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DEFE59B3-C24A-45AF-BD27-36FD3FD685BA}" xr6:coauthVersionLast="45" xr6:coauthVersionMax="45" xr10:uidLastSave="{00000000-0000-0000-0000-000000000000}"/>
  <bookViews>
    <workbookView xWindow="-120" yWindow="-120" windowWidth="20730" windowHeight="11160" tabRatio="889" activeTab="1" xr2:uid="{00000000-000D-0000-FFFF-FFFF00000000}"/>
  </bookViews>
  <sheets>
    <sheet name="Cover Sheet" sheetId="13" r:id="rId1"/>
    <sheet name="Statistical Data Cert" sheetId="1" r:id="rId2"/>
    <sheet name="Worksheet 1 Pg 1" sheetId="2" r:id="rId3"/>
    <sheet name="Worksheet 1 Pg 2" sheetId="4" r:id="rId4"/>
    <sheet name="Worksheet 1A" sheetId="5" r:id="rId5"/>
    <sheet name="Worksheet 1B" sheetId="6" r:id="rId6"/>
    <sheet name="Work Sheet 2" sheetId="8" r:id="rId7"/>
    <sheet name="Work Sheet 3" sheetId="9" r:id="rId8"/>
    <sheet name="Work Sheet 4" sheetId="3" r:id="rId9"/>
    <sheet name="Work Sheet 5" sheetId="11" r:id="rId10"/>
    <sheet name="Work Sheet 6" sheetId="10" r:id="rId11"/>
  </sheets>
  <externalReferences>
    <externalReference r:id="rId12"/>
  </externalReferences>
  <definedNames>
    <definedName name="costcenter">'[1]Worksheet 1 Pg 1'!$L$6:$N$67</definedName>
    <definedName name="_xlnm.Print_Area" localSheetId="0">'Cover Sheet'!$A$1:$E$29</definedName>
    <definedName name="_xlnm.Print_Area" localSheetId="1">'Statistical Data Cert'!$A$4:$K$105</definedName>
    <definedName name="_xlnm.Print_Area" localSheetId="6">'Work Sheet 2'!$A$1:$G$40</definedName>
    <definedName name="_xlnm.Print_Area" localSheetId="2">'Worksheet 1 Pg 1'!$A$1:$I$46</definedName>
    <definedName name="_xlnm.Print_Area" localSheetId="3">'Worksheet 1 Pg 2'!$A$1:$I$48</definedName>
    <definedName name="_xlnm.Print_Area" localSheetId="4">'Worksheet 1A'!$A$1:$I$43</definedName>
    <definedName name="_xlnm.Print_Titles" localSheetId="1">'Statistical Data Cert'!$1:$3</definedName>
  </definedNames>
  <calcPr calcId="191029"/>
</workbook>
</file>

<file path=xl/calcChain.xml><?xml version="1.0" encoding="utf-8"?>
<calcChain xmlns="http://schemas.openxmlformats.org/spreadsheetml/2006/main">
  <c r="D17" i="10" l="1"/>
  <c r="D16" i="10"/>
  <c r="D15" i="10"/>
  <c r="C17" i="10"/>
  <c r="F17" i="10" s="1"/>
  <c r="C16" i="10"/>
  <c r="C15" i="10"/>
  <c r="C19" i="10"/>
  <c r="D19" i="10"/>
  <c r="G19" i="10" s="1"/>
  <c r="C20" i="10"/>
  <c r="D20" i="10"/>
  <c r="D32" i="10"/>
  <c r="C32" i="10"/>
  <c r="G30" i="10"/>
  <c r="D29" i="10"/>
  <c r="G29" i="10" s="1"/>
  <c r="C29" i="10"/>
  <c r="D28" i="10"/>
  <c r="G28" i="10" s="1"/>
  <c r="C28" i="10"/>
  <c r="D27" i="10"/>
  <c r="C27" i="10"/>
  <c r="D26" i="10"/>
  <c r="G26" i="10" s="1"/>
  <c r="C26" i="10"/>
  <c r="D25" i="10"/>
  <c r="G25" i="10" s="1"/>
  <c r="C25" i="10"/>
  <c r="D24" i="10"/>
  <c r="G24" i="10" s="1"/>
  <c r="C24" i="10"/>
  <c r="D23" i="10"/>
  <c r="C23" i="10"/>
  <c r="D22" i="10"/>
  <c r="C22" i="10"/>
  <c r="D21" i="10"/>
  <c r="G21" i="10" s="1"/>
  <c r="C21" i="10"/>
  <c r="F16" i="10"/>
  <c r="D13" i="10"/>
  <c r="C13" i="10"/>
  <c r="D12" i="10"/>
  <c r="D18" i="10" s="1"/>
  <c r="C12" i="10"/>
  <c r="F12" i="10" s="1"/>
  <c r="H42" i="2"/>
  <c r="F42" i="2"/>
  <c r="D42" i="2"/>
  <c r="C42" i="2"/>
  <c r="C44" i="2" s="1"/>
  <c r="E40" i="2"/>
  <c r="G40" i="2"/>
  <c r="I40" i="2" s="1"/>
  <c r="E37" i="4"/>
  <c r="G37" i="4" s="1"/>
  <c r="I37" i="4" s="1"/>
  <c r="E24" i="4"/>
  <c r="G24" i="4"/>
  <c r="I24" i="4" s="1"/>
  <c r="E41" i="2"/>
  <c r="G41" i="2"/>
  <c r="I41" i="2" s="1"/>
  <c r="E39" i="2"/>
  <c r="G39" i="2" s="1"/>
  <c r="I39" i="2" s="1"/>
  <c r="E38" i="2"/>
  <c r="G38" i="2" s="1"/>
  <c r="I38" i="2" s="1"/>
  <c r="F6" i="6"/>
  <c r="D6" i="6"/>
  <c r="B27" i="13"/>
  <c r="B25" i="13"/>
  <c r="B6" i="10"/>
  <c r="B4" i="10"/>
  <c r="B6" i="11"/>
  <c r="B4" i="11"/>
  <c r="B7" i="3"/>
  <c r="B5" i="3"/>
  <c r="B6" i="9"/>
  <c r="B4" i="9"/>
  <c r="B5" i="8"/>
  <c r="B3" i="8"/>
  <c r="B6" i="6"/>
  <c r="B4" i="6"/>
  <c r="B7" i="5"/>
  <c r="B5" i="5"/>
  <c r="B7" i="4"/>
  <c r="B5" i="4"/>
  <c r="F6" i="10"/>
  <c r="D6" i="10"/>
  <c r="E6" i="11"/>
  <c r="C6" i="11"/>
  <c r="F7" i="3"/>
  <c r="D7" i="3"/>
  <c r="E6" i="9"/>
  <c r="D6" i="9"/>
  <c r="F5" i="8"/>
  <c r="D5" i="8"/>
  <c r="F7" i="5"/>
  <c r="D7" i="5"/>
  <c r="F7" i="4"/>
  <c r="B29" i="13" s="1"/>
  <c r="D7" i="4"/>
  <c r="E14" i="2"/>
  <c r="G14" i="2" s="1"/>
  <c r="E15" i="2"/>
  <c r="G15" i="2" s="1"/>
  <c r="I15" i="2" s="1"/>
  <c r="F13" i="10"/>
  <c r="F15" i="10"/>
  <c r="D27" i="6"/>
  <c r="G32" i="8"/>
  <c r="G32" i="10"/>
  <c r="G27" i="10"/>
  <c r="G23" i="10"/>
  <c r="G22" i="10"/>
  <c r="G20" i="10"/>
  <c r="E38" i="4"/>
  <c r="G38" i="4" s="1"/>
  <c r="I38" i="4" s="1"/>
  <c r="E36" i="4"/>
  <c r="G36" i="4" s="1"/>
  <c r="I36" i="4" s="1"/>
  <c r="E35" i="4"/>
  <c r="G35" i="4"/>
  <c r="I35" i="4" s="1"/>
  <c r="E34" i="4"/>
  <c r="G34" i="4" s="1"/>
  <c r="I34" i="4" s="1"/>
  <c r="E33" i="4"/>
  <c r="G33" i="4"/>
  <c r="I33" i="4" s="1"/>
  <c r="E32" i="4"/>
  <c r="G32" i="4"/>
  <c r="I32" i="4" s="1"/>
  <c r="E31" i="4"/>
  <c r="G31" i="4" s="1"/>
  <c r="I31" i="4" s="1"/>
  <c r="E30" i="4"/>
  <c r="G30" i="4" s="1"/>
  <c r="E29" i="4"/>
  <c r="G29" i="4" s="1"/>
  <c r="I29" i="4" s="1"/>
  <c r="E28" i="4"/>
  <c r="G28" i="4" s="1"/>
  <c r="I28" i="4" s="1"/>
  <c r="E25" i="4"/>
  <c r="G25" i="4"/>
  <c r="I25" i="4" s="1"/>
  <c r="E23" i="4"/>
  <c r="G23" i="4" s="1"/>
  <c r="I23" i="4" s="1"/>
  <c r="E22" i="4"/>
  <c r="G22" i="4"/>
  <c r="I22" i="4" s="1"/>
  <c r="E21" i="4"/>
  <c r="G21" i="4"/>
  <c r="I21" i="4" s="1"/>
  <c r="E20" i="4"/>
  <c r="G20" i="4" s="1"/>
  <c r="I20" i="4" s="1"/>
  <c r="E19" i="4"/>
  <c r="G19" i="4" s="1"/>
  <c r="I19" i="4" s="1"/>
  <c r="E18" i="4"/>
  <c r="G18" i="4"/>
  <c r="I18" i="4" s="1"/>
  <c r="E17" i="4"/>
  <c r="G17" i="4"/>
  <c r="I17" i="4" s="1"/>
  <c r="E16" i="4"/>
  <c r="G16" i="4" s="1"/>
  <c r="I16" i="4" s="1"/>
  <c r="E15" i="4"/>
  <c r="G15" i="4" s="1"/>
  <c r="I15" i="4" s="1"/>
  <c r="E14" i="4"/>
  <c r="G14" i="4" s="1"/>
  <c r="I14" i="4" s="1"/>
  <c r="E37" i="2"/>
  <c r="G37" i="2" s="1"/>
  <c r="I37" i="2" s="1"/>
  <c r="E36" i="2"/>
  <c r="G36" i="2"/>
  <c r="I36" i="2" s="1"/>
  <c r="E35" i="2"/>
  <c r="G35" i="2" s="1"/>
  <c r="I35" i="2" s="1"/>
  <c r="E34" i="2"/>
  <c r="G34" i="2"/>
  <c r="I34" i="2" s="1"/>
  <c r="E33" i="2"/>
  <c r="G33" i="2"/>
  <c r="I33" i="2" s="1"/>
  <c r="E32" i="2"/>
  <c r="G32" i="2" s="1"/>
  <c r="I32" i="2" s="1"/>
  <c r="E31" i="2"/>
  <c r="G31" i="2" s="1"/>
  <c r="I31" i="2" s="1"/>
  <c r="E30" i="2"/>
  <c r="G30" i="2" s="1"/>
  <c r="I30" i="2" s="1"/>
  <c r="E29" i="2"/>
  <c r="E42" i="2" s="1"/>
  <c r="E28" i="2"/>
  <c r="E25" i="2"/>
  <c r="G25" i="2" s="1"/>
  <c r="I25" i="2" s="1"/>
  <c r="E24" i="2"/>
  <c r="G24" i="2"/>
  <c r="I24" i="2" s="1"/>
  <c r="E23" i="2"/>
  <c r="G23" i="2" s="1"/>
  <c r="I23" i="2" s="1"/>
  <c r="E22" i="2"/>
  <c r="G22" i="2"/>
  <c r="I22" i="2" s="1"/>
  <c r="E21" i="2"/>
  <c r="G21" i="2"/>
  <c r="I21" i="2" s="1"/>
  <c r="E20" i="2"/>
  <c r="G20" i="2" s="1"/>
  <c r="I20" i="2" s="1"/>
  <c r="E19" i="2"/>
  <c r="G19" i="2" s="1"/>
  <c r="I19" i="2" s="1"/>
  <c r="E18" i="2"/>
  <c r="G18" i="2" s="1"/>
  <c r="I18" i="2" s="1"/>
  <c r="E17" i="2"/>
  <c r="G17" i="2" s="1"/>
  <c r="I17" i="2" s="1"/>
  <c r="E16" i="2"/>
  <c r="G16" i="2"/>
  <c r="I16" i="2" s="1"/>
  <c r="G28" i="2"/>
  <c r="D44" i="9"/>
  <c r="E44" i="9"/>
  <c r="C44" i="9"/>
  <c r="G36" i="5"/>
  <c r="G35" i="5"/>
  <c r="G34" i="5"/>
  <c r="G33" i="5"/>
  <c r="G32" i="5"/>
  <c r="G31" i="5"/>
  <c r="G30" i="5"/>
  <c r="G29" i="5"/>
  <c r="G28" i="5"/>
  <c r="G27" i="5"/>
  <c r="G26" i="5"/>
  <c r="D27" i="5"/>
  <c r="D28" i="5"/>
  <c r="D29" i="5"/>
  <c r="D30" i="5"/>
  <c r="D31" i="5"/>
  <c r="D32" i="5"/>
  <c r="D33" i="5"/>
  <c r="D34" i="5"/>
  <c r="D35" i="5"/>
  <c r="D36" i="5"/>
  <c r="D37" i="11"/>
  <c r="C37" i="11"/>
  <c r="E43" i="4"/>
  <c r="G43" i="4"/>
  <c r="I37" i="5"/>
  <c r="F37" i="5"/>
  <c r="D26" i="2"/>
  <c r="D26" i="4"/>
  <c r="D41" i="4" s="1"/>
  <c r="D39" i="4"/>
  <c r="D46" i="4"/>
  <c r="F26" i="2"/>
  <c r="F44" i="2" s="1"/>
  <c r="F47" i="4" s="1"/>
  <c r="F26" i="4"/>
  <c r="F39" i="4"/>
  <c r="F46" i="4"/>
  <c r="H26" i="4"/>
  <c r="H39" i="4"/>
  <c r="H26" i="2"/>
  <c r="H44" i="2" s="1"/>
  <c r="C26" i="4"/>
  <c r="C39" i="4"/>
  <c r="C41" i="4" s="1"/>
  <c r="C26" i="2"/>
  <c r="C46" i="4"/>
  <c r="H46" i="4"/>
  <c r="E45" i="4"/>
  <c r="E46" i="4" s="1"/>
  <c r="E44" i="4"/>
  <c r="G44" i="4"/>
  <c r="I44" i="4" s="1"/>
  <c r="F41" i="4"/>
  <c r="D44" i="2" l="1"/>
  <c r="D47" i="4" s="1"/>
  <c r="D31" i="10"/>
  <c r="D33" i="10" s="1"/>
  <c r="G46" i="4"/>
  <c r="F18" i="10"/>
  <c r="G18" i="10" s="1"/>
  <c r="G31" i="10" s="1"/>
  <c r="E26" i="4"/>
  <c r="I28" i="2"/>
  <c r="I43" i="4"/>
  <c r="G45" i="4"/>
  <c r="I45" i="4" s="1"/>
  <c r="H41" i="4"/>
  <c r="G29" i="2"/>
  <c r="I29" i="2" s="1"/>
  <c r="G33" i="10"/>
  <c r="G18" i="8"/>
  <c r="G19" i="8" s="1"/>
  <c r="G21" i="8" s="1"/>
  <c r="G23" i="8" s="1"/>
  <c r="H47" i="4"/>
  <c r="C47" i="4"/>
  <c r="I30" i="4"/>
  <c r="I39" i="4" s="1"/>
  <c r="G39" i="4"/>
  <c r="I42" i="2"/>
  <c r="I26" i="4"/>
  <c r="G26" i="2"/>
  <c r="I14" i="2"/>
  <c r="I26" i="2" s="1"/>
  <c r="E26" i="2"/>
  <c r="E44" i="2" s="1"/>
  <c r="E39" i="4"/>
  <c r="E41" i="4" s="1"/>
  <c r="C18" i="10"/>
  <c r="C31" i="10" s="1"/>
  <c r="C33" i="10" s="1"/>
  <c r="G26" i="4"/>
  <c r="G41" i="4" s="1"/>
  <c r="I44" i="2" l="1"/>
  <c r="I46" i="4"/>
  <c r="G9" i="8" s="1"/>
  <c r="G42" i="2"/>
  <c r="G44" i="2" s="1"/>
  <c r="G47" i="4" s="1"/>
  <c r="G8" i="8"/>
  <c r="I41" i="4"/>
  <c r="G12" i="8" s="1"/>
  <c r="G26" i="8"/>
  <c r="G27" i="8"/>
  <c r="G29" i="8"/>
  <c r="E47" i="4"/>
  <c r="G30" i="8" l="1"/>
  <c r="G31" i="8" s="1"/>
  <c r="G33" i="8" s="1"/>
  <c r="G10" i="8"/>
  <c r="G11" i="8" s="1"/>
  <c r="G13" i="8" s="1"/>
  <c r="G14" i="8" s="1"/>
  <c r="G15" i="8" s="1"/>
  <c r="G17" i="8" s="1"/>
  <c r="I47" i="4"/>
</calcChain>
</file>

<file path=xl/sharedStrings.xml><?xml version="1.0" encoding="utf-8"?>
<sst xmlns="http://schemas.openxmlformats.org/spreadsheetml/2006/main" count="756" uniqueCount="463">
  <si>
    <t>Telephone Number</t>
  </si>
  <si>
    <t>1.  FQHC/RHC Name</t>
  </si>
  <si>
    <t>City</t>
  </si>
  <si>
    <t>State</t>
  </si>
  <si>
    <t>ZIP code</t>
  </si>
  <si>
    <t>Provider Name</t>
  </si>
  <si>
    <t>Physician Name</t>
  </si>
  <si>
    <t>Page 1 of 2</t>
  </si>
  <si>
    <t>Compensation</t>
  </si>
  <si>
    <t>Other</t>
  </si>
  <si>
    <t>COST CENTER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</si>
  <si>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</si>
  <si>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</si>
  <si>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</si>
  <si>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</si>
  <si>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</si>
  <si>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</si>
  <si>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</si>
  <si>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</si>
  <si>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</si>
  <si>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</si>
  <si>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</si>
  <si>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</si>
  <si>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</si>
  <si>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</si>
  <si>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</si>
  <si>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</si>
  <si>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</si>
  <si>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</si>
  <si>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</si>
  <si>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</si>
  <si>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</si>
  <si>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</si>
  <si>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</si>
  <si>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</si>
  <si>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</si>
  <si>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</si>
  <si>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</si>
  <si>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</si>
  <si>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</si>
  <si>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FQHC/RHC Health Care Staff Costs</t>
  </si>
  <si>
    <t>Other (specify):</t>
  </si>
  <si>
    <t>Pharmacy</t>
  </si>
  <si>
    <t>Dental</t>
  </si>
  <si>
    <t>Optometry</t>
  </si>
  <si>
    <t>Medical Supplies</t>
  </si>
  <si>
    <t>Professional Liability Insurance</t>
  </si>
  <si>
    <t>Rent</t>
  </si>
  <si>
    <t>Insurance</t>
  </si>
  <si>
    <t>Interest Expense</t>
  </si>
  <si>
    <t>Utilities</t>
  </si>
  <si>
    <t>Depreciation-Building</t>
  </si>
  <si>
    <t>Depreciation-Equipment</t>
  </si>
  <si>
    <t>Housekeeping and Maintenance</t>
  </si>
  <si>
    <t>Property Tax</t>
  </si>
  <si>
    <t>Office Salaries</t>
  </si>
  <si>
    <t>Depreciation-Office Equipment</t>
  </si>
  <si>
    <t>Office Supplies</t>
  </si>
  <si>
    <t>Legal</t>
  </si>
  <si>
    <t>Accounting</t>
  </si>
  <si>
    <t>Telephone</t>
  </si>
  <si>
    <t>Fringe Benefits and Payroll Taxes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</si>
  <si>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</si>
  <si>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</si>
  <si>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</si>
  <si>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</si>
  <si>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</si>
  <si>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</si>
  <si>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</si>
  <si>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</si>
  <si>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</si>
  <si>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</si>
  <si>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</si>
  <si>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</si>
  <si>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</si>
  <si>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</si>
  <si>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</si>
  <si>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</si>
  <si>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</si>
  <si>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</si>
  <si>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</si>
  <si>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</si>
  <si>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</si>
  <si>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</si>
  <si>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53.</t>
  </si>
  <si>
    <t>54.</t>
  </si>
  <si>
    <t>55.</t>
  </si>
  <si>
    <t>56.</t>
  </si>
  <si>
    <t>57.</t>
  </si>
  <si>
    <t>58.</t>
  </si>
  <si>
    <t>Page 2 of 2</t>
  </si>
  <si>
    <t>Code</t>
  </si>
  <si>
    <t>Cost Center</t>
  </si>
  <si>
    <t>Line Number</t>
  </si>
  <si>
    <t>Amount</t>
  </si>
  <si>
    <t>INCREASE</t>
  </si>
  <si>
    <t>DECREASE</t>
  </si>
  <si>
    <t>ADJUSTMENTS TO EXPENSES</t>
  </si>
  <si>
    <t>Reporting Period</t>
  </si>
  <si>
    <t>PROGRAM FUNDING SOURCES</t>
  </si>
  <si>
    <t>RELATED REVENUES</t>
  </si>
  <si>
    <t>RELATED EXPENDITURES</t>
  </si>
  <si>
    <t>CPSP</t>
  </si>
  <si>
    <t>EPSDT</t>
  </si>
  <si>
    <t>EAPC</t>
  </si>
  <si>
    <t>Family Planning</t>
  </si>
  <si>
    <t>WIC</t>
  </si>
  <si>
    <t>NO</t>
  </si>
  <si>
    <t>Medical</t>
  </si>
  <si>
    <t>X-ray</t>
  </si>
  <si>
    <t>Laboratory</t>
  </si>
  <si>
    <t>Nutritional</t>
  </si>
  <si>
    <t>Education</t>
  </si>
  <si>
    <t>Outreach</t>
  </si>
  <si>
    <t>Chiropractic</t>
  </si>
  <si>
    <t>Podiatry</t>
  </si>
  <si>
    <t>Physical Therapy</t>
  </si>
  <si>
    <t>Occupational Therapy</t>
  </si>
  <si>
    <t>Treatment Room</t>
  </si>
  <si>
    <t>Surgery/Recovery</t>
  </si>
  <si>
    <t>Anesthesiology</t>
  </si>
  <si>
    <t>Radiology</t>
  </si>
  <si>
    <t>Nuclear Med/CT</t>
  </si>
  <si>
    <t>Central Supplies</t>
  </si>
  <si>
    <t>Radiosotope</t>
  </si>
  <si>
    <t>Electrocardiology</t>
  </si>
  <si>
    <t>52.</t>
  </si>
  <si>
    <t>Productivity</t>
  </si>
  <si>
    <t>Minimum Visits</t>
  </si>
  <si>
    <t>Standard</t>
  </si>
  <si>
    <t>Visiting Nurse</t>
  </si>
  <si>
    <t>B.  Proprietary</t>
  </si>
  <si>
    <t>C.  Government</t>
  </si>
  <si>
    <t>Title:</t>
  </si>
  <si>
    <t>Date:</t>
  </si>
  <si>
    <t>FQHC/RHC Overhead-Facility Costs</t>
  </si>
  <si>
    <t xml:space="preserve">I, </t>
  </si>
  <si>
    <t>, certify under penalty of perjury as follows:</t>
  </si>
  <si>
    <t>VISITS, REVENUES AND EXPENDITURES</t>
  </si>
  <si>
    <t>DHCS 3090 (10/11)</t>
  </si>
  <si>
    <t>Print Name</t>
  </si>
  <si>
    <t>Worksheet 1</t>
  </si>
  <si>
    <t>Worksheet 1A</t>
  </si>
  <si>
    <t>Worksheet 1B</t>
  </si>
  <si>
    <t>Worksheet 3</t>
  </si>
  <si>
    <t>Worksheet 4</t>
  </si>
  <si>
    <t>Worksheet 5</t>
  </si>
  <si>
    <t>Worksheet 6</t>
  </si>
  <si>
    <t>Clinic Type</t>
  </si>
  <si>
    <t>FQHC/RHC Name</t>
  </si>
  <si>
    <t>NPI Number</t>
  </si>
  <si>
    <t>Clinical Psychologist</t>
  </si>
  <si>
    <t>Certification by Officer or Administrator:</t>
  </si>
  <si>
    <t>Date Submitted</t>
  </si>
  <si>
    <t>Prepared By</t>
  </si>
  <si>
    <t>Increase (Decrease)</t>
  </si>
  <si>
    <t>FQHC/RHC Overhead-Administrative Costs</t>
  </si>
  <si>
    <t>Total FQHC/RHC Health Care Costs</t>
  </si>
  <si>
    <t>Basis for Adjustment</t>
  </si>
  <si>
    <t>OFF-SITE</t>
  </si>
  <si>
    <t xml:space="preserve">   ON-SITE</t>
  </si>
  <si>
    <t>Medicare for Crossovers (Codes 02 &amp; 18)</t>
  </si>
  <si>
    <t>Visits</t>
  </si>
  <si>
    <t>Straight Medicare HMO (MAP)</t>
  </si>
  <si>
    <t xml:space="preserve">Other Managed Care HMO's </t>
  </si>
  <si>
    <t>Medicare Advantage Plans (MAP)(Code 20)</t>
  </si>
  <si>
    <t>ON-SITE</t>
  </si>
  <si>
    <t xml:space="preserve">  OFF-SITE</t>
  </si>
  <si>
    <t>*</t>
  </si>
  <si>
    <t>YES**</t>
  </si>
  <si>
    <t>*NO</t>
  </si>
  <si>
    <t>**YES ON-SITE</t>
  </si>
  <si>
    <t>**YES OFF-SITE</t>
  </si>
  <si>
    <t>(Col. 1 x Col. 3)</t>
  </si>
  <si>
    <t>Healthy Families Plan/Vendor (Code 19)</t>
  </si>
  <si>
    <t xml:space="preserve">Medi-Cal MAP Crossovers-Billing Code 20 </t>
  </si>
  <si>
    <t>Self Pay - Sliding Fee Scale</t>
  </si>
  <si>
    <t>Private</t>
  </si>
  <si>
    <t>Medi-Cal for Billing Codes 01, 03, 04, &amp; 11-17</t>
  </si>
  <si>
    <t>Medi-Cal Crossovers for Billing Code 02</t>
  </si>
  <si>
    <t>Medi-Cal Managed Care for Billing Code 18</t>
  </si>
  <si>
    <t>Medi-Cal Healthy Families for Billing Code 19</t>
  </si>
  <si>
    <t>Total Revenues (Column 2) must agree with the general ledger and/or audited financial statements.</t>
  </si>
  <si>
    <r>
      <t xml:space="preserve">= Service is </t>
    </r>
    <r>
      <rPr>
        <sz val="9"/>
        <rFont val="Arial"/>
        <family val="2"/>
      </rPr>
      <t>provided within '4-walls' of clinic.</t>
    </r>
  </si>
  <si>
    <t>= Service is NOT provided by the clinic.</t>
  </si>
  <si>
    <t>Actual</t>
  </si>
  <si>
    <t>Full Time</t>
  </si>
  <si>
    <t>N/A</t>
  </si>
  <si>
    <t>HEALTH CARE STAFF</t>
  </si>
  <si>
    <t>Equivalents</t>
  </si>
  <si>
    <t># of VISITS</t>
  </si>
  <si>
    <t>= Service is provided outside clinic by contractual arrangement (include contractor's name).</t>
  </si>
  <si>
    <t>Column 1: Use sequential lettering system to identify individual reclassifications; i.e. A. B. C…</t>
  </si>
  <si>
    <t>Total Reclassifications (Col. 4 &amp; 7 must equal)</t>
  </si>
  <si>
    <t>NPI</t>
  </si>
  <si>
    <t>Address / Location</t>
  </si>
  <si>
    <t>Billing Number / NPI</t>
  </si>
  <si>
    <t>Signature:</t>
  </si>
  <si>
    <t>□</t>
  </si>
  <si>
    <r>
      <rPr>
        <sz val="20"/>
        <rFont val="Arial"/>
        <family val="2"/>
      </rPr>
      <t xml:space="preserve">□ </t>
    </r>
    <r>
      <rPr>
        <sz val="10"/>
        <rFont val="Arial"/>
        <family val="2"/>
      </rPr>
      <t xml:space="preserve"> Corporation</t>
    </r>
  </si>
  <si>
    <t>FQHC</t>
  </si>
  <si>
    <t>RHC</t>
  </si>
  <si>
    <r>
      <rPr>
        <sz val="20"/>
        <rFont val="Arial"/>
        <family val="2"/>
      </rPr>
      <t>□</t>
    </r>
    <r>
      <rPr>
        <sz val="10"/>
        <rFont val="Arial"/>
        <family val="2"/>
      </rPr>
      <t xml:space="preserve">  Partnership</t>
    </r>
  </si>
  <si>
    <r>
      <rPr>
        <sz val="20"/>
        <rFont val="Arial"/>
        <family val="2"/>
      </rPr>
      <t>□</t>
    </r>
    <r>
      <rPr>
        <sz val="10"/>
        <rFont val="Arial"/>
        <family val="2"/>
      </rPr>
      <t xml:space="preserve">  Other (Specify)</t>
    </r>
  </si>
  <si>
    <r>
      <rPr>
        <sz val="20"/>
        <rFont val="Arial"/>
        <family val="2"/>
      </rPr>
      <t>□</t>
    </r>
    <r>
      <rPr>
        <sz val="10"/>
        <rFont val="Arial"/>
        <family val="2"/>
      </rPr>
      <t xml:space="preserve">  Individual</t>
    </r>
  </si>
  <si>
    <r>
      <rPr>
        <sz val="20"/>
        <rFont val="Arial"/>
        <family val="2"/>
      </rPr>
      <t>□</t>
    </r>
    <r>
      <rPr>
        <sz val="10"/>
        <rFont val="Arial"/>
        <family val="2"/>
      </rPr>
      <t xml:space="preserve">  Corporation</t>
    </r>
  </si>
  <si>
    <r>
      <rPr>
        <sz val="20"/>
        <rFont val="Arial"/>
        <family val="2"/>
      </rPr>
      <t>□</t>
    </r>
    <r>
      <rPr>
        <sz val="10"/>
        <rFont val="Arial"/>
        <family val="2"/>
      </rPr>
      <t xml:space="preserve">  County</t>
    </r>
  </si>
  <si>
    <r>
      <rPr>
        <sz val="20"/>
        <rFont val="Arial"/>
        <family val="2"/>
      </rPr>
      <t>□</t>
    </r>
    <r>
      <rPr>
        <sz val="10"/>
        <rFont val="Arial"/>
        <family val="2"/>
      </rPr>
      <t xml:space="preserve">  Federal</t>
    </r>
  </si>
  <si>
    <r>
      <rPr>
        <sz val="20"/>
        <rFont val="Arial"/>
        <family val="2"/>
      </rPr>
      <t>□</t>
    </r>
    <r>
      <rPr>
        <sz val="10"/>
        <rFont val="Arial"/>
        <family val="2"/>
      </rPr>
      <t xml:space="preserve">  State</t>
    </r>
  </si>
  <si>
    <r>
      <rPr>
        <b/>
        <u/>
        <sz val="9"/>
        <rFont val="Arial"/>
        <family val="2"/>
      </rPr>
      <t>A.  Voluntary Nonprofit</t>
    </r>
    <r>
      <rPr>
        <b/>
        <sz val="9"/>
        <rFont val="Arial"/>
        <family val="2"/>
      </rPr>
      <t xml:space="preserve"> </t>
    </r>
  </si>
  <si>
    <t>Minor Equipment</t>
  </si>
  <si>
    <t>Insurance (specify in attachment):</t>
  </si>
  <si>
    <t>CHDP History/Physicals</t>
  </si>
  <si>
    <t>Comprehensive Perinatal Health Worker</t>
  </si>
  <si>
    <t>Other Reimbursable (specify):</t>
  </si>
  <si>
    <t>Reimbursable Grants (specify):</t>
  </si>
  <si>
    <t>Health Education</t>
  </si>
  <si>
    <t>Marriage Family Therapist *</t>
  </si>
  <si>
    <t>Counselors *</t>
  </si>
  <si>
    <t>Nutritionist *</t>
  </si>
  <si>
    <t>PRODUCTIVITY STANDARDS ASSESSMENT</t>
  </si>
  <si>
    <t>VISITS</t>
  </si>
  <si>
    <t>Statistical Data and Certification Statement</t>
  </si>
  <si>
    <t>FULL TIME EQUIVALENT (FTE) POSITIONS AND TOTAL VISITS</t>
  </si>
  <si>
    <t xml:space="preserve">Medi-Cal Managed Care Plans (Code 18) </t>
  </si>
  <si>
    <t>Straight Medicare (Including Part D)</t>
  </si>
  <si>
    <t>Columns 1 &amp; 2 above must agree with Worksheet 5.</t>
  </si>
  <si>
    <t>RECLASSIFICATIONS OF EXPENSES</t>
  </si>
  <si>
    <t>SUMMARY OF PRODUCTIVE TIME FOR HEALTH CARE PRACTITIONERS</t>
  </si>
  <si>
    <t>SUMMARY OF SERVICES</t>
  </si>
  <si>
    <t>FTEs</t>
  </si>
  <si>
    <t>visits are</t>
  </si>
  <si>
    <t xml:space="preserve">included </t>
  </si>
  <si>
    <t>above.</t>
  </si>
  <si>
    <t>N/A: These</t>
  </si>
  <si>
    <t>Columns 1 and 2 totals must agree with totals on Worksheet 6, Columns 1 and 2.</t>
  </si>
  <si>
    <t>2.  NPI Number</t>
  </si>
  <si>
    <t>3.  Reporting Period</t>
  </si>
  <si>
    <t>4. Type of Control (Check only one)</t>
  </si>
  <si>
    <r>
      <rPr>
        <sz val="8"/>
        <rFont val="Arial"/>
        <family val="2"/>
      </rPr>
      <t>7</t>
    </r>
    <r>
      <rPr>
        <sz val="9"/>
        <rFont val="Arial"/>
        <family val="2"/>
      </rPr>
      <t>.  List names of physicians furnishing services for the facility, whether employed by or under agreements and their Medi-Cal billing numbers.</t>
    </r>
  </si>
  <si>
    <t xml:space="preserve">From:      </t>
  </si>
  <si>
    <t xml:space="preserve">Through:       </t>
  </si>
  <si>
    <t>FQHC/RHC Health Care Costs - Other</t>
  </si>
  <si>
    <t>Home Office Costs - Facility</t>
  </si>
  <si>
    <t>Home Office Costs - Administrative</t>
  </si>
  <si>
    <t>Home Office Costs - Health Care</t>
  </si>
  <si>
    <t>Other (Specify)</t>
  </si>
  <si>
    <t>Other (Specify):</t>
  </si>
  <si>
    <t>Nonreimbursable Costs (Specify):</t>
  </si>
  <si>
    <t>For assistance/questions please contact ARA at (916) 650-6696 or Clinics@dhcs.ca.gov</t>
  </si>
  <si>
    <r>
      <t xml:space="preserve">Subtotal-FQHC/RHC Health Care Staff Costs </t>
    </r>
    <r>
      <rPr>
        <i/>
        <sz val="10"/>
        <rFont val="Arial"/>
        <family val="2"/>
      </rPr>
      <t>(Lines 1-12)</t>
    </r>
  </si>
  <si>
    <t>Total FQHC/RHC Overhead  Costs (subject to allocation)</t>
  </si>
  <si>
    <t>Full Time Equivalent (FTE) assumes 2,080 hours worked in Patient Care activities (40 hrs/week for 52 weeks).</t>
  </si>
  <si>
    <t xml:space="preserve">Other (Specify): </t>
  </si>
  <si>
    <t>Other (Specify): *</t>
  </si>
  <si>
    <t>* Nonbillable / Nonreimbursable Practitioners Visits</t>
  </si>
  <si>
    <t>Total Visits (Column 1) must agree with Total Visits on Worksheet 5, Column 2, Line 30.</t>
  </si>
  <si>
    <t>Community Outreach</t>
  </si>
  <si>
    <t>WIC*</t>
  </si>
  <si>
    <t>Health Education*</t>
  </si>
  <si>
    <t>Community Outreach*</t>
  </si>
  <si>
    <t xml:space="preserve">Nonbillable Activities*: </t>
  </si>
  <si>
    <t xml:space="preserve">Nonreimbursable Activities**: </t>
  </si>
  <si>
    <t>TRIAL BALANCE OF EXPENSES</t>
  </si>
  <si>
    <t>Column 4 and Column 7: Transfer amounts to Worksheet 1, Column 4, Line numbers as appropriate.</t>
  </si>
  <si>
    <t>A = Cost (Including applicable overhead as appropriate)</t>
  </si>
  <si>
    <t>B = Amount received (If cost cannot be determined)</t>
  </si>
  <si>
    <t>[   ]</t>
  </si>
  <si>
    <t xml:space="preserve">The addition of a new FQHC or RHC service that is not </t>
  </si>
  <si>
    <t>A change in service resulting from relocating or</t>
  </si>
  <si>
    <t>remodeling an FQHC or RHC.</t>
  </si>
  <si>
    <t xml:space="preserve">A change in service due to amended regulatory </t>
  </si>
  <si>
    <t>requirements or rules.</t>
  </si>
  <si>
    <t>incorporated in the baseline prospective payment</t>
  </si>
  <si>
    <t xml:space="preserve">system (PPS)  rate, or a deletion of an FQHC or RHC </t>
  </si>
  <si>
    <t>service that is incorporated in the baseline PPS rate.</t>
  </si>
  <si>
    <t>Changes in operating costs attributable to capital expenditures</t>
  </si>
  <si>
    <t xml:space="preserve"> associated with a modification of the scope of any service for </t>
  </si>
  <si>
    <t xml:space="preserve">FQHC or RHC, including new or expanded service facilities, </t>
  </si>
  <si>
    <t xml:space="preserve">regulatory compliance, or changes in technology or medical </t>
  </si>
  <si>
    <t>practices at the center or clinic.</t>
  </si>
  <si>
    <t>Indirect medical education adjustments and a direct graduate</t>
  </si>
  <si>
    <t xml:space="preserve"> medical education payment that reflects the costs of</t>
  </si>
  <si>
    <t xml:space="preserve"> providing teaching services to interns and residents.</t>
  </si>
  <si>
    <t xml:space="preserve">An increase in service intensity attributable to </t>
  </si>
  <si>
    <t xml:space="preserve">changes in the types of patients served, including, </t>
  </si>
  <si>
    <t xml:space="preserve">but not limited to, populations with HIV or AIDS, or </t>
  </si>
  <si>
    <t xml:space="preserve">other chronic diseases, or homeless, elderly, migrant, </t>
  </si>
  <si>
    <t>or other special populations.</t>
  </si>
  <si>
    <t xml:space="preserve">Any changes in the scope of a project approved by the federal </t>
  </si>
  <si>
    <t>Health Resources and Service Administration (HRSA).</t>
  </si>
  <si>
    <t>Any changes in FQHC or RHC services, or in the provider mix</t>
  </si>
  <si>
    <t>of an FQHC or RHC or one of its sites.</t>
  </si>
  <si>
    <t xml:space="preserve">A change in types of services due to a change in applicable </t>
  </si>
  <si>
    <t>technology and medical practice utilized by the center or clinic.</t>
  </si>
  <si>
    <t xml:space="preserve">Please be advised that continued submission of claims or cost reports for items or services which were not provided as claimed </t>
  </si>
  <si>
    <t xml:space="preserve">are not reimbursable under the Medi-Cal program. If claims are made in violation of an agreement with the State, you or your </t>
  </si>
  <si>
    <t>California Welfare and Institutions Code.</t>
  </si>
  <si>
    <t>PART A - DETERMINATION OF OVERHEAD APPLICABLE TO FQHC/RHC SERVICES</t>
  </si>
  <si>
    <t xml:space="preserve">   Cost of All Services Excluding Overhead (Sum of Lines 1 and 2)</t>
  </si>
  <si>
    <t>PART B - DETERMINATION OF FQHC/RHC RATE</t>
  </si>
  <si>
    <t>Total FQHC/RHC Cost (PART A, Line 8)</t>
  </si>
  <si>
    <t xml:space="preserve">PART C - DETERMINATION OF PPS RATE ADJUSTMENT </t>
  </si>
  <si>
    <t>FQHC/RHC Cost Per Visit (PART B, Line 5)</t>
  </si>
  <si>
    <t>PART D - FQHC/RHC RATE CHANGE</t>
  </si>
  <si>
    <t>Notes:</t>
  </si>
  <si>
    <t>(1)</t>
  </si>
  <si>
    <t>(2)</t>
  </si>
  <si>
    <t xml:space="preserve">Reporting an increase that meets or exceeds the threshold of 1.75% is optional. If your rate decreased more </t>
  </si>
  <si>
    <t xml:space="preserve">than 2.5% AND you have experienced a decrease in the scope-of-services, filing is mandatory. </t>
  </si>
  <si>
    <t xml:space="preserve">The current PPS rate per visit means the PPS rate per visit in effect on the last day of the reporting period during </t>
  </si>
  <si>
    <t>which the scope-of-service change occurred.</t>
  </si>
  <si>
    <r>
      <t xml:space="preserve">Current PPS Rate Per Visit </t>
    </r>
    <r>
      <rPr>
        <b/>
        <sz val="10"/>
        <rFont val="Arial"/>
        <family val="2"/>
      </rPr>
      <t>( See note 1)</t>
    </r>
  </si>
  <si>
    <t>FQHC/RHC Rate Increase or Decrease (Part C Line 3) Show Decreases in Parenthesis</t>
  </si>
  <si>
    <t>Current PPS Rate Per Visit ( From Line C2)</t>
  </si>
  <si>
    <t xml:space="preserve">Intentional misrepresentation or falsification of any information contained herein may be punishable by fine and/or imprisonment </t>
  </si>
  <si>
    <t xml:space="preserve">CHANGE IN SCOPE-OF-SERVICE REQUEST </t>
  </si>
  <si>
    <t xml:space="preserve">               FEDERALLY QUALIFIED HEALTH CENTER (FQHC) /  RURAL HEALTH CLINIC (RHC)</t>
  </si>
  <si>
    <t xml:space="preserve">            PROSPECTIVE PAYMENT SYSTEM (PPS) - CHANGE IN SCOPE-OF-SERVICE REQUEST </t>
  </si>
  <si>
    <t>Total FQHC/RHC Visits (Worksheet 6, Column 5, Line 20)</t>
  </si>
  <si>
    <t xml:space="preserve">   Percentage of Nonreimbursable FQHC/RHC Costs (Line A2 divided by Line A3)</t>
  </si>
  <si>
    <t xml:space="preserve">   Overhead Applicable to Non-Reimbursable FQHC/RHC Costs (Multiply Line A5 by Line A4)</t>
  </si>
  <si>
    <t xml:space="preserve">   Overhead Applicable to FQHC/RHC Services (Line A5 less Line A6)</t>
  </si>
  <si>
    <t xml:space="preserve">   Total Cost of FQHC/RHC Services (Line A1 plus Line A7)</t>
  </si>
  <si>
    <t>Net Increase or Decrease in FQHC/RHC Rate  ( Line C1 less Line C2 ) Show decrease in parenthesis</t>
  </si>
  <si>
    <t>If Line C3 is less than zero ( Line C1 is less than Line C2), proceed to Line C5.</t>
  </si>
  <si>
    <t xml:space="preserve">If Line C3 is greater than zero (Line C1 is greater than Line C2) , proceed to Line C4. </t>
  </si>
  <si>
    <r>
      <t xml:space="preserve">Threshold Amount: Line C2 x 1.75% ( Complete Part D if an increase on Line C3 is </t>
    </r>
    <r>
      <rPr>
        <b/>
        <sz val="10"/>
        <rFont val="Arial"/>
        <family val="2"/>
      </rPr>
      <t>equal</t>
    </r>
    <r>
      <rPr>
        <sz val="10"/>
        <rFont val="Arial"/>
        <family val="2"/>
      </rPr>
      <t xml:space="preserve"> to or</t>
    </r>
    <r>
      <rPr>
        <b/>
        <sz val="10"/>
        <rFont val="Arial"/>
        <family val="2"/>
      </rPr>
      <t xml:space="preserve"> greater</t>
    </r>
    <r>
      <rPr>
        <sz val="10"/>
        <rFont val="Arial"/>
        <family val="2"/>
      </rPr>
      <t xml:space="preserve"> than this amount)</t>
    </r>
  </si>
  <si>
    <t>FQHC/RHC Rate Increase or Decrease Adjustment of 20% (Line D1 x 20%)</t>
  </si>
  <si>
    <t>FQHC/RHC Rate Increase or Decrease After Adjustment of 20% ( Line D1 less Line D2 )</t>
  </si>
  <si>
    <t>New PPS Rate (Line D3 plus Line D4)</t>
  </si>
  <si>
    <t>From:</t>
  </si>
  <si>
    <t>Through:</t>
  </si>
  <si>
    <t>Worksheet 2</t>
  </si>
  <si>
    <t>Rate Calculation</t>
  </si>
  <si>
    <t xml:space="preserve">Visits for PPS </t>
  </si>
  <si>
    <t xml:space="preserve">There are no Productivity Standards </t>
  </si>
  <si>
    <t>for healthcare staff in these positions,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</si>
  <si>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 If a provider can reasonably justify not meeting these standards then an exception may be granted.  Attach a detailed statement indicating why </t>
    </r>
  </si>
  <si>
    <t xml:space="preserve">standards were not met.  The Department will determine if a more reasonable standard should be applied.  </t>
  </si>
  <si>
    <t>therefore no minimum visit requirement.</t>
  </si>
  <si>
    <t xml:space="preserve">Line  </t>
  </si>
  <si>
    <t>#</t>
  </si>
  <si>
    <t xml:space="preserve">Total 
</t>
  </si>
  <si>
    <t xml:space="preserve">
(Columns 1 + 2)</t>
  </si>
  <si>
    <t>Reclassified</t>
  </si>
  <si>
    <t xml:space="preserve">
(Columns 3 + 4)</t>
  </si>
  <si>
    <t>Adjustments 
(Decreases)</t>
  </si>
  <si>
    <t xml:space="preserve"> from W/S 1B
</t>
  </si>
  <si>
    <t xml:space="preserve">Increases 
</t>
  </si>
  <si>
    <t xml:space="preserve">
(Decreases)</t>
  </si>
  <si>
    <t xml:space="preserve">Net Expense 
</t>
  </si>
  <si>
    <t xml:space="preserve">
(Columns 5 + 6)</t>
  </si>
  <si>
    <t xml:space="preserve">under federal and State laws: (42 CFR 1003.102 "Basis for Civil Money Penalties and Assessments"; 18 U.S.C. 1347 "Health Care Fraud"; </t>
  </si>
  <si>
    <t>Explanation of Entry</t>
  </si>
  <si>
    <t>(A or B)</t>
  </si>
  <si>
    <t>Total (Sum of Lines 1 - 16)</t>
  </si>
  <si>
    <t>Column 2:  Transfer to Worksheet 1, Column 6, Line number as appropriate.</t>
  </si>
  <si>
    <t xml:space="preserve">   Total FQHC/RHC Health Care Services Cost (W/S 1, Pg. 1, Line 29, Col. 7)</t>
  </si>
  <si>
    <t>TOTALS (Sum of Lines 1 - 35)</t>
  </si>
  <si>
    <t xml:space="preserve">Please indicate which services are provided </t>
  </si>
  <si>
    <t>and where.  Provide Contractor's Name.</t>
  </si>
  <si>
    <t>CONTRACTOR NAME</t>
  </si>
  <si>
    <t>Only include the Productive Time worked.  Exclude all time spent in non-patient care activities including administrative time.</t>
  </si>
  <si>
    <t>TOTALS (Sum of Lines 1 - 29)</t>
  </si>
  <si>
    <t>Email</t>
  </si>
  <si>
    <t xml:space="preserve">Street Address </t>
  </si>
  <si>
    <r>
      <t xml:space="preserve">6. </t>
    </r>
    <r>
      <rPr>
        <b/>
        <sz val="9"/>
        <rFont val="Arial"/>
        <family val="2"/>
      </rPr>
      <t>Related Party</t>
    </r>
    <r>
      <rPr>
        <sz val="9"/>
        <rFont val="Arial"/>
        <family val="2"/>
      </rPr>
      <t xml:space="preserve">:  Other providers of service including FQHC/RHCs, hospitals, skilled nursing facilities, home health agencies, suppliers, pharmacies, </t>
    </r>
  </si>
  <si>
    <t>or other entities that are owned or related through common ownership or control to the individuals or entities listed in item 5.</t>
  </si>
  <si>
    <t>5.  Owner(s) of this facility and percentage owned (Owner means having at least 5% interest - direct or indirect)</t>
  </si>
  <si>
    <t>8.  Statement of Compensation for Owners and Relatives</t>
  </si>
  <si>
    <t>Name</t>
  </si>
  <si>
    <t>Title</t>
  </si>
  <si>
    <t>% of Ownership</t>
  </si>
  <si>
    <t>Interest</t>
  </si>
  <si>
    <t xml:space="preserve">Average Hours </t>
  </si>
  <si>
    <t>Worked per Week</t>
  </si>
  <si>
    <t>Compenstion Included</t>
  </si>
  <si>
    <t>in Cost Report</t>
  </si>
  <si>
    <t>California Welfare and Institutions Code 14123.25 "Civil Money Penalties for Fraudulent Claims"; and Title 22 of the California Code of Regulations</t>
  </si>
  <si>
    <t xml:space="preserve"> 51485.1 Civil Money Penalties)</t>
  </si>
  <si>
    <t>The deletion of a Medi-Cal covered service previously</t>
  </si>
  <si>
    <t xml:space="preserve"> provided by the FQHC or RHC (such as deleting pharmacy</t>
  </si>
  <si>
    <t xml:space="preserve"> services, and any other Medi-Cal covered services that do </t>
  </si>
  <si>
    <t xml:space="preserve">not require a face-to-face visit with an FQHC or RHC provider, </t>
  </si>
  <si>
    <t>e.g., laboratory, x-rays, etc.).</t>
  </si>
  <si>
    <t>DETERMINATION OF FQHC/RHC COSTS AND PPS RATE PER VISIT</t>
  </si>
  <si>
    <t>FREESTANDING</t>
  </si>
  <si>
    <t>FEDERALLY QUALIFIED HEALTH CENTER /  RURAL HEALTH CENTER</t>
  </si>
  <si>
    <t>PROSPECTIVE PAYMENT SYSTEM (PPS)</t>
  </si>
  <si>
    <t>FQHC / RHC NAME:</t>
  </si>
  <si>
    <t>NPI NUMBER:</t>
  </si>
  <si>
    <t>FISCAL PERIOD ENDED:</t>
  </si>
  <si>
    <t xml:space="preserve">MEDI-CAL COST REPORT </t>
  </si>
  <si>
    <t>Acupuncturist*</t>
  </si>
  <si>
    <t>Other (Specify) *</t>
  </si>
  <si>
    <t>Other (Specify)*:</t>
  </si>
  <si>
    <t>Date of Earliest Scope-of-Service Change</t>
  </si>
  <si>
    <t>9.  Type of Scope-of-Service Change (Check the applicable box or boxes)</t>
  </si>
  <si>
    <t>9.  Type of Scope-of-Service Change Cont'd (Check the applicable box or boxes)</t>
  </si>
  <si>
    <t>10.  Briefly describe the change(s) in scope-of-service provided, and how such change(s) in the type, intensity, duration, or amount of service,</t>
  </si>
  <si>
    <t>Certification Statement</t>
  </si>
  <si>
    <t>or any combination(s) thereof. (Attach a separate sheet if necessary)</t>
  </si>
  <si>
    <t>Email Address:</t>
  </si>
  <si>
    <t>Telephone Number:</t>
  </si>
  <si>
    <r>
      <t xml:space="preserve">o    </t>
    </r>
    <r>
      <rPr>
        <u/>
        <sz val="10"/>
        <color indexed="12"/>
        <rFont val="Arial"/>
        <family val="2"/>
      </rPr>
      <t>ChangeInScope.Clinics@dhcs.ca.gov</t>
    </r>
  </si>
  <si>
    <t>Dental Hygienist</t>
  </si>
  <si>
    <t>Psychology</t>
  </si>
  <si>
    <t>Psychiatry</t>
  </si>
  <si>
    <t>Social / Behavioral Health Services</t>
  </si>
  <si>
    <t>Marriage Family Therapy</t>
  </si>
  <si>
    <t>Drug Counseling</t>
  </si>
  <si>
    <t>Acupuncture</t>
  </si>
  <si>
    <t>Women, Infants and Children (WIC)</t>
  </si>
  <si>
    <t>Physicians; MD</t>
  </si>
  <si>
    <t xml:space="preserve">Physicians - Contracted </t>
  </si>
  <si>
    <t>Physician Assistants; PA</t>
  </si>
  <si>
    <t>Nurse Practitioners; NP</t>
  </si>
  <si>
    <t>Certified Nurse Midwife; CNM</t>
  </si>
  <si>
    <t>Doctor of Dental Surgery; DDS</t>
  </si>
  <si>
    <t>Registered Dental Hygienist; RDH</t>
  </si>
  <si>
    <t xml:space="preserve">Doctor of Osteopathy; DO </t>
  </si>
  <si>
    <t xml:space="preserve">Doctor of Podiatric; DPM </t>
  </si>
  <si>
    <t xml:space="preserve">Doctor of Optometry; OD </t>
  </si>
  <si>
    <t xml:space="preserve">Doctor of Chiropractics; DC </t>
  </si>
  <si>
    <t>Doctor of Psychiatry; MD</t>
  </si>
  <si>
    <t>Licensed Clinical Social Worker; LCSW</t>
  </si>
  <si>
    <t>The larger # of</t>
  </si>
  <si>
    <t xml:space="preserve">visits on Line 7, </t>
  </si>
  <si>
    <t>is used on Col 5</t>
  </si>
  <si>
    <t>Osteopathy</t>
  </si>
  <si>
    <t>FQHC/RHC Cost Per Visit (Line B1 divided by Line B2)</t>
  </si>
  <si>
    <t>Physicians Contracted</t>
  </si>
  <si>
    <t>Certified Midwife, CNM</t>
  </si>
  <si>
    <t>(Sum of Lines 13 and 28)</t>
  </si>
  <si>
    <t>17</t>
  </si>
  <si>
    <t>19</t>
  </si>
  <si>
    <t>22..</t>
  </si>
  <si>
    <r>
      <t xml:space="preserve">Subtotal-Other Health Care Costs </t>
    </r>
    <r>
      <rPr>
        <i/>
        <sz val="10"/>
        <rFont val="Arial"/>
        <family val="2"/>
      </rPr>
      <t>(Lines 14-27)</t>
    </r>
  </si>
  <si>
    <r>
      <t>Subtotal-Facility Costs</t>
    </r>
    <r>
      <rPr>
        <i/>
        <sz val="10"/>
        <rFont val="Arial"/>
        <family val="2"/>
      </rPr>
      <t xml:space="preserve"> (Lines 30-41)</t>
    </r>
  </si>
  <si>
    <r>
      <t xml:space="preserve">Subtotal-Administrative Costs </t>
    </r>
    <r>
      <rPr>
        <i/>
        <sz val="10"/>
        <rFont val="Arial"/>
        <family val="2"/>
      </rPr>
      <t>(Lines 43-53)</t>
    </r>
  </si>
  <si>
    <t>(Sum of Lines 42 and 54)</t>
  </si>
  <si>
    <t>59.</t>
  </si>
  <si>
    <r>
      <t>Subtotal-Nonreimbursable Costs</t>
    </r>
    <r>
      <rPr>
        <i/>
        <sz val="10"/>
        <rFont val="Arial"/>
        <family val="2"/>
      </rPr>
      <t xml:space="preserve"> (Lines 56-58)</t>
    </r>
  </si>
  <si>
    <t>60.</t>
  </si>
  <si>
    <t>Total FQHC/RHC Costs (Sum of Lines 29, 55, and 59)</t>
  </si>
  <si>
    <t xml:space="preserve">   Nonreimbursable FQHC/RHC Costs Excluding Overhead (W/S 1, Pg. 2, Line 59, Col. 7)</t>
  </si>
  <si>
    <t xml:space="preserve">   Total Overhead - (W/S 1, Pg.2, Line 55, Col. 7)</t>
  </si>
  <si>
    <r>
      <t xml:space="preserve">Threshold Amount:  Line C2 x 2.50% ( Complete Part D if a decrease on Line C3 is greater than this amount) </t>
    </r>
    <r>
      <rPr>
        <b/>
        <sz val="10"/>
        <rFont val="Arial"/>
        <family val="2"/>
      </rPr>
      <t>(See note 2)</t>
    </r>
  </si>
  <si>
    <t>Nonreimbursable Related Expenditures must agree with Worksheet 1, Page 2, Lines 56-58.</t>
  </si>
  <si>
    <t>Follow the e-file Medi-Cal Worksheet Submission Protcol for submission of FQHC/RHC Worksheets, include audited financial statements (if applicable),</t>
  </si>
  <si>
    <t>Total Visits (Sum of Lines 20 + 21)</t>
  </si>
  <si>
    <t xml:space="preserve">Total Visits to be used for rate setting purposes is Column 5, Line 20 - transfer to Worksheet 2, Part B, Line 2. </t>
  </si>
  <si>
    <t>Total Reimbursable Visits  (Sum of Lines 7 - 19)</t>
  </si>
  <si>
    <t>trial balance and working papers used to prepare the Worksheets to the inbox below.  You will receive an email response.</t>
  </si>
  <si>
    <t>That I am an official of the subject clinic and am duly authorized to sign this certification and that to the best of my knowledge and information,</t>
  </si>
  <si>
    <t xml:space="preserve">I believe each statement and amount in the accompanying report to be true, correct, and in compliance with Section 14161 of the </t>
  </si>
  <si>
    <t>organization may be subject to civil money penalty assessments in accordance with the Welfare and Institution Code, Section 14123.2.</t>
  </si>
  <si>
    <t>Adjustments</t>
  </si>
  <si>
    <t xml:space="preserve"> from W/S 1A
</t>
  </si>
  <si>
    <t>Reclassifications</t>
  </si>
  <si>
    <t>Subtotal (Sum of Lines 1-6)</t>
  </si>
  <si>
    <t>Non-Billable / Nonreimbursable 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</si>
</sst>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_);\(0.00\)"/>
    <numFmt numFmtId="167" formatCode="0_);[Red]\(0\)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Helv"/>
    </font>
    <font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20"/>
      <name val="Calibri"/>
      <family val="2"/>
    </font>
    <font>
      <sz val="20"/>
      <name val="Arial"/>
      <family val="2"/>
    </font>
    <font>
      <b/>
      <u/>
      <sz val="9"/>
      <name val="Arial"/>
      <family val="2"/>
    </font>
    <font>
      <sz val="18"/>
      <name val="Calibri"/>
      <family val="2"/>
    </font>
    <font>
      <sz val="10"/>
      <name val="Univers"/>
      <family val="2"/>
    </font>
    <font>
      <b/>
      <sz val="10"/>
      <name val="Univers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1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Border="1" applyAlignment="1"/>
    <xf numFmtId="0" fontId="0" fillId="0" borderId="1" xfId="0" applyBorder="1" applyAlignment="1" applyProtection="1">
      <protection locked="0"/>
    </xf>
    <xf numFmtId="0" fontId="0" fillId="0" borderId="0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3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0" fillId="0" borderId="10" xfId="0" applyNumberFormat="1" applyBorder="1" applyAlignment="1">
      <alignment horizontal="right"/>
    </xf>
    <xf numFmtId="49" fontId="0" fillId="0" borderId="5" xfId="0" applyNumberFormat="1" applyBorder="1" applyAlignment="1">
      <alignment horizontal="right" wrapText="1"/>
    </xf>
    <xf numFmtId="0" fontId="0" fillId="0" borderId="8" xfId="0" applyFill="1" applyBorder="1" applyAlignment="1">
      <alignment wrapText="1"/>
    </xf>
    <xf numFmtId="0" fontId="7" fillId="0" borderId="0" xfId="0" applyFont="1" applyProtection="1"/>
    <xf numFmtId="49" fontId="5" fillId="0" borderId="0" xfId="0" applyNumberFormat="1" applyFont="1"/>
    <xf numFmtId="0" fontId="0" fillId="0" borderId="11" xfId="0" applyBorder="1" applyProtection="1">
      <protection locked="0"/>
    </xf>
    <xf numFmtId="0" fontId="0" fillId="0" borderId="0" xfId="0" applyProtection="1"/>
    <xf numFmtId="0" fontId="0" fillId="0" borderId="0" xfId="0" applyAlignment="1"/>
    <xf numFmtId="49" fontId="12" fillId="0" borderId="0" xfId="0" applyNumberFormat="1" applyFont="1"/>
    <xf numFmtId="49" fontId="11" fillId="0" borderId="0" xfId="0" applyNumberFormat="1" applyFont="1"/>
    <xf numFmtId="0" fontId="0" fillId="0" borderId="0" xfId="0" applyAlignment="1">
      <alignment horizontal="left" vertical="justify"/>
    </xf>
    <xf numFmtId="0" fontId="2" fillId="0" borderId="0" xfId="0" applyFont="1" applyBorder="1" applyAlignment="1">
      <alignment wrapText="1"/>
    </xf>
    <xf numFmtId="0" fontId="7" fillId="0" borderId="0" xfId="0" applyFont="1" applyAlignment="1"/>
    <xf numFmtId="164" fontId="0" fillId="0" borderId="1" xfId="2" applyNumberFormat="1" applyFont="1" applyBorder="1" applyProtection="1">
      <protection locked="0"/>
    </xf>
    <xf numFmtId="164" fontId="0" fillId="0" borderId="1" xfId="2" applyNumberFormat="1" applyFont="1" applyBorder="1"/>
    <xf numFmtId="164" fontId="0" fillId="0" borderId="12" xfId="2" applyNumberFormat="1" applyFont="1" applyBorder="1"/>
    <xf numFmtId="164" fontId="0" fillId="0" borderId="13" xfId="2" applyNumberFormat="1" applyFont="1" applyBorder="1"/>
    <xf numFmtId="164" fontId="0" fillId="0" borderId="14" xfId="2" applyNumberFormat="1" applyFont="1" applyBorder="1"/>
    <xf numFmtId="164" fontId="2" fillId="0" borderId="13" xfId="2" applyNumberFormat="1" applyFont="1" applyBorder="1"/>
    <xf numFmtId="164" fontId="2" fillId="0" borderId="14" xfId="2" applyNumberFormat="1" applyFont="1" applyBorder="1"/>
    <xf numFmtId="164" fontId="0" fillId="2" borderId="13" xfId="0" applyNumberFormat="1" applyFill="1" applyBorder="1"/>
    <xf numFmtId="164" fontId="0" fillId="2" borderId="14" xfId="0" applyNumberFormat="1" applyFill="1" applyBorder="1"/>
    <xf numFmtId="164" fontId="0" fillId="0" borderId="13" xfId="2" applyNumberFormat="1" applyFont="1" applyFill="1" applyBorder="1"/>
    <xf numFmtId="164" fontId="0" fillId="0" borderId="14" xfId="2" applyNumberFormat="1" applyFont="1" applyFill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164" fontId="2" fillId="0" borderId="13" xfId="2" applyNumberFormat="1" applyFont="1" applyFill="1" applyBorder="1"/>
    <xf numFmtId="164" fontId="2" fillId="0" borderId="14" xfId="2" applyNumberFormat="1" applyFont="1" applyFill="1" applyBorder="1"/>
    <xf numFmtId="0" fontId="0" fillId="0" borderId="0" xfId="0" applyAlignment="1">
      <alignment horizontal="center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 wrapText="1"/>
    </xf>
    <xf numFmtId="49" fontId="0" fillId="0" borderId="1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2" fillId="0" borderId="13" xfId="0" applyFont="1" applyBorder="1" applyAlignment="1" applyProtection="1">
      <alignment horizontal="center"/>
      <protection locked="0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9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18" fillId="0" borderId="12" xfId="0" applyFont="1" applyBorder="1" applyAlignment="1" applyProtection="1">
      <alignment horizontal="center"/>
      <protection locked="0"/>
    </xf>
    <xf numFmtId="164" fontId="2" fillId="0" borderId="8" xfId="0" applyNumberFormat="1" applyFont="1" applyFill="1" applyBorder="1"/>
    <xf numFmtId="164" fontId="2" fillId="0" borderId="9" xfId="0" applyNumberFormat="1" applyFont="1" applyFill="1" applyBorder="1"/>
    <xf numFmtId="0" fontId="2" fillId="0" borderId="17" xfId="0" applyFont="1" applyBorder="1" applyAlignment="1" applyProtection="1">
      <alignment horizontal="center" shrinkToFit="1"/>
    </xf>
    <xf numFmtId="49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Protection="1"/>
    <xf numFmtId="49" fontId="4" fillId="0" borderId="0" xfId="0" applyNumberFormat="1" applyFont="1" applyProtection="1"/>
    <xf numFmtId="0" fontId="6" fillId="0" borderId="0" xfId="0" applyFont="1" applyAlignment="1" applyProtection="1">
      <alignment horizontal="right"/>
    </xf>
    <xf numFmtId="0" fontId="14" fillId="0" borderId="0" xfId="0" quotePrefix="1" applyFont="1" applyProtection="1"/>
    <xf numFmtId="0" fontId="4" fillId="0" borderId="0" xfId="0" applyFont="1" applyProtection="1"/>
    <xf numFmtId="49" fontId="5" fillId="0" borderId="0" xfId="0" applyNumberFormat="1" applyFont="1" applyProtection="1"/>
    <xf numFmtId="49" fontId="0" fillId="0" borderId="0" xfId="0" applyNumberFormat="1" applyProtection="1"/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/>
    <xf numFmtId="2" fontId="2" fillId="0" borderId="13" xfId="0" applyNumberFormat="1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164" fontId="1" fillId="3" borderId="14" xfId="2" applyNumberFormat="1" applyFont="1" applyFill="1" applyBorder="1" applyAlignment="1" applyProtection="1">
      <alignment horizontal="center"/>
    </xf>
    <xf numFmtId="165" fontId="2" fillId="0" borderId="13" xfId="1" applyNumberFormat="1" applyFont="1" applyBorder="1" applyAlignment="1" applyProtection="1"/>
    <xf numFmtId="0" fontId="14" fillId="0" borderId="3" xfId="0" applyFont="1" applyBorder="1" applyAlignment="1" applyProtection="1">
      <alignment horizontal="left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 applyProtection="1"/>
    <xf numFmtId="0" fontId="4" fillId="0" borderId="15" xfId="0" applyFont="1" applyBorder="1" applyAlignment="1" applyProtection="1"/>
    <xf numFmtId="0" fontId="2" fillId="0" borderId="13" xfId="0" applyFont="1" applyBorder="1" applyAlignment="1">
      <alignment horizontal="left"/>
    </xf>
    <xf numFmtId="0" fontId="0" fillId="0" borderId="13" xfId="0" applyBorder="1" applyAlignment="1">
      <alignment horizontal="left" indent="2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Fill="1" applyBorder="1"/>
    <xf numFmtId="0" fontId="1" fillId="0" borderId="0" xfId="0" applyFont="1" applyBorder="1" applyAlignment="1" applyProtection="1">
      <alignment horizontal="center"/>
    </xf>
    <xf numFmtId="165" fontId="1" fillId="0" borderId="1" xfId="1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 applyProtection="1"/>
    <xf numFmtId="0" fontId="1" fillId="0" borderId="0" xfId="0" applyFont="1" applyProtection="1"/>
    <xf numFmtId="0" fontId="19" fillId="0" borderId="0" xfId="11" applyFont="1" applyBorder="1" applyProtection="1"/>
    <xf numFmtId="0" fontId="20" fillId="0" borderId="0" xfId="11" applyFont="1" applyBorder="1" applyAlignment="1" applyProtection="1">
      <alignment horizontal="center"/>
    </xf>
    <xf numFmtId="0" fontId="2" fillId="0" borderId="19" xfId="11" applyFont="1" applyBorder="1" applyAlignment="1" applyProtection="1">
      <alignment horizontal="center"/>
    </xf>
    <xf numFmtId="0" fontId="2" fillId="0" borderId="20" xfId="11" applyFont="1" applyBorder="1" applyAlignment="1" applyProtection="1">
      <alignment horizontal="center"/>
    </xf>
    <xf numFmtId="0" fontId="2" fillId="0" borderId="21" xfId="1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22" xfId="11" applyFont="1" applyBorder="1" applyAlignment="1" applyProtection="1">
      <alignment horizontal="center"/>
    </xf>
    <xf numFmtId="38" fontId="1" fillId="0" borderId="1" xfId="11" applyNumberFormat="1" applyFont="1" applyFill="1" applyBorder="1" applyAlignment="1" applyProtection="1">
      <alignment horizontal="center"/>
    </xf>
    <xf numFmtId="165" fontId="1" fillId="0" borderId="12" xfId="1" applyNumberFormat="1" applyFont="1" applyFill="1" applyBorder="1" applyAlignment="1" applyProtection="1">
      <alignment horizontal="center"/>
    </xf>
    <xf numFmtId="38" fontId="1" fillId="0" borderId="13" xfId="11" applyNumberFormat="1" applyFont="1" applyFill="1" applyBorder="1" applyAlignment="1" applyProtection="1">
      <alignment horizontal="center"/>
    </xf>
    <xf numFmtId="165" fontId="1" fillId="0" borderId="14" xfId="1" applyNumberFormat="1" applyFont="1" applyFill="1" applyBorder="1" applyAlignment="1" applyProtection="1">
      <alignment horizontal="center"/>
    </xf>
    <xf numFmtId="49" fontId="2" fillId="1" borderId="14" xfId="11" applyNumberFormat="1" applyFont="1" applyFill="1" applyBorder="1" applyAlignment="1" applyProtection="1">
      <alignment horizontal="center"/>
    </xf>
    <xf numFmtId="165" fontId="2" fillId="0" borderId="13" xfId="1" applyNumberFormat="1" applyFont="1" applyFill="1" applyBorder="1" applyAlignment="1" applyProtection="1">
      <alignment horizontal="center"/>
    </xf>
    <xf numFmtId="165" fontId="2" fillId="0" borderId="12" xfId="1" applyNumberFormat="1" applyFont="1" applyFill="1" applyBorder="1" applyAlignment="1" applyProtection="1">
      <alignment horizontal="right"/>
    </xf>
    <xf numFmtId="165" fontId="1" fillId="0" borderId="14" xfId="1" applyNumberFormat="1" applyFont="1" applyFill="1" applyBorder="1" applyAlignment="1" applyProtection="1">
      <alignment horizontal="right"/>
    </xf>
    <xf numFmtId="165" fontId="2" fillId="0" borderId="14" xfId="1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4" fontId="2" fillId="0" borderId="0" xfId="11" applyNumberFormat="1" applyFont="1" applyFill="1" applyBorder="1" applyAlignment="1" applyProtection="1">
      <alignment horizontal="center"/>
    </xf>
    <xf numFmtId="3" fontId="2" fillId="0" borderId="0" xfId="11" applyNumberFormat="1" applyFont="1" applyFill="1" applyBorder="1" applyAlignment="1" applyProtection="1">
      <alignment horizontal="right"/>
    </xf>
    <xf numFmtId="38" fontId="1" fillId="0" borderId="0" xfId="11" applyNumberFormat="1" applyFont="1" applyFill="1" applyBorder="1" applyAlignment="1" applyProtection="1">
      <alignment horizontal="center" vertical="center" wrapText="1"/>
    </xf>
    <xf numFmtId="165" fontId="2" fillId="0" borderId="0" xfId="1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left" vertical="center"/>
    </xf>
    <xf numFmtId="4" fontId="1" fillId="0" borderId="0" xfId="11" applyNumberFormat="1" applyFont="1" applyFill="1" applyBorder="1" applyAlignment="1" applyProtection="1">
      <alignment horizontal="center"/>
    </xf>
    <xf numFmtId="3" fontId="1" fillId="0" borderId="0" xfId="11" applyNumberFormat="1" applyFont="1" applyFill="1" applyBorder="1" applyAlignment="1" applyProtection="1">
      <alignment horizontal="right"/>
    </xf>
    <xf numFmtId="165" fontId="1" fillId="0" borderId="0" xfId="1" applyNumberFormat="1" applyFont="1" applyFill="1" applyBorder="1" applyAlignment="1" applyProtection="1"/>
    <xf numFmtId="0" fontId="1" fillId="0" borderId="0" xfId="0" applyFont="1" applyAlignment="1" applyProtection="1">
      <alignment horizontal="center"/>
    </xf>
    <xf numFmtId="49" fontId="2" fillId="0" borderId="0" xfId="0" applyNumberFormat="1" applyFont="1"/>
    <xf numFmtId="0" fontId="2" fillId="0" borderId="0" xfId="0" applyFont="1" applyBorder="1"/>
    <xf numFmtId="0" fontId="2" fillId="0" borderId="23" xfId="0" applyFont="1" applyBorder="1" applyAlignment="1"/>
    <xf numFmtId="0" fontId="2" fillId="0" borderId="0" xfId="0" applyFont="1" applyBorder="1" applyAlignment="1"/>
    <xf numFmtId="14" fontId="2" fillId="0" borderId="24" xfId="0" applyNumberFormat="1" applyFont="1" applyBorder="1" applyAlignment="1">
      <alignment horizontal="left"/>
    </xf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0" xfId="0" applyFont="1" applyAlignment="1"/>
    <xf numFmtId="0" fontId="2" fillId="0" borderId="24" xfId="0" applyFont="1" applyBorder="1" applyAlignment="1"/>
    <xf numFmtId="0" fontId="2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 indent="1"/>
    </xf>
    <xf numFmtId="0" fontId="1" fillId="0" borderId="0" xfId="0" applyNumberFormat="1" applyFont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164" fontId="1" fillId="3" borderId="12" xfId="2" applyNumberFormat="1" applyFont="1" applyFill="1" applyBorder="1" applyProtection="1"/>
    <xf numFmtId="164" fontId="1" fillId="3" borderId="14" xfId="2" applyNumberFormat="1" applyFont="1" applyFill="1" applyBorder="1" applyProtection="1"/>
    <xf numFmtId="0" fontId="1" fillId="0" borderId="14" xfId="0" applyFont="1" applyBorder="1" applyAlignment="1" applyProtection="1">
      <alignment horizontal="left"/>
    </xf>
    <xf numFmtId="0" fontId="3" fillId="0" borderId="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6" fillId="0" borderId="11" xfId="0" applyFont="1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1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3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29" xfId="0" applyFont="1" applyBorder="1" applyAlignment="1">
      <alignment horizontal="left"/>
    </xf>
    <xf numFmtId="0" fontId="7" fillId="0" borderId="0" xfId="0" applyFont="1" applyBorder="1" applyAlignment="1" applyProtection="1">
      <alignment horizontal="left"/>
    </xf>
    <xf numFmtId="0" fontId="6" fillId="0" borderId="28" xfId="0" applyFont="1" applyBorder="1" applyAlignment="1">
      <alignment horizontal="right"/>
    </xf>
    <xf numFmtId="0" fontId="24" fillId="0" borderId="0" xfId="0" applyFont="1" applyProtection="1"/>
    <xf numFmtId="0" fontId="24" fillId="0" borderId="0" xfId="0" applyFont="1" applyAlignment="1" applyProtection="1">
      <alignment vertical="center"/>
    </xf>
    <xf numFmtId="0" fontId="0" fillId="0" borderId="0" xfId="0" quotePrefix="1" applyBorder="1" applyProtection="1"/>
    <xf numFmtId="0" fontId="24" fillId="0" borderId="0" xfId="0" applyFont="1" applyBorder="1" applyProtection="1"/>
    <xf numFmtId="0" fontId="25" fillId="0" borderId="0" xfId="0" applyFont="1" applyProtection="1"/>
    <xf numFmtId="0" fontId="2" fillId="0" borderId="0" xfId="0" quotePrefix="1" applyFont="1" applyBorder="1" applyProtection="1"/>
    <xf numFmtId="0" fontId="2" fillId="0" borderId="0" xfId="0" applyFont="1" applyBorder="1" applyAlignment="1" applyProtection="1"/>
    <xf numFmtId="0" fontId="0" fillId="0" borderId="0" xfId="0" applyAlignment="1" applyProtection="1"/>
    <xf numFmtId="0" fontId="26" fillId="0" borderId="0" xfId="0" quotePrefix="1" applyFont="1" applyBorder="1" applyProtection="1"/>
    <xf numFmtId="0" fontId="26" fillId="0" borderId="0" xfId="0" applyFont="1" applyBorder="1" applyAlignment="1" applyProtection="1">
      <alignment vertical="top"/>
    </xf>
    <xf numFmtId="0" fontId="27" fillId="0" borderId="0" xfId="0" applyFont="1" applyAlignment="1" applyProtection="1"/>
    <xf numFmtId="0" fontId="27" fillId="0" borderId="0" xfId="0" applyFont="1" applyBorder="1" applyProtection="1"/>
    <xf numFmtId="0" fontId="26" fillId="0" borderId="0" xfId="0" applyFont="1" applyBorder="1" applyAlignment="1" applyProtection="1"/>
    <xf numFmtId="0" fontId="2" fillId="0" borderId="0" xfId="0" applyFont="1" applyBorder="1" applyProtection="1"/>
    <xf numFmtId="0" fontId="21" fillId="0" borderId="0" xfId="0" applyFont="1" applyAlignment="1" applyProtection="1"/>
    <xf numFmtId="0" fontId="24" fillId="0" borderId="0" xfId="0" applyFont="1" applyBorder="1" applyAlignment="1" applyProtection="1">
      <alignment vertical="center"/>
    </xf>
    <xf numFmtId="0" fontId="1" fillId="0" borderId="0" xfId="0" quotePrefix="1" applyFont="1" applyBorder="1" applyProtection="1"/>
    <xf numFmtId="0" fontId="1" fillId="2" borderId="15" xfId="0" applyFont="1" applyFill="1" applyBorder="1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1" xfId="0" quotePrefix="1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164" fontId="1" fillId="0" borderId="14" xfId="2" applyNumberFormat="1" applyFont="1" applyBorder="1" applyAlignment="1" applyProtection="1">
      <alignment vertical="center"/>
    </xf>
    <xf numFmtId="164" fontId="1" fillId="0" borderId="14" xfId="0" applyNumberFormat="1" applyFont="1" applyBorder="1" applyAlignment="1" applyProtection="1">
      <alignment vertical="center"/>
    </xf>
    <xf numFmtId="166" fontId="1" fillId="0" borderId="14" xfId="12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1" xfId="0" quotePrefix="1" applyFont="1" applyBorder="1" applyProtection="1"/>
    <xf numFmtId="0" fontId="1" fillId="0" borderId="11" xfId="0" applyFont="1" applyBorder="1" applyProtection="1"/>
    <xf numFmtId="0" fontId="1" fillId="0" borderId="0" xfId="0" applyFont="1" applyBorder="1" applyProtection="1"/>
    <xf numFmtId="44" fontId="1" fillId="0" borderId="0" xfId="0" applyNumberFormat="1" applyFont="1" applyBorder="1" applyProtection="1"/>
    <xf numFmtId="0" fontId="1" fillId="0" borderId="0" xfId="0" applyFont="1" applyAlignment="1" applyProtection="1"/>
    <xf numFmtId="0" fontId="2" fillId="2" borderId="0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left" shrinkToFit="1"/>
      <protection locked="0"/>
    </xf>
    <xf numFmtId="0" fontId="7" fillId="0" borderId="14" xfId="0" applyFont="1" applyBorder="1" applyAlignment="1" applyProtection="1">
      <alignment horizontal="left" shrinkToFit="1"/>
      <protection locked="0"/>
    </xf>
    <xf numFmtId="0" fontId="2" fillId="0" borderId="9" xfId="0" applyFont="1" applyBorder="1" applyAlignment="1">
      <alignment horizontal="left" wrapText="1"/>
    </xf>
    <xf numFmtId="0" fontId="1" fillId="0" borderId="14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  <xf numFmtId="0" fontId="2" fillId="0" borderId="32" xfId="11" applyFont="1" applyBorder="1" applyAlignment="1" applyProtection="1">
      <alignment horizontal="center"/>
    </xf>
    <xf numFmtId="0" fontId="2" fillId="0" borderId="16" xfId="11" applyFont="1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33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7" xfId="0" applyFont="1" applyBorder="1" applyAlignment="1" applyProtection="1">
      <alignment horizontal="center" shrinkToFit="1"/>
    </xf>
    <xf numFmtId="0" fontId="2" fillId="0" borderId="34" xfId="0" applyFont="1" applyBorder="1" applyAlignment="1" applyProtection="1">
      <alignment horizontal="center" shrinkToFit="1"/>
    </xf>
    <xf numFmtId="44" fontId="1" fillId="0" borderId="14" xfId="2" applyFont="1" applyBorder="1" applyProtection="1"/>
    <xf numFmtId="44" fontId="1" fillId="0" borderId="14" xfId="0" applyNumberFormat="1" applyFont="1" applyBorder="1" applyProtection="1"/>
    <xf numFmtId="44" fontId="1" fillId="0" borderId="14" xfId="2" applyFont="1" applyBorder="1" applyAlignment="1" applyProtection="1">
      <alignment vertical="center"/>
    </xf>
    <xf numFmtId="165" fontId="1" fillId="0" borderId="14" xfId="1" applyNumberFormat="1" applyFont="1" applyBorder="1" applyAlignment="1" applyProtection="1">
      <alignment vertical="center"/>
    </xf>
    <xf numFmtId="44" fontId="1" fillId="0" borderId="14" xfId="2" applyFont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 applyProtection="1">
      <alignment horizontal="center" shrinkToFit="1"/>
    </xf>
    <xf numFmtId="0" fontId="2" fillId="0" borderId="35" xfId="11" applyFont="1" applyBorder="1" applyAlignment="1" applyProtection="1">
      <alignment horizontal="center" vertical="center"/>
    </xf>
    <xf numFmtId="0" fontId="2" fillId="0" borderId="36" xfId="11" applyFont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38" fontId="1" fillId="3" borderId="39" xfId="11" applyNumberFormat="1" applyFont="1" applyFill="1" applyBorder="1" applyAlignment="1" applyProtection="1">
      <alignment horizontal="center" vertical="center"/>
    </xf>
    <xf numFmtId="38" fontId="1" fillId="3" borderId="40" xfId="11" applyNumberFormat="1" applyFont="1" applyFill="1" applyBorder="1" applyAlignment="1" applyProtection="1">
      <alignment horizontal="center" vertical="center"/>
    </xf>
    <xf numFmtId="38" fontId="1" fillId="3" borderId="23" xfId="11" applyNumberFormat="1" applyFont="1" applyFill="1" applyBorder="1" applyAlignment="1" applyProtection="1">
      <alignment horizontal="center" vertical="center"/>
    </xf>
    <xf numFmtId="38" fontId="1" fillId="3" borderId="24" xfId="11" applyNumberFormat="1" applyFont="1" applyFill="1" applyBorder="1" applyAlignment="1" applyProtection="1">
      <alignment horizontal="center" vertical="center"/>
    </xf>
    <xf numFmtId="38" fontId="1" fillId="3" borderId="12" xfId="11" applyNumberFormat="1" applyFont="1" applyFill="1" applyBorder="1" applyAlignment="1" applyProtection="1">
      <alignment horizontal="center" vertical="center"/>
    </xf>
    <xf numFmtId="38" fontId="1" fillId="3" borderId="3" xfId="11" applyNumberFormat="1" applyFont="1" applyFill="1" applyBorder="1" applyAlignment="1" applyProtection="1">
      <alignment horizontal="center" vertical="center"/>
    </xf>
    <xf numFmtId="38" fontId="1" fillId="3" borderId="23" xfId="11" applyNumberFormat="1" applyFont="1" applyFill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shrinkToFit="1"/>
    </xf>
    <xf numFmtId="0" fontId="2" fillId="0" borderId="16" xfId="0" applyFont="1" applyBorder="1" applyAlignment="1">
      <alignment horizontal="left"/>
    </xf>
    <xf numFmtId="14" fontId="2" fillId="0" borderId="16" xfId="0" applyNumberFormat="1" applyFont="1" applyFill="1" applyBorder="1" applyAlignment="1" applyProtection="1">
      <alignment horizontal="center"/>
      <protection locked="0"/>
    </xf>
    <xf numFmtId="0" fontId="2" fillId="0" borderId="0" xfId="11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left" shrinkToFit="1"/>
    </xf>
    <xf numFmtId="14" fontId="2" fillId="5" borderId="16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/>
    </xf>
    <xf numFmtId="0" fontId="1" fillId="0" borderId="1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14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Border="1" applyAlignment="1"/>
    <xf numFmtId="0" fontId="2" fillId="0" borderId="41" xfId="0" applyFont="1" applyBorder="1" applyAlignment="1"/>
    <xf numFmtId="0" fontId="13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4" fillId="0" borderId="15" xfId="0" applyFont="1" applyBorder="1" applyAlignment="1" applyProtection="1">
      <alignment horizontal="right"/>
    </xf>
    <xf numFmtId="0" fontId="7" fillId="0" borderId="1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28" xfId="0" applyFont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 vertical="top"/>
    </xf>
    <xf numFmtId="0" fontId="0" fillId="0" borderId="34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 vertical="center"/>
    </xf>
    <xf numFmtId="14" fontId="2" fillId="5" borderId="16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horizontal="center" shrinkToFit="1"/>
      <protection locked="0"/>
    </xf>
    <xf numFmtId="0" fontId="4" fillId="0" borderId="3" xfId="0" applyFont="1" applyBorder="1" applyAlignment="1" applyProtection="1">
      <alignment horizontal="center" shrinkToFit="1"/>
      <protection locked="0"/>
    </xf>
    <xf numFmtId="0" fontId="4" fillId="0" borderId="12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4" fillId="0" borderId="15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 vertical="justify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justify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 applyProtection="1">
      <alignment horizontal="left"/>
      <protection locked="0"/>
    </xf>
    <xf numFmtId="0" fontId="2" fillId="5" borderId="15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0" borderId="41" xfId="11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 shrinkToFit="1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6" xfId="2" applyNumberFormat="1" applyFont="1" applyFill="1" applyBorder="1" applyAlignment="1" applyProtection="1">
      <alignment horizontal="right"/>
      <protection locked="0"/>
    </xf>
    <xf numFmtId="164" fontId="0" fillId="0" borderId="1" xfId="2" applyNumberFormat="1" applyFont="1" applyFill="1" applyBorder="1" applyAlignment="1" applyProtection="1">
      <alignment horizontal="right"/>
      <protection locked="0"/>
    </xf>
    <xf numFmtId="164" fontId="0" fillId="0" borderId="13" xfId="2" applyNumberFormat="1" applyFont="1" applyFill="1" applyBorder="1" applyAlignment="1" applyProtection="1">
      <alignment horizontal="right"/>
      <protection locked="0"/>
    </xf>
    <xf numFmtId="42" fontId="0" fillId="0" borderId="7" xfId="2" applyNumberFormat="1" applyFont="1" applyFill="1" applyBorder="1" applyAlignment="1" applyProtection="1">
      <alignment horizontal="right"/>
      <protection locked="0"/>
    </xf>
    <xf numFmtId="42" fontId="0" fillId="0" borderId="12" xfId="2" applyNumberFormat="1" applyFont="1" applyFill="1" applyBorder="1" applyAlignment="1" applyProtection="1">
      <alignment horizontal="right"/>
      <protection locked="0"/>
    </xf>
    <xf numFmtId="42" fontId="0" fillId="0" borderId="14" xfId="2" applyNumberFormat="1" applyFont="1" applyFill="1" applyBorder="1" applyAlignment="1" applyProtection="1">
      <alignment horizontal="right"/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164" fontId="0" fillId="0" borderId="12" xfId="2" applyNumberFormat="1" applyFont="1" applyBorder="1" applyAlignment="1" applyProtection="1">
      <alignment horizontal="right"/>
      <protection locked="0"/>
    </xf>
    <xf numFmtId="164" fontId="0" fillId="0" borderId="23" xfId="2" applyNumberFormat="1" applyFont="1" applyBorder="1" applyAlignment="1">
      <alignment horizontal="right"/>
    </xf>
    <xf numFmtId="164" fontId="0" fillId="0" borderId="8" xfId="2" applyNumberFormat="1" applyFont="1" applyFill="1" applyBorder="1" applyAlignment="1">
      <alignment horizontal="right" wrapText="1"/>
    </xf>
    <xf numFmtId="42" fontId="0" fillId="0" borderId="9" xfId="2" applyNumberFormat="1" applyFont="1" applyFill="1" applyBorder="1" applyAlignment="1">
      <alignment horizontal="right" wrapText="1"/>
    </xf>
    <xf numFmtId="167" fontId="1" fillId="0" borderId="1" xfId="1" applyNumberFormat="1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0" borderId="2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left"/>
    </xf>
    <xf numFmtId="0" fontId="6" fillId="0" borderId="25" xfId="0" applyFont="1" applyBorder="1" applyAlignment="1" applyProtection="1">
      <alignment horizontal="left" vertical="center"/>
    </xf>
    <xf numFmtId="0" fontId="17" fillId="0" borderId="31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left"/>
    </xf>
    <xf numFmtId="0" fontId="4" fillId="0" borderId="40" xfId="0" applyFont="1" applyBorder="1" applyAlignment="1" applyProtection="1">
      <alignment horizontal="left"/>
    </xf>
    <xf numFmtId="0" fontId="5" fillId="0" borderId="39" xfId="0" applyFont="1" applyBorder="1" applyAlignment="1" applyProtection="1"/>
    <xf numFmtId="0" fontId="5" fillId="0" borderId="40" xfId="0" applyFont="1" applyBorder="1" applyAlignment="1" applyProtection="1"/>
    <xf numFmtId="0" fontId="5" fillId="0" borderId="43" xfId="0" applyFont="1" applyBorder="1" applyAlignment="1" applyProtection="1"/>
    <xf numFmtId="0" fontId="4" fillId="0" borderId="39" xfId="0" applyFont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39" xfId="0" applyFont="1" applyBorder="1" applyAlignment="1" applyProtection="1">
      <alignment horizontal="left" vertical="top"/>
    </xf>
    <xf numFmtId="0" fontId="9" fillId="0" borderId="43" xfId="0" applyFont="1" applyBorder="1" applyAlignment="1" applyProtection="1">
      <alignment horizontal="center" vertical="top"/>
    </xf>
    <xf numFmtId="0" fontId="4" fillId="0" borderId="39" xfId="0" applyFont="1" applyBorder="1" applyAlignment="1" applyProtection="1"/>
    <xf numFmtId="0" fontId="4" fillId="0" borderId="43" xfId="0" applyFont="1" applyBorder="1" applyAlignment="1" applyProtection="1"/>
    <xf numFmtId="0" fontId="4" fillId="0" borderId="43" xfId="0" applyFont="1" applyBorder="1" applyAlignment="1" applyProtection="1">
      <alignment vertical="center" readingOrder="1"/>
    </xf>
    <xf numFmtId="0" fontId="4" fillId="0" borderId="0" xfId="0" applyFont="1" applyBorder="1" applyAlignment="1" applyProtection="1">
      <alignment vertical="center" readingOrder="1"/>
    </xf>
    <xf numFmtId="0" fontId="5" fillId="0" borderId="0" xfId="0" applyFont="1" applyBorder="1" applyAlignment="1" applyProtection="1">
      <alignment vertical="center" readingOrder="1"/>
    </xf>
    <xf numFmtId="0" fontId="6" fillId="0" borderId="0" xfId="0" applyFont="1" applyAlignment="1" applyProtection="1">
      <alignment horizontal="center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4" fillId="0" borderId="32" xfId="0" applyFont="1" applyBorder="1" applyAlignment="1" applyProtection="1"/>
    <xf numFmtId="0" fontId="4" fillId="0" borderId="34" xfId="0" applyFont="1" applyBorder="1" applyAlignment="1" applyProtection="1"/>
    <xf numFmtId="0" fontId="4" fillId="0" borderId="0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left"/>
    </xf>
    <xf numFmtId="0" fontId="6" fillId="0" borderId="40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24" xfId="0" applyFont="1" applyBorder="1" applyAlignment="1" applyProtection="1">
      <alignment horizontal="left"/>
    </xf>
    <xf numFmtId="0" fontId="6" fillId="0" borderId="0" xfId="0" applyFont="1" applyAlignment="1" applyProtection="1"/>
    <xf numFmtId="0" fontId="4" fillId="0" borderId="0" xfId="0" applyFont="1" applyBorder="1" applyAlignment="1" applyProtection="1">
      <alignment horizontal="center" shrinkToFit="1"/>
    </xf>
    <xf numFmtId="0" fontId="6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justify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top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justify"/>
    </xf>
    <xf numFmtId="0" fontId="4" fillId="0" borderId="23" xfId="0" applyFont="1" applyBorder="1" applyAlignment="1" applyProtection="1"/>
    <xf numFmtId="0" fontId="4" fillId="0" borderId="15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justify" vertical="justify"/>
      <protection locked="0"/>
    </xf>
    <xf numFmtId="0" fontId="4" fillId="0" borderId="15" xfId="0" applyFont="1" applyBorder="1" applyAlignment="1" applyProtection="1">
      <alignment horizontal="right"/>
      <protection locked="0"/>
    </xf>
    <xf numFmtId="0" fontId="2" fillId="6" borderId="3" xfId="0" applyFont="1" applyFill="1" applyBorder="1" applyAlignment="1" applyProtection="1">
      <alignment horizontal="left"/>
      <protection locked="0"/>
    </xf>
    <xf numFmtId="0" fontId="2" fillId="6" borderId="41" xfId="0" applyFont="1" applyFill="1" applyBorder="1" applyAlignment="1" applyProtection="1">
      <alignment horizontal="left"/>
      <protection locked="0"/>
    </xf>
    <xf numFmtId="49" fontId="2" fillId="0" borderId="43" xfId="0" applyNumberFormat="1" applyFont="1" applyBorder="1" applyProtection="1"/>
    <xf numFmtId="0" fontId="2" fillId="0" borderId="40" xfId="0" applyFont="1" applyBorder="1" applyProtection="1"/>
    <xf numFmtId="0" fontId="2" fillId="0" borderId="31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/>
    <xf numFmtId="0" fontId="2" fillId="0" borderId="25" xfId="0" applyFont="1" applyBorder="1" applyAlignment="1" applyProtection="1">
      <alignment horizontal="right"/>
    </xf>
    <xf numFmtId="0" fontId="2" fillId="0" borderId="31" xfId="0" applyFont="1" applyBorder="1" applyAlignment="1" applyProtection="1">
      <alignment horizontal="right"/>
    </xf>
    <xf numFmtId="0" fontId="2" fillId="0" borderId="15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right"/>
    </xf>
    <xf numFmtId="0" fontId="0" fillId="0" borderId="23" xfId="0" applyBorder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/>
    <xf numFmtId="0" fontId="2" fillId="0" borderId="16" xfId="0" applyFont="1" applyBorder="1" applyAlignment="1" applyProtection="1">
      <alignment horizontal="left"/>
    </xf>
    <xf numFmtId="0" fontId="2" fillId="0" borderId="41" xfId="0" applyFont="1" applyBorder="1" applyAlignment="1" applyProtection="1">
      <alignment horizontal="left"/>
    </xf>
    <xf numFmtId="14" fontId="2" fillId="0" borderId="16" xfId="0" applyNumberFormat="1" applyFont="1" applyFill="1" applyBorder="1" applyAlignment="1" applyProtection="1">
      <alignment horizontal="center"/>
    </xf>
    <xf numFmtId="0" fontId="0" fillId="0" borderId="2" xfId="0" applyBorder="1" applyProtection="1"/>
    <xf numFmtId="0" fontId="2" fillId="0" borderId="44" xfId="0" applyFont="1" applyBorder="1" applyAlignment="1" applyProtection="1">
      <alignment horizontal="left"/>
    </xf>
    <xf numFmtId="14" fontId="2" fillId="0" borderId="44" xfId="0" applyNumberFormat="1" applyFont="1" applyFill="1" applyBorder="1" applyAlignment="1" applyProtection="1">
      <alignment horizontal="center"/>
    </xf>
    <xf numFmtId="0" fontId="0" fillId="0" borderId="44" xfId="0" applyBorder="1" applyProtection="1"/>
    <xf numFmtId="164" fontId="1" fillId="0" borderId="14" xfId="2" applyNumberFormat="1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right"/>
    </xf>
    <xf numFmtId="0" fontId="1" fillId="0" borderId="12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left" wrapText="1"/>
    </xf>
    <xf numFmtId="0" fontId="1" fillId="0" borderId="14" xfId="0" applyFont="1" applyFill="1" applyBorder="1" applyAlignment="1" applyProtection="1">
      <alignment horizontal="left"/>
    </xf>
    <xf numFmtId="49" fontId="1" fillId="0" borderId="11" xfId="0" applyNumberFormat="1" applyFont="1" applyBorder="1" applyAlignment="1" applyProtection="1">
      <alignment horizontal="right"/>
    </xf>
    <xf numFmtId="38" fontId="2" fillId="0" borderId="13" xfId="1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14" xfId="0" applyNumberFormat="1" applyFont="1" applyBorder="1" applyProtection="1"/>
    <xf numFmtId="49" fontId="1" fillId="0" borderId="0" xfId="0" applyNumberFormat="1" applyFont="1" applyBorder="1" applyProtection="1"/>
    <xf numFmtId="165" fontId="2" fillId="0" borderId="0" xfId="1" applyNumberFormat="1" applyFont="1" applyBorder="1" applyProtection="1"/>
    <xf numFmtId="164" fontId="2" fillId="0" borderId="0" xfId="0" applyNumberFormat="1" applyFont="1" applyBorder="1" applyProtection="1"/>
    <xf numFmtId="49" fontId="1" fillId="0" borderId="0" xfId="0" applyNumberFormat="1" applyFont="1" applyProtection="1"/>
    <xf numFmtId="164" fontId="1" fillId="0" borderId="11" xfId="0" applyNumberFormat="1" applyFont="1" applyBorder="1" applyAlignment="1" applyProtection="1">
      <alignment horizontal="center"/>
      <protection locked="0"/>
    </xf>
    <xf numFmtId="164" fontId="1" fillId="0" borderId="14" xfId="0" applyNumberFormat="1" applyFont="1" applyBorder="1" applyAlignment="1" applyProtection="1">
      <alignment horizontal="center"/>
      <protection locked="0"/>
    </xf>
    <xf numFmtId="164" fontId="1" fillId="0" borderId="13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14" fontId="2" fillId="0" borderId="15" xfId="0" applyNumberFormat="1" applyFont="1" applyFill="1" applyBorder="1" applyAlignment="1" applyProtection="1">
      <alignment horizontal="center"/>
    </xf>
    <xf numFmtId="0" fontId="0" fillId="0" borderId="15" xfId="0" applyBorder="1" applyProtection="1"/>
    <xf numFmtId="0" fontId="2" fillId="0" borderId="32" xfId="0" applyFont="1" applyBorder="1" applyAlignment="1" applyProtection="1">
      <alignment horizontal="left"/>
    </xf>
    <xf numFmtId="0" fontId="2" fillId="0" borderId="45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vertical="center" wrapText="1"/>
    </xf>
    <xf numFmtId="0" fontId="2" fillId="0" borderId="41" xfId="0" applyFont="1" applyBorder="1" applyAlignment="1" applyProtection="1">
      <alignment horizontal="center"/>
    </xf>
    <xf numFmtId="0" fontId="2" fillId="0" borderId="2" xfId="0" applyFont="1" applyBorder="1" applyAlignment="1" applyProtection="1"/>
    <xf numFmtId="0" fontId="2" fillId="0" borderId="27" xfId="0" applyFont="1" applyBorder="1" applyAlignment="1" applyProtection="1">
      <alignment horizontal="center"/>
    </xf>
    <xf numFmtId="0" fontId="2" fillId="0" borderId="26" xfId="0" applyFont="1" applyBorder="1" applyProtection="1"/>
    <xf numFmtId="0" fontId="2" fillId="0" borderId="25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5" borderId="0" xfId="0" applyFont="1" applyFill="1" applyBorder="1" applyAlignment="1" applyProtection="1"/>
    <xf numFmtId="0" fontId="2" fillId="5" borderId="0" xfId="0" applyFont="1" applyFill="1" applyBorder="1" applyAlignment="1" applyProtection="1">
      <alignment horizontal="center"/>
    </xf>
    <xf numFmtId="14" fontId="2" fillId="5" borderId="15" xfId="0" applyNumberFormat="1" applyFont="1" applyFill="1" applyBorder="1" applyAlignment="1" applyProtection="1">
      <alignment horizontal="center"/>
    </xf>
    <xf numFmtId="0" fontId="0" fillId="0" borderId="12" xfId="0" applyBorder="1" applyProtection="1"/>
    <xf numFmtId="0" fontId="2" fillId="0" borderId="0" xfId="0" applyFont="1" applyAlignment="1" applyProtection="1">
      <alignment horizontal="center"/>
    </xf>
    <xf numFmtId="0" fontId="1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2" fillId="0" borderId="0" xfId="3" applyFont="1"/>
    <xf numFmtId="0" fontId="5" fillId="0" borderId="33" xfId="0" applyFont="1" applyBorder="1" applyAlignment="1" applyProtection="1"/>
    <xf numFmtId="0" fontId="4" fillId="0" borderId="23" xfId="0" applyFont="1" applyBorder="1" applyAlignment="1" applyProtection="1">
      <alignment horizontal="left" vertical="top"/>
    </xf>
    <xf numFmtId="0" fontId="4" fillId="0" borderId="24" xfId="0" applyFont="1" applyBorder="1" applyAlignment="1" applyProtection="1">
      <alignment horizontal="left"/>
    </xf>
    <xf numFmtId="49" fontId="2" fillId="6" borderId="16" xfId="0" applyNumberFormat="1" applyFont="1" applyFill="1" applyBorder="1" applyAlignment="1" applyProtection="1">
      <alignment horizontal="center"/>
      <protection locked="0"/>
    </xf>
    <xf numFmtId="49" fontId="2" fillId="5" borderId="16" xfId="0" applyNumberFormat="1" applyFont="1" applyFill="1" applyBorder="1" applyAlignment="1" applyProtection="1">
      <alignment horizontal="center"/>
      <protection locked="0"/>
    </xf>
    <xf numFmtId="49" fontId="2" fillId="5" borderId="16" xfId="0" applyNumberFormat="1" applyFont="1" applyFill="1" applyBorder="1" applyAlignment="1" applyProtection="1">
      <alignment horizontal="center"/>
    </xf>
    <xf numFmtId="49" fontId="2" fillId="5" borderId="15" xfId="0" applyNumberFormat="1" applyFont="1" applyFill="1" applyBorder="1" applyAlignment="1" applyProtection="1">
      <alignment horizontal="center"/>
    </xf>
    <xf numFmtId="14" fontId="2" fillId="0" borderId="23" xfId="0" applyNumberFormat="1" applyFont="1" applyFill="1" applyBorder="1" applyAlignment="1" applyProtection="1">
      <alignment horizontal="left"/>
    </xf>
    <xf numFmtId="14" fontId="2" fillId="5" borderId="20" xfId="0" applyNumberFormat="1" applyFont="1" applyFill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 wrapText="1"/>
    </xf>
    <xf numFmtId="14" fontId="2" fillId="5" borderId="33" xfId="0" applyNumberFormat="1" applyFont="1" applyFill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2" fillId="5" borderId="33" xfId="0" applyFont="1" applyFill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2" fillId="0" borderId="0" xfId="0" applyNumberFormat="1" applyFont="1" applyProtection="1"/>
    <xf numFmtId="0" fontId="2" fillId="0" borderId="26" xfId="0" applyFont="1" applyBorder="1" applyAlignment="1" applyProtection="1"/>
    <xf numFmtId="0" fontId="2" fillId="0" borderId="24" xfId="0" applyFont="1" applyBorder="1" applyAlignment="1" applyProtection="1"/>
    <xf numFmtId="0" fontId="2" fillId="0" borderId="23" xfId="0" applyFont="1" applyBorder="1" applyAlignment="1" applyProtection="1">
      <alignment horizontal="right"/>
    </xf>
    <xf numFmtId="14" fontId="2" fillId="0" borderId="24" xfId="0" applyNumberFormat="1" applyFont="1" applyBorder="1" applyAlignment="1" applyProtection="1">
      <alignment horizontal="left"/>
    </xf>
    <xf numFmtId="14" fontId="2" fillId="0" borderId="2" xfId="0" applyNumberFormat="1" applyFont="1" applyFill="1" applyBorder="1" applyAlignment="1" applyProtection="1">
      <alignment horizontal="left"/>
    </xf>
    <xf numFmtId="0" fontId="31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8" fillId="0" borderId="0" xfId="0" applyFont="1" applyProtection="1"/>
    <xf numFmtId="0" fontId="31" fillId="0" borderId="0" xfId="0" applyFont="1" applyProtection="1"/>
    <xf numFmtId="0" fontId="31" fillId="0" borderId="0" xfId="0" applyFont="1" applyAlignment="1" applyProtection="1">
      <alignment horizontal="right"/>
    </xf>
    <xf numFmtId="0" fontId="3" fillId="0" borderId="16" xfId="0" applyFont="1" applyBorder="1" applyAlignment="1" applyProtection="1">
      <alignment horizontal="left"/>
    </xf>
    <xf numFmtId="0" fontId="28" fillId="0" borderId="16" xfId="0" applyFont="1" applyBorder="1" applyAlignment="1" applyProtection="1">
      <alignment horizontal="left"/>
    </xf>
    <xf numFmtId="0" fontId="28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49" fontId="3" fillId="0" borderId="16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0" fillId="0" borderId="23" xfId="0" applyBorder="1" applyAlignment="1" applyProtection="1"/>
    <xf numFmtId="0" fontId="0" fillId="0" borderId="2" xfId="0" applyBorder="1" applyAlignment="1" applyProtection="1"/>
    <xf numFmtId="14" fontId="2" fillId="0" borderId="0" xfId="0" applyNumberFormat="1" applyFont="1" applyFill="1" applyBorder="1" applyAlignment="1" applyProtection="1">
      <alignment horizontal="center"/>
    </xf>
    <xf numFmtId="14" fontId="2" fillId="5" borderId="0" xfId="0" applyNumberFormat="1" applyFont="1" applyFill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6" xfId="0" applyFont="1" applyBorder="1" applyAlignment="1" applyProtection="1"/>
    <xf numFmtId="0" fontId="2" fillId="0" borderId="41" xfId="0" applyFont="1" applyBorder="1" applyAlignment="1" applyProtection="1"/>
    <xf numFmtId="0" fontId="4" fillId="0" borderId="43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justify" vertical="center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vertical="center" indent="8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4" fontId="1" fillId="0" borderId="13" xfId="11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locked="0"/>
    </xf>
    <xf numFmtId="38" fontId="1" fillId="0" borderId="13" xfId="11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vertical="center"/>
    </xf>
    <xf numFmtId="0" fontId="1" fillId="0" borderId="13" xfId="0" applyFont="1" applyBorder="1" applyAlignment="1" applyProtection="1"/>
    <xf numFmtId="0" fontId="1" fillId="0" borderId="4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protection locked="0"/>
    </xf>
    <xf numFmtId="38" fontId="1" fillId="3" borderId="23" xfId="11" applyNumberFormat="1" applyFont="1" applyFill="1" applyBorder="1" applyAlignment="1" applyProtection="1">
      <alignment horizontal="center" vertical="center"/>
    </xf>
    <xf numFmtId="38" fontId="1" fillId="3" borderId="24" xfId="11" applyNumberFormat="1" applyFont="1" applyFill="1" applyBorder="1" applyAlignment="1" applyProtection="1">
      <alignment horizontal="center" vertical="center"/>
    </xf>
    <xf numFmtId="38" fontId="1" fillId="1" borderId="42" xfId="11" applyNumberFormat="1" applyFont="1" applyFill="1" applyBorder="1"/>
    <xf numFmtId="38" fontId="1" fillId="1" borderId="33" xfId="11" applyNumberFormat="1" applyFont="1" applyFill="1" applyBorder="1" applyAlignment="1">
      <alignment horizontal="center"/>
    </xf>
    <xf numFmtId="38" fontId="1" fillId="1" borderId="33" xfId="11" applyNumberFormat="1" applyFont="1" applyFill="1" applyBorder="1"/>
    <xf numFmtId="38" fontId="1" fillId="1" borderId="1" xfId="11" applyNumberFormat="1" applyFont="1" applyFill="1" applyBorder="1"/>
    <xf numFmtId="0" fontId="1" fillId="0" borderId="0" xfId="0" applyFont="1" applyAlignment="1" applyProtection="1">
      <alignment horizontal="left" vertical="center"/>
    </xf>
    <xf numFmtId="49" fontId="0" fillId="0" borderId="3" xfId="0" applyNumberFormat="1" applyBorder="1" applyAlignment="1" applyProtection="1">
      <alignment horizontal="right"/>
    </xf>
    <xf numFmtId="0" fontId="0" fillId="0" borderId="1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49" fontId="0" fillId="0" borderId="4" xfId="0" applyNumberFormat="1" applyBorder="1" applyAlignment="1" applyProtection="1">
      <alignment horizontal="right"/>
    </xf>
    <xf numFmtId="0" fontId="0" fillId="0" borderId="4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4" xfId="0" applyBorder="1" applyAlignment="1" applyProtection="1"/>
    <xf numFmtId="3" fontId="1" fillId="0" borderId="13" xfId="11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1" fillId="0" borderId="13" xfId="3" applyFont="1" applyBorder="1" applyAlignment="1">
      <alignment horizontal="left" indent="1"/>
    </xf>
    <xf numFmtId="0" fontId="1" fillId="0" borderId="1" xfId="3" applyFont="1" applyBorder="1" applyAlignment="1">
      <alignment horizontal="left" indent="1"/>
    </xf>
    <xf numFmtId="0" fontId="1" fillId="0" borderId="13" xfId="3" applyBorder="1" applyAlignment="1">
      <alignment horizontal="left" indent="1"/>
    </xf>
    <xf numFmtId="0" fontId="21" fillId="0" borderId="13" xfId="3" applyFont="1" applyBorder="1" applyAlignment="1">
      <alignment horizontal="left"/>
    </xf>
    <xf numFmtId="0" fontId="1" fillId="0" borderId="13" xfId="3" applyFont="1" applyBorder="1" applyAlignment="1" applyProtection="1">
      <alignment horizontal="left" indent="1"/>
      <protection locked="0"/>
    </xf>
    <xf numFmtId="49" fontId="1" fillId="0" borderId="4" xfId="3" applyNumberFormat="1" applyFont="1" applyBorder="1" applyAlignment="1">
      <alignment horizontal="center"/>
    </xf>
    <xf numFmtId="49" fontId="1" fillId="0" borderId="4" xfId="3" applyNumberFormat="1" applyBorder="1" applyAlignment="1">
      <alignment horizontal="center"/>
    </xf>
    <xf numFmtId="49" fontId="1" fillId="0" borderId="3" xfId="3" applyNumberFormat="1" applyBorder="1" applyAlignment="1">
      <alignment horizontal="center"/>
    </xf>
    <xf numFmtId="0" fontId="1" fillId="0" borderId="1" xfId="3" applyBorder="1" applyAlignment="1">
      <alignment horizontal="left" indent="1"/>
    </xf>
    <xf numFmtId="0" fontId="1" fillId="0" borderId="13" xfId="3" applyBorder="1" applyAlignment="1">
      <alignment horizontal="left" indent="2"/>
    </xf>
    <xf numFmtId="0" fontId="2" fillId="0" borderId="8" xfId="3" applyFont="1" applyBorder="1" applyAlignment="1">
      <alignment horizontal="left"/>
    </xf>
    <xf numFmtId="0" fontId="1" fillId="0" borderId="14" xfId="3" applyBorder="1" applyAlignment="1" applyProtection="1">
      <alignment horizontal="left" indent="2" shrinkToFit="1"/>
      <protection locked="0"/>
    </xf>
    <xf numFmtId="0" fontId="1" fillId="0" borderId="14" xfId="3" applyFont="1" applyBorder="1" applyAlignment="1" applyProtection="1">
      <alignment horizontal="left" shrinkToFit="1"/>
      <protection locked="0"/>
    </xf>
    <xf numFmtId="4" fontId="1" fillId="0" borderId="13" xfId="11" applyNumberFormat="1" applyFont="1" applyFill="1" applyBorder="1" applyAlignment="1" applyProtection="1">
      <alignment horizontal="center"/>
    </xf>
    <xf numFmtId="3" fontId="1" fillId="0" borderId="13" xfId="11" applyNumberFormat="1" applyFont="1" applyFill="1" applyBorder="1" applyAlignment="1" applyProtection="1">
      <alignment horizontal="center"/>
    </xf>
    <xf numFmtId="4" fontId="2" fillId="0" borderId="13" xfId="11" applyNumberFormat="1" applyFont="1" applyFill="1" applyBorder="1" applyAlignment="1" applyProtection="1">
      <alignment horizontal="center"/>
    </xf>
    <xf numFmtId="38" fontId="2" fillId="0" borderId="13" xfId="11" applyNumberFormat="1" applyFont="1" applyFill="1" applyBorder="1" applyAlignment="1" applyProtection="1">
      <alignment horizontal="center"/>
    </xf>
    <xf numFmtId="0" fontId="1" fillId="0" borderId="13" xfId="3" applyFont="1" applyBorder="1" applyAlignment="1">
      <alignment horizontal="left"/>
    </xf>
    <xf numFmtId="0" fontId="3" fillId="0" borderId="13" xfId="3" applyFont="1" applyBorder="1" applyAlignment="1">
      <alignment horizontal="left"/>
    </xf>
    <xf numFmtId="49" fontId="1" fillId="0" borderId="5" xfId="3" applyNumberFormat="1" applyFont="1" applyBorder="1" applyAlignment="1">
      <alignment horizontal="center"/>
    </xf>
    <xf numFmtId="0" fontId="1" fillId="0" borderId="14" xfId="3" applyFont="1" applyBorder="1" applyAlignment="1" applyProtection="1">
      <alignment vertical="center"/>
    </xf>
    <xf numFmtId="0" fontId="1" fillId="0" borderId="13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vertical="center"/>
    </xf>
    <xf numFmtId="0" fontId="4" fillId="0" borderId="0" xfId="0" applyFont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6" fillId="0" borderId="43" xfId="0" applyFont="1" applyBorder="1" applyAlignment="1" applyProtection="1">
      <alignment horizontal="center" vertical="justify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5" xfId="3" applyFont="1" applyBorder="1" applyAlignment="1" applyProtection="1"/>
    <xf numFmtId="0" fontId="4" fillId="0" borderId="0" xfId="3" applyFont="1" applyBorder="1" applyAlignment="1" applyProtection="1">
      <alignment horizontal="left" vertical="top"/>
    </xf>
    <xf numFmtId="0" fontId="4" fillId="0" borderId="0" xfId="3" applyFont="1" applyBorder="1" applyAlignment="1" applyProtection="1"/>
    <xf numFmtId="0" fontId="1" fillId="1" borderId="13" xfId="0" applyFont="1" applyFill="1" applyBorder="1" applyAlignment="1" applyProtection="1">
      <alignment vertical="center"/>
      <protection locked="0"/>
    </xf>
    <xf numFmtId="4" fontId="1" fillId="1" borderId="13" xfId="11" applyNumberFormat="1" applyFont="1" applyFill="1" applyBorder="1" applyAlignment="1" applyProtection="1">
      <alignment horizontal="center"/>
    </xf>
    <xf numFmtId="3" fontId="1" fillId="1" borderId="13" xfId="11" applyNumberFormat="1" applyFont="1" applyFill="1" applyBorder="1" applyAlignment="1" applyProtection="1">
      <alignment horizontal="center"/>
    </xf>
    <xf numFmtId="38" fontId="1" fillId="1" borderId="13" xfId="11" applyNumberFormat="1" applyFont="1" applyFill="1" applyBorder="1" applyAlignment="1" applyProtection="1">
      <alignment horizontal="center"/>
    </xf>
    <xf numFmtId="165" fontId="1" fillId="1" borderId="14" xfId="1" applyNumberFormat="1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left"/>
    </xf>
    <xf numFmtId="0" fontId="0" fillId="0" borderId="16" xfId="0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 shrinkToFit="1"/>
      <protection locked="0"/>
    </xf>
    <xf numFmtId="0" fontId="4" fillId="0" borderId="15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 applyBorder="1" applyAlignment="1" applyProtection="1"/>
    <xf numFmtId="0" fontId="4" fillId="0" borderId="24" xfId="0" applyFont="1" applyBorder="1" applyAlignment="1" applyProtection="1"/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right"/>
    </xf>
    <xf numFmtId="0" fontId="2" fillId="0" borderId="25" xfId="0" applyFont="1" applyBorder="1" applyAlignment="1" applyProtection="1">
      <alignment horizontal="right"/>
    </xf>
    <xf numFmtId="0" fontId="2" fillId="0" borderId="23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2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49" fontId="12" fillId="0" borderId="0" xfId="0" applyNumberFormat="1" applyFont="1" applyAlignment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0" fillId="0" borderId="32" xfId="0" applyNumberFormat="1" applyBorder="1" applyAlignment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</cellXfs>
  <cellStyles count="1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4 2" xfId="6" xr:uid="{00000000-0005-0000-0000-000006000000}"/>
    <cellStyle name="Normal 4 2 2" xfId="7" xr:uid="{00000000-0005-0000-0000-000007000000}"/>
    <cellStyle name="Normal 4 2 3" xfId="8" xr:uid="{00000000-0005-0000-0000-000008000000}"/>
    <cellStyle name="Normal 4 3" xfId="9" xr:uid="{00000000-0005-0000-0000-000009000000}"/>
    <cellStyle name="Normal 4 4" xfId="10" xr:uid="{00000000-0005-0000-0000-00000A000000}"/>
    <cellStyle name="Normal_CONTRACT" xfId="11" xr:uid="{00000000-0005-0000-0000-00000B000000}"/>
    <cellStyle name="Percent" xfId="12" builtinId="5"/>
    <cellStyle name="Percent 2" xfId="13" xr:uid="{00000000-0005-0000-0000-00000D000000}"/>
    <cellStyle name="Percent 3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hcsinternetauthoring/DHS%20-%20FORMS%20DOWNLOADED/St.%20John's%20Well%20Child%20-%20Famly%20Center/B.%202005%20LA%20si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Related Sites"/>
      <sheetName val="Worksheet 1 Pg 1"/>
      <sheetName val="Worksheet 1 Pg 2"/>
      <sheetName val="Worksheet 1A"/>
      <sheetName val="Worksheet 1B"/>
      <sheetName val="Worksheet 2"/>
      <sheetName val="Worksheet 3 LA"/>
      <sheetName val="Worksheet 4"/>
    </sheetNames>
    <sheetDataSet>
      <sheetData sheetId="0"/>
      <sheetData sheetId="1"/>
      <sheetData sheetId="2">
        <row r="6">
          <cell r="L6">
            <v>1</v>
          </cell>
          <cell r="M6" t="str">
            <v xml:space="preserve">  Physician</v>
          </cell>
        </row>
        <row r="7">
          <cell r="L7">
            <v>2</v>
          </cell>
          <cell r="M7" t="str">
            <v xml:space="preserve">  Physician Assistant</v>
          </cell>
        </row>
        <row r="8">
          <cell r="L8">
            <v>3</v>
          </cell>
          <cell r="M8" t="str">
            <v xml:space="preserve">  Nurse Practitioner</v>
          </cell>
        </row>
        <row r="9">
          <cell r="L9">
            <v>4</v>
          </cell>
          <cell r="M9" t="str">
            <v xml:space="preserve">  Other Nurse</v>
          </cell>
        </row>
        <row r="10">
          <cell r="L10">
            <v>5</v>
          </cell>
          <cell r="M10" t="str">
            <v xml:space="preserve">  Laboratory Technician</v>
          </cell>
        </row>
        <row r="11">
          <cell r="L11">
            <v>6</v>
          </cell>
          <cell r="M11" t="str">
            <v xml:space="preserve">  Education &amp; Outreach</v>
          </cell>
        </row>
        <row r="12">
          <cell r="L12">
            <v>7</v>
          </cell>
          <cell r="M12" t="str">
            <v xml:space="preserve">  Case Management</v>
          </cell>
        </row>
        <row r="13">
          <cell r="L13">
            <v>8</v>
          </cell>
          <cell r="M13" t="str">
            <v xml:space="preserve">  Other Medical</v>
          </cell>
        </row>
        <row r="14">
          <cell r="L14">
            <v>9</v>
          </cell>
          <cell r="M14" t="str">
            <v xml:space="preserve">  Medical Records</v>
          </cell>
        </row>
        <row r="15">
          <cell r="L15">
            <v>10</v>
          </cell>
          <cell r="M15" t="str">
            <v xml:space="preserve">  Support Staff</v>
          </cell>
        </row>
        <row r="16">
          <cell r="L16">
            <v>11</v>
          </cell>
          <cell r="M16" t="str">
            <v xml:space="preserve">  Mental Health</v>
          </cell>
        </row>
        <row r="17">
          <cell r="L17">
            <v>12</v>
          </cell>
        </row>
        <row r="18">
          <cell r="L18">
            <v>13</v>
          </cell>
          <cell r="M18" t="str">
            <v>Subtotal FQHC Health Care Costs (lines 1-12)</v>
          </cell>
        </row>
        <row r="19">
          <cell r="L19">
            <v>14</v>
          </cell>
          <cell r="M19" t="str">
            <v xml:space="preserve">  Physician Services Under Agreement</v>
          </cell>
        </row>
        <row r="20">
          <cell r="L20">
            <v>15</v>
          </cell>
          <cell r="M20" t="str">
            <v xml:space="preserve">  Physician Supervision</v>
          </cell>
        </row>
        <row r="21">
          <cell r="L21">
            <v>16</v>
          </cell>
        </row>
        <row r="22">
          <cell r="L22">
            <v>17</v>
          </cell>
          <cell r="M22" t="str">
            <v>Other Health Care Costs</v>
          </cell>
        </row>
        <row r="23">
          <cell r="L23">
            <v>18</v>
          </cell>
          <cell r="M23" t="str">
            <v xml:space="preserve">  Pharmacy</v>
          </cell>
        </row>
        <row r="24">
          <cell r="L24">
            <v>19</v>
          </cell>
          <cell r="M24" t="str">
            <v xml:space="preserve">  Dental</v>
          </cell>
        </row>
        <row r="25">
          <cell r="L25">
            <v>20</v>
          </cell>
          <cell r="M25" t="str">
            <v xml:space="preserve">  Optometry</v>
          </cell>
        </row>
        <row r="26">
          <cell r="L26">
            <v>21</v>
          </cell>
          <cell r="M26" t="str">
            <v xml:space="preserve">  Medical Supplies</v>
          </cell>
        </row>
        <row r="27">
          <cell r="L27">
            <v>22</v>
          </cell>
          <cell r="M27" t="str">
            <v xml:space="preserve">  Depreciation - Medical  Equipment</v>
          </cell>
        </row>
        <row r="28">
          <cell r="L28">
            <v>23</v>
          </cell>
          <cell r="M28" t="str">
            <v xml:space="preserve">  Professional Liability Insurance</v>
          </cell>
        </row>
        <row r="29">
          <cell r="L29">
            <v>24</v>
          </cell>
          <cell r="M29" t="str">
            <v xml:space="preserve">  Home Office Pool Costs (from home office cost report-sch. 6)</v>
          </cell>
        </row>
        <row r="30">
          <cell r="L30">
            <v>25</v>
          </cell>
          <cell r="M30" t="str">
            <v xml:space="preserve">  Laboratory</v>
          </cell>
        </row>
        <row r="31">
          <cell r="L31">
            <v>26</v>
          </cell>
          <cell r="M31" t="str">
            <v xml:space="preserve">  Radiology</v>
          </cell>
        </row>
        <row r="32">
          <cell r="L32">
            <v>27</v>
          </cell>
        </row>
        <row r="33">
          <cell r="L33">
            <v>28</v>
          </cell>
          <cell r="M33" t="str">
            <v>Subtotal - Other Health Care Costs (lines 18-27)</v>
          </cell>
        </row>
        <row r="35">
          <cell r="L35">
            <v>29</v>
          </cell>
          <cell r="M35" t="str">
            <v>Total Cost of FQHC Services</v>
          </cell>
        </row>
        <row r="36">
          <cell r="L36">
            <v>30</v>
          </cell>
          <cell r="M36" t="str">
            <v xml:space="preserve">  Rent</v>
          </cell>
        </row>
        <row r="37">
          <cell r="L37">
            <v>31</v>
          </cell>
          <cell r="M37" t="str">
            <v xml:space="preserve">  Insurance</v>
          </cell>
        </row>
        <row r="38">
          <cell r="L38">
            <v>32</v>
          </cell>
          <cell r="M38" t="str">
            <v xml:space="preserve">  Interest Expense</v>
          </cell>
        </row>
        <row r="39">
          <cell r="L39">
            <v>33</v>
          </cell>
          <cell r="M39" t="str">
            <v xml:space="preserve">  Utilities</v>
          </cell>
        </row>
        <row r="40">
          <cell r="L40">
            <v>34</v>
          </cell>
          <cell r="M40" t="str">
            <v xml:space="preserve">  Depreciation - Building</v>
          </cell>
        </row>
        <row r="41">
          <cell r="L41">
            <v>35</v>
          </cell>
          <cell r="M41" t="str">
            <v xml:space="preserve">  Depreciation - Equipment</v>
          </cell>
        </row>
        <row r="42">
          <cell r="L42">
            <v>36</v>
          </cell>
          <cell r="M42" t="str">
            <v xml:space="preserve">  Housekeeping and Maintenance</v>
          </cell>
        </row>
        <row r="43">
          <cell r="L43">
            <v>37</v>
          </cell>
          <cell r="M43" t="str">
            <v xml:space="preserve">  Property Tax</v>
          </cell>
        </row>
        <row r="44">
          <cell r="L44">
            <v>38</v>
          </cell>
          <cell r="M44" t="str">
            <v xml:space="preserve">  Minor Equipmnet</v>
          </cell>
        </row>
        <row r="45">
          <cell r="L45">
            <v>39</v>
          </cell>
          <cell r="M45" t="str">
            <v xml:space="preserve">  Home Office Pool Costs (from home office cost report-sch. 6)</v>
          </cell>
        </row>
        <row r="46">
          <cell r="L46">
            <v>40</v>
          </cell>
        </row>
        <row r="47">
          <cell r="L47">
            <v>41</v>
          </cell>
          <cell r="M47" t="str">
            <v>Subtotal-Facility Costs (lines 30-40)</v>
          </cell>
        </row>
        <row r="48">
          <cell r="M48" t="str">
            <v>FQHC Overhead - Administrative Cost</v>
          </cell>
        </row>
        <row r="49">
          <cell r="L49">
            <v>42</v>
          </cell>
          <cell r="M49" t="str">
            <v xml:space="preserve">  Office Salaries</v>
          </cell>
        </row>
        <row r="50">
          <cell r="L50">
            <v>43</v>
          </cell>
          <cell r="M50" t="str">
            <v xml:space="preserve">  Depreciation - Office Equipment</v>
          </cell>
        </row>
        <row r="51">
          <cell r="L51">
            <v>44</v>
          </cell>
          <cell r="M51" t="str">
            <v xml:space="preserve">  Office Supplies</v>
          </cell>
        </row>
        <row r="52">
          <cell r="L52">
            <v>45</v>
          </cell>
          <cell r="M52" t="str">
            <v xml:space="preserve">  Legal</v>
          </cell>
        </row>
        <row r="53">
          <cell r="L53">
            <v>46</v>
          </cell>
          <cell r="M53" t="str">
            <v xml:space="preserve">  Accounting</v>
          </cell>
        </row>
        <row r="54">
          <cell r="L54">
            <v>47</v>
          </cell>
          <cell r="M54" t="str">
            <v xml:space="preserve">  Insurance (specify)</v>
          </cell>
        </row>
        <row r="55">
          <cell r="L55">
            <v>48</v>
          </cell>
          <cell r="M55" t="str">
            <v xml:space="preserve">  Telephone</v>
          </cell>
        </row>
        <row r="56">
          <cell r="L56">
            <v>49</v>
          </cell>
          <cell r="M56" t="str">
            <v xml:space="preserve">  Fringe Benefits &amp; Payroll Taxes</v>
          </cell>
        </row>
        <row r="57">
          <cell r="L57">
            <v>50</v>
          </cell>
          <cell r="M57" t="str">
            <v xml:space="preserve">  Home Office Pool Costs (from home office cost report-sch. 6)</v>
          </cell>
        </row>
        <row r="58">
          <cell r="L58">
            <v>51</v>
          </cell>
          <cell r="M58" t="str">
            <v xml:space="preserve">  Overhead/Administrative</v>
          </cell>
        </row>
        <row r="59">
          <cell r="L59">
            <v>52</v>
          </cell>
          <cell r="M59" t="str">
            <v>Subtotal - Administrative Costs (lines 42-51)</v>
          </cell>
        </row>
        <row r="61">
          <cell r="L61">
            <v>53</v>
          </cell>
          <cell r="M61" t="str">
            <v>Total Cost Subject to Allocation</v>
          </cell>
        </row>
        <row r="62">
          <cell r="M62" t="str">
            <v>(sum of lines 41 and 52)</v>
          </cell>
        </row>
        <row r="63">
          <cell r="L63">
            <v>54</v>
          </cell>
          <cell r="M63" t="str">
            <v>Outreach</v>
          </cell>
        </row>
        <row r="64">
          <cell r="L64">
            <v>55</v>
          </cell>
          <cell r="M64" t="str">
            <v xml:space="preserve">  Home Office Pool Costs (from home office cost report-sch. 6)</v>
          </cell>
        </row>
        <row r="65">
          <cell r="L65">
            <v>56</v>
          </cell>
        </row>
        <row r="66">
          <cell r="L66">
            <v>57</v>
          </cell>
          <cell r="M66" t="str">
            <v>Subtotal Nonreimbursable Costs (lines 54-56)</v>
          </cell>
        </row>
        <row r="67">
          <cell r="L67">
            <v>58</v>
          </cell>
          <cell r="M67" t="str">
            <v>Total FQHC Costs (sum of lines 29, 53, and 57)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workbookViewId="0">
      <selection sqref="A1:IV65536"/>
    </sheetView>
  </sheetViews>
  <sheetFormatPr defaultRowHeight="12.75" x14ac:dyDescent="0.2"/>
  <cols>
    <col min="1" max="1" width="39.7109375" customWidth="1"/>
    <col min="2" max="2" width="18" customWidth="1"/>
    <col min="3" max="3" width="12.42578125" customWidth="1"/>
    <col min="5" max="5" width="16" customWidth="1"/>
  </cols>
  <sheetData>
    <row r="1" spans="1:12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.75" x14ac:dyDescent="0.25">
      <c r="A15" s="23"/>
      <c r="B15" s="492" t="s">
        <v>393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.75" x14ac:dyDescent="0.25">
      <c r="A17" s="23"/>
      <c r="B17" s="492" t="s">
        <v>316</v>
      </c>
      <c r="C17" s="493"/>
      <c r="D17" s="493"/>
      <c r="E17" s="493"/>
      <c r="F17" s="493"/>
      <c r="G17" s="494"/>
      <c r="H17" s="23"/>
      <c r="I17" s="23"/>
      <c r="J17" s="23"/>
      <c r="K17" s="23"/>
      <c r="L17" s="23"/>
    </row>
    <row r="18" spans="1:12" ht="15" x14ac:dyDescent="0.2">
      <c r="A18" s="495"/>
      <c r="B18" s="493"/>
      <c r="C18" s="495"/>
      <c r="D18" s="495"/>
      <c r="E18" s="495"/>
      <c r="F18" s="495"/>
      <c r="G18" s="23"/>
      <c r="H18" s="23"/>
      <c r="I18" s="23"/>
      <c r="J18" s="23"/>
      <c r="K18" s="23"/>
      <c r="L18" s="23"/>
    </row>
    <row r="19" spans="1:12" ht="15.75" x14ac:dyDescent="0.25">
      <c r="A19" s="495"/>
      <c r="B19" s="492" t="s">
        <v>387</v>
      </c>
      <c r="C19" s="493"/>
      <c r="D19" s="493"/>
      <c r="E19" s="493"/>
      <c r="F19" s="493"/>
      <c r="G19" s="494"/>
      <c r="H19" s="23"/>
      <c r="I19" s="23"/>
      <c r="J19" s="23"/>
      <c r="K19" s="23"/>
      <c r="L19" s="23"/>
    </row>
    <row r="20" spans="1:12" ht="15.75" x14ac:dyDescent="0.25">
      <c r="A20" s="495"/>
      <c r="B20" s="492"/>
      <c r="C20" s="496"/>
      <c r="D20" s="496"/>
      <c r="E20" s="496"/>
      <c r="F20" s="496"/>
      <c r="G20" s="496"/>
      <c r="H20" s="23"/>
      <c r="I20" s="23"/>
      <c r="J20" s="23"/>
      <c r="K20" s="23"/>
      <c r="L20" s="23"/>
    </row>
    <row r="21" spans="1:12" ht="15.75" x14ac:dyDescent="0.25">
      <c r="A21" s="495"/>
      <c r="B21" s="492" t="s">
        <v>388</v>
      </c>
      <c r="C21" s="493"/>
      <c r="D21" s="493"/>
      <c r="E21" s="493"/>
      <c r="F21" s="493"/>
      <c r="G21" s="494"/>
      <c r="H21" s="23"/>
      <c r="I21" s="23"/>
      <c r="J21" s="23"/>
      <c r="K21" s="23"/>
      <c r="L21" s="23"/>
    </row>
    <row r="22" spans="1:12" ht="15.75" x14ac:dyDescent="0.25">
      <c r="A22" s="495"/>
      <c r="B22" s="492"/>
      <c r="C22" s="496"/>
      <c r="D22" s="496"/>
      <c r="E22" s="496"/>
      <c r="F22" s="496"/>
      <c r="G22" s="496"/>
      <c r="H22" s="23"/>
      <c r="I22" s="23"/>
      <c r="J22" s="23"/>
      <c r="K22" s="23"/>
      <c r="L22" s="23"/>
    </row>
    <row r="23" spans="1:12" ht="15.75" x14ac:dyDescent="0.25">
      <c r="A23" s="495"/>
      <c r="B23" s="492" t="s">
        <v>389</v>
      </c>
      <c r="C23" s="493"/>
      <c r="D23" s="493"/>
      <c r="E23" s="493"/>
      <c r="F23" s="493"/>
      <c r="G23" s="494"/>
      <c r="H23" s="23"/>
      <c r="I23" s="23"/>
      <c r="J23" s="23"/>
      <c r="K23" s="23"/>
      <c r="L23" s="23"/>
    </row>
    <row r="24" spans="1:12" ht="15.75" x14ac:dyDescent="0.25">
      <c r="A24" s="492"/>
      <c r="B24" s="493"/>
      <c r="C24" s="493"/>
      <c r="D24" s="493"/>
      <c r="E24" s="493"/>
      <c r="F24" s="493"/>
      <c r="G24" s="494"/>
      <c r="H24" s="23"/>
      <c r="I24" s="23"/>
      <c r="J24" s="23"/>
      <c r="K24" s="23"/>
      <c r="L24" s="23"/>
    </row>
    <row r="25" spans="1:12" ht="16.5" thickBot="1" x14ac:dyDescent="0.3">
      <c r="A25" s="497" t="s">
        <v>390</v>
      </c>
      <c r="B25" s="498">
        <f>+'Worksheet 1 Pg 1'!B5</f>
        <v>0</v>
      </c>
      <c r="C25" s="498"/>
      <c r="D25" s="499"/>
      <c r="E25" s="495"/>
      <c r="F25" s="495"/>
      <c r="G25" s="494"/>
      <c r="H25" s="23"/>
      <c r="I25" s="23"/>
      <c r="J25" s="23"/>
      <c r="K25" s="23"/>
      <c r="L25" s="23"/>
    </row>
    <row r="26" spans="1:12" ht="15.75" x14ac:dyDescent="0.25">
      <c r="A26" s="500"/>
      <c r="B26" s="501"/>
      <c r="C26" s="501"/>
      <c r="D26" s="493"/>
      <c r="E26" s="495"/>
      <c r="F26" s="495"/>
      <c r="G26" s="494"/>
      <c r="H26" s="23"/>
      <c r="I26" s="23"/>
      <c r="J26" s="23"/>
      <c r="K26" s="23"/>
      <c r="L26" s="23"/>
    </row>
    <row r="27" spans="1:12" ht="16.5" thickBot="1" x14ac:dyDescent="0.3">
      <c r="A27" s="497" t="s">
        <v>391</v>
      </c>
      <c r="B27" s="498">
        <f>+'Worksheet 1 Pg 1'!B7</f>
        <v>0</v>
      </c>
      <c r="C27" s="498"/>
      <c r="D27" s="499"/>
      <c r="E27" s="495"/>
      <c r="F27" s="495"/>
      <c r="G27" s="69"/>
      <c r="H27" s="23"/>
      <c r="I27" s="23"/>
      <c r="J27" s="23"/>
      <c r="K27" s="23"/>
      <c r="L27" s="23"/>
    </row>
    <row r="28" spans="1:12" ht="15.75" x14ac:dyDescent="0.25">
      <c r="A28" s="500"/>
      <c r="B28" s="501"/>
      <c r="C28" s="501"/>
      <c r="D28" s="493"/>
      <c r="E28" s="495"/>
      <c r="F28" s="495"/>
      <c r="G28" s="494"/>
      <c r="H28" s="23"/>
      <c r="I28" s="23"/>
      <c r="J28" s="23"/>
      <c r="K28" s="23"/>
      <c r="L28" s="23"/>
    </row>
    <row r="29" spans="1:12" ht="16.5" thickBot="1" x14ac:dyDescent="0.3">
      <c r="A29" s="497" t="s">
        <v>392</v>
      </c>
      <c r="B29" s="502">
        <f>+'Worksheet 1 Pg 2'!F7</f>
        <v>0</v>
      </c>
      <c r="C29" s="498"/>
      <c r="D29" s="499"/>
      <c r="E29" s="495"/>
      <c r="F29" s="495"/>
      <c r="G29" s="494"/>
      <c r="H29" s="23"/>
      <c r="I29" s="23"/>
      <c r="J29" s="23"/>
      <c r="K29" s="23"/>
      <c r="L29" s="23"/>
    </row>
    <row r="30" spans="1:12" ht="15.75" x14ac:dyDescent="0.25">
      <c r="A30" s="492"/>
      <c r="B30" s="493"/>
      <c r="C30" s="493"/>
      <c r="D30" s="493"/>
      <c r="E30" s="493"/>
      <c r="F30" s="493"/>
      <c r="G30" s="494"/>
      <c r="H30" s="23"/>
      <c r="I30" s="23"/>
      <c r="J30" s="23"/>
      <c r="K30" s="23"/>
      <c r="L30" s="23"/>
    </row>
    <row r="31" spans="1:12" ht="15" x14ac:dyDescent="0.2">
      <c r="A31" s="495"/>
      <c r="B31" s="495"/>
      <c r="C31" s="495"/>
      <c r="D31" s="495"/>
      <c r="E31" s="495"/>
      <c r="F31" s="495"/>
      <c r="G31" s="23"/>
      <c r="H31" s="23"/>
      <c r="I31" s="23"/>
      <c r="J31" s="23"/>
      <c r="K31" s="23"/>
      <c r="L31" s="23"/>
    </row>
    <row r="32" spans="1:12" ht="15" x14ac:dyDescent="0.2">
      <c r="A32" s="495"/>
      <c r="B32" s="495"/>
      <c r="C32" s="495"/>
      <c r="D32" s="495"/>
      <c r="E32" s="495"/>
      <c r="F32" s="495"/>
      <c r="G32" s="23"/>
      <c r="H32" s="23"/>
      <c r="I32" s="23"/>
      <c r="J32" s="23"/>
      <c r="K32" s="23"/>
      <c r="L32" s="23"/>
    </row>
    <row r="33" spans="1:12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</sheetData>
  <sheetProtection password="EEFA" sheet="1" objects="1" scenarios="1" selectLockedCells="1"/>
  <pageMargins left="0.7" right="0.7" top="0.75" bottom="0.75" header="0.3" footer="0.3"/>
  <pageSetup scale="96" orientation="portrait" r:id="rId1"/>
  <headerFooter>
    <oddHeader>&amp;L&amp;6State of California - Health and Human Services Agency&amp;R&amp;6Department of Health Care Services</oddHeader>
    <oddFooter>&amp;L&amp;"Arial,Bold"&amp;8DHCS 3096 (12/15)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8"/>
  <sheetViews>
    <sheetView showGridLines="0" tabSelected="1" zoomScaleNormal="100" zoomScaleSheetLayoutView="100" workbookViewId="0">
      <selection activeCell="D91" sqref="D91"/>
    </sheetView>
  </sheetViews>
  <sheetFormatPr defaultRowHeight="12.75" x14ac:dyDescent="0.2"/>
  <cols>
    <col min="1" max="1" width="7" customWidth="1"/>
    <col min="2" max="2" width="15.7109375" customWidth="1"/>
    <col min="3" max="3" width="14.140625" customWidth="1"/>
    <col min="4" max="4" width="16.7109375" customWidth="1"/>
    <col min="5" max="5" width="9.140625" customWidth="1"/>
    <col min="6" max="6" width="12" customWidth="1"/>
    <col min="7" max="7" width="5.140625" customWidth="1"/>
    <col min="8" max="8" width="16" customWidth="1"/>
    <col min="9" max="10" width="5.140625" customWidth="1"/>
    <col min="11" max="11" width="14.85546875" customWidth="1"/>
  </cols>
  <sheetData>
    <row r="1" spans="1:11" ht="15.75" x14ac:dyDescent="0.25">
      <c r="A1" s="159"/>
      <c r="B1" s="159" t="s">
        <v>317</v>
      </c>
      <c r="C1" s="144"/>
      <c r="D1" s="144"/>
      <c r="E1" s="144"/>
      <c r="F1" s="144"/>
      <c r="G1" s="144"/>
      <c r="H1" s="144"/>
      <c r="I1" s="144"/>
      <c r="J1" s="144"/>
      <c r="K1" s="45"/>
    </row>
    <row r="2" spans="1:11" ht="15.75" x14ac:dyDescent="0.25">
      <c r="A2" s="159"/>
      <c r="B2" s="159" t="s">
        <v>318</v>
      </c>
      <c r="C2" s="159"/>
      <c r="D2" s="144"/>
      <c r="E2" s="144"/>
      <c r="F2" s="144"/>
      <c r="G2" s="144"/>
      <c r="H2" s="144"/>
      <c r="I2" s="144"/>
      <c r="J2" s="144"/>
      <c r="K2" s="45"/>
    </row>
    <row r="3" spans="1:11" ht="15" customHeight="1" thickBot="1" x14ac:dyDescent="0.3">
      <c r="A3" s="160"/>
      <c r="B3" s="156"/>
      <c r="C3" s="156"/>
      <c r="D3" s="160" t="s">
        <v>222</v>
      </c>
      <c r="E3" s="156"/>
      <c r="F3" s="156"/>
      <c r="G3" s="156"/>
      <c r="H3" s="156"/>
      <c r="I3" s="156"/>
      <c r="J3" s="156"/>
      <c r="K3" s="156"/>
    </row>
    <row r="4" spans="1:11" s="2" customFormat="1" ht="15" customHeight="1" thickTop="1" x14ac:dyDescent="0.2">
      <c r="A4" s="337" t="s">
        <v>1</v>
      </c>
      <c r="B4" s="337"/>
      <c r="C4" s="587"/>
      <c r="D4" s="587"/>
      <c r="E4" s="587"/>
      <c r="F4" s="587"/>
      <c r="G4" s="345" t="s">
        <v>397</v>
      </c>
      <c r="H4" s="338"/>
      <c r="I4" s="339"/>
      <c r="J4" s="338"/>
      <c r="K4" s="338"/>
    </row>
    <row r="5" spans="1:11" s="2" customFormat="1" ht="15" customHeight="1" x14ac:dyDescent="0.2">
      <c r="A5" s="287"/>
      <c r="B5" s="288"/>
      <c r="C5" s="288"/>
      <c r="D5" s="288"/>
      <c r="E5" s="288"/>
      <c r="F5" s="289"/>
      <c r="G5" s="594"/>
      <c r="H5" s="269"/>
      <c r="I5" s="596"/>
      <c r="J5" s="268"/>
      <c r="K5" s="161"/>
    </row>
    <row r="6" spans="1:11" ht="12" customHeight="1" x14ac:dyDescent="0.2">
      <c r="A6" s="292"/>
      <c r="B6" s="292"/>
      <c r="C6" s="292"/>
      <c r="D6" s="292"/>
      <c r="E6" s="292"/>
      <c r="F6" s="293"/>
      <c r="G6" s="595"/>
      <c r="H6" s="96"/>
      <c r="I6" s="597"/>
      <c r="J6" s="269"/>
      <c r="K6" s="267"/>
    </row>
    <row r="7" spans="1:11" s="2" customFormat="1" ht="12" x14ac:dyDescent="0.2">
      <c r="A7" s="340" t="s">
        <v>366</v>
      </c>
      <c r="B7" s="340"/>
      <c r="C7" s="340"/>
      <c r="D7" s="340"/>
      <c r="E7" s="340"/>
      <c r="F7" s="341"/>
      <c r="G7" s="342" t="s">
        <v>2</v>
      </c>
      <c r="H7" s="343"/>
      <c r="I7" s="466" t="s">
        <v>3</v>
      </c>
      <c r="J7" s="342" t="s">
        <v>4</v>
      </c>
      <c r="K7" s="344"/>
    </row>
    <row r="8" spans="1:11" ht="14.25" customHeight="1" x14ac:dyDescent="0.2">
      <c r="A8" s="590"/>
      <c r="B8" s="590"/>
      <c r="C8" s="590"/>
      <c r="D8" s="590"/>
      <c r="E8" s="590"/>
      <c r="F8" s="591"/>
      <c r="G8" s="210"/>
      <c r="H8" s="212"/>
      <c r="I8" s="4"/>
      <c r="J8" s="210"/>
      <c r="K8" s="211"/>
    </row>
    <row r="9" spans="1:11" ht="12.75" customHeight="1" x14ac:dyDescent="0.2">
      <c r="A9" s="291" t="s">
        <v>153</v>
      </c>
      <c r="B9" s="291"/>
      <c r="C9" s="291"/>
      <c r="D9" s="291"/>
      <c r="E9" s="291"/>
      <c r="F9" s="468"/>
      <c r="G9" s="346"/>
      <c r="H9" s="347"/>
      <c r="I9" s="346" t="s">
        <v>148</v>
      </c>
      <c r="J9" s="347"/>
      <c r="K9" s="347"/>
    </row>
    <row r="10" spans="1:11" ht="16.5" customHeight="1" x14ac:dyDescent="0.35">
      <c r="A10" s="296"/>
      <c r="B10" s="296"/>
      <c r="C10" s="296"/>
      <c r="D10" s="296"/>
      <c r="E10" s="296"/>
      <c r="F10" s="297"/>
      <c r="G10" s="64" t="s">
        <v>198</v>
      </c>
      <c r="H10" s="348" t="s">
        <v>200</v>
      </c>
      <c r="I10" s="64" t="s">
        <v>198</v>
      </c>
      <c r="J10" s="214" t="s">
        <v>201</v>
      </c>
      <c r="K10" s="214"/>
    </row>
    <row r="11" spans="1:11" s="2" customFormat="1" ht="15.75" customHeight="1" x14ac:dyDescent="0.2">
      <c r="A11" s="349" t="s">
        <v>154</v>
      </c>
      <c r="B11" s="75"/>
      <c r="C11" s="75"/>
      <c r="D11" s="467" t="s">
        <v>372</v>
      </c>
      <c r="E11" s="379"/>
      <c r="F11" s="350" t="s">
        <v>0</v>
      </c>
      <c r="G11" s="379"/>
      <c r="H11" s="350" t="s">
        <v>365</v>
      </c>
      <c r="I11" s="351"/>
      <c r="J11" s="351"/>
      <c r="K11" s="351"/>
    </row>
    <row r="12" spans="1:11" ht="13.5" customHeight="1" x14ac:dyDescent="0.2">
      <c r="A12" s="295"/>
      <c r="B12" s="295"/>
      <c r="C12" s="295"/>
      <c r="D12" s="294"/>
      <c r="E12" s="295"/>
      <c r="F12" s="294"/>
      <c r="G12" s="299"/>
      <c r="H12" s="298"/>
      <c r="I12" s="215"/>
      <c r="J12" s="215"/>
      <c r="K12" s="215"/>
    </row>
    <row r="13" spans="1:11" s="2" customFormat="1" ht="12" x14ac:dyDescent="0.2">
      <c r="A13" s="592" t="s">
        <v>236</v>
      </c>
      <c r="B13" s="592"/>
      <c r="C13" s="593"/>
      <c r="D13" s="352" t="s">
        <v>237</v>
      </c>
      <c r="E13" s="363"/>
      <c r="F13" s="353"/>
      <c r="G13" s="363"/>
      <c r="H13" s="353"/>
      <c r="I13" s="344"/>
      <c r="J13" s="344"/>
      <c r="K13" s="343"/>
    </row>
    <row r="14" spans="1:11" ht="12.75" customHeight="1" x14ac:dyDescent="0.2">
      <c r="A14" s="300"/>
      <c r="B14" s="300"/>
      <c r="C14" s="301"/>
      <c r="D14" s="90" t="s">
        <v>240</v>
      </c>
      <c r="E14" s="300"/>
      <c r="F14" s="300"/>
      <c r="G14" s="391"/>
      <c r="H14" s="266" t="s">
        <v>241</v>
      </c>
      <c r="I14" s="310"/>
      <c r="J14" s="310"/>
      <c r="K14" s="87"/>
    </row>
    <row r="15" spans="1:11" s="2" customFormat="1" ht="12.75" customHeight="1" x14ac:dyDescent="0.2">
      <c r="A15" s="354" t="s">
        <v>238</v>
      </c>
      <c r="B15" s="354"/>
      <c r="C15" s="354"/>
      <c r="D15" s="355"/>
      <c r="E15" s="355"/>
      <c r="F15" s="355"/>
      <c r="G15" s="356"/>
      <c r="H15" s="356"/>
      <c r="I15" s="356"/>
      <c r="J15" s="356"/>
      <c r="K15" s="356"/>
    </row>
    <row r="16" spans="1:11" ht="14.25" customHeight="1" x14ac:dyDescent="0.2">
      <c r="A16" s="357"/>
      <c r="B16" s="357" t="s">
        <v>209</v>
      </c>
      <c r="C16" s="357"/>
      <c r="D16" s="358" t="s">
        <v>131</v>
      </c>
      <c r="E16" s="359"/>
      <c r="F16" s="360"/>
      <c r="G16" s="360"/>
      <c r="H16" s="358" t="s">
        <v>132</v>
      </c>
      <c r="I16" s="360"/>
      <c r="J16" s="360"/>
      <c r="K16" s="360"/>
    </row>
    <row r="17" spans="1:11" ht="15.75" customHeight="1" x14ac:dyDescent="0.35">
      <c r="A17" s="147" t="s">
        <v>199</v>
      </c>
      <c r="B17" s="147"/>
      <c r="C17" s="148"/>
      <c r="D17" s="84" t="s">
        <v>202</v>
      </c>
      <c r="E17" s="148" t="s">
        <v>204</v>
      </c>
      <c r="F17" s="148"/>
      <c r="G17" s="148"/>
      <c r="H17" s="83" t="s">
        <v>206</v>
      </c>
      <c r="I17" s="148"/>
      <c r="J17" s="148" t="s">
        <v>207</v>
      </c>
      <c r="K17" s="148"/>
    </row>
    <row r="18" spans="1:11" ht="21.75" customHeight="1" x14ac:dyDescent="0.35">
      <c r="A18" s="149" t="s">
        <v>203</v>
      </c>
      <c r="B18" s="149"/>
      <c r="C18" s="150"/>
      <c r="D18" s="148" t="s">
        <v>203</v>
      </c>
      <c r="E18" s="148" t="s">
        <v>205</v>
      </c>
      <c r="F18" s="148"/>
      <c r="G18" s="148"/>
      <c r="H18" s="148" t="s">
        <v>203</v>
      </c>
      <c r="I18" s="84"/>
      <c r="J18" s="148" t="s">
        <v>208</v>
      </c>
      <c r="K18" s="148"/>
    </row>
    <row r="19" spans="1:11" ht="16.5" customHeight="1" thickBot="1" x14ac:dyDescent="0.25">
      <c r="A19" s="588"/>
      <c r="B19" s="588"/>
      <c r="C19" s="588"/>
      <c r="D19" s="588"/>
      <c r="E19" s="588"/>
      <c r="F19" s="588"/>
      <c r="G19" s="588"/>
      <c r="H19" s="588"/>
      <c r="I19" s="588"/>
      <c r="J19" s="588"/>
      <c r="K19" s="588"/>
    </row>
    <row r="20" spans="1:11" s="2" customFormat="1" ht="12" x14ac:dyDescent="0.2">
      <c r="A20" s="361" t="s">
        <v>369</v>
      </c>
      <c r="B20" s="361"/>
      <c r="C20" s="361"/>
      <c r="D20" s="361"/>
      <c r="E20" s="361"/>
      <c r="F20" s="361"/>
      <c r="G20" s="361"/>
      <c r="H20" s="361"/>
      <c r="I20" s="361"/>
      <c r="J20" s="362"/>
      <c r="K20" s="361"/>
    </row>
    <row r="21" spans="1:11" ht="12" customHeight="1" x14ac:dyDescent="0.2">
      <c r="A21" s="151"/>
      <c r="B21" s="152"/>
      <c r="C21" s="151" t="s">
        <v>5</v>
      </c>
      <c r="D21" s="153"/>
      <c r="E21" s="154"/>
      <c r="F21" s="151"/>
      <c r="G21" s="154" t="s">
        <v>195</v>
      </c>
      <c r="H21" s="155"/>
      <c r="I21" s="154"/>
      <c r="J21" s="278" t="s">
        <v>194</v>
      </c>
      <c r="K21" s="151"/>
    </row>
    <row r="22" spans="1:11" ht="21.75" customHeight="1" x14ac:dyDescent="0.2">
      <c r="A22" s="274"/>
      <c r="B22" s="270"/>
      <c r="C22" s="270"/>
      <c r="D22" s="271"/>
      <c r="E22" s="203"/>
      <c r="F22" s="270"/>
      <c r="G22" s="270"/>
      <c r="H22" s="271"/>
      <c r="I22" s="203"/>
      <c r="J22" s="277"/>
      <c r="K22" s="270"/>
    </row>
    <row r="23" spans="1:11" ht="21.75" customHeight="1" x14ac:dyDescent="0.2">
      <c r="A23" s="274"/>
      <c r="B23" s="270"/>
      <c r="C23" s="270"/>
      <c r="D23" s="271"/>
      <c r="E23" s="203"/>
      <c r="F23" s="270"/>
      <c r="G23" s="270"/>
      <c r="H23" s="271"/>
      <c r="I23" s="203"/>
      <c r="J23" s="270"/>
      <c r="K23" s="270"/>
    </row>
    <row r="24" spans="1:11" ht="12.75" customHeight="1" thickBot="1" x14ac:dyDescent="0.25">
      <c r="A24" s="589"/>
      <c r="B24" s="589"/>
      <c r="C24" s="589"/>
      <c r="D24" s="589"/>
      <c r="E24" s="589"/>
      <c r="F24" s="589"/>
      <c r="G24" s="589"/>
      <c r="H24" s="589"/>
      <c r="I24" s="589"/>
      <c r="J24" s="589"/>
      <c r="K24" s="589"/>
    </row>
    <row r="25" spans="1:11" x14ac:dyDescent="0.2">
      <c r="A25" s="363" t="s">
        <v>367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</row>
    <row r="26" spans="1:11" x14ac:dyDescent="0.2">
      <c r="A26" s="91" t="s">
        <v>368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1:11" ht="12" customHeight="1" x14ac:dyDescent="0.2">
      <c r="A27" s="151"/>
      <c r="B27" s="152"/>
      <c r="C27" s="151" t="s">
        <v>5</v>
      </c>
      <c r="D27" s="153"/>
      <c r="E27" s="154"/>
      <c r="F27" s="151"/>
      <c r="G27" s="154" t="s">
        <v>195</v>
      </c>
      <c r="H27" s="155"/>
      <c r="I27" s="154"/>
      <c r="J27" s="278" t="s">
        <v>194</v>
      </c>
      <c r="K27" s="151"/>
    </row>
    <row r="28" spans="1:11" ht="21.75" customHeight="1" x14ac:dyDescent="0.2">
      <c r="A28" s="274"/>
      <c r="B28" s="270"/>
      <c r="C28" s="270"/>
      <c r="D28" s="271"/>
      <c r="E28" s="203"/>
      <c r="F28" s="270"/>
      <c r="G28" s="270"/>
      <c r="H28" s="271"/>
      <c r="I28" s="203"/>
      <c r="J28" s="277"/>
      <c r="K28" s="270"/>
    </row>
    <row r="29" spans="1:11" ht="21.75" customHeight="1" x14ac:dyDescent="0.2">
      <c r="A29" s="274"/>
      <c r="B29" s="270"/>
      <c r="C29" s="270"/>
      <c r="D29" s="271"/>
      <c r="E29" s="203"/>
      <c r="F29" s="270"/>
      <c r="G29" s="270"/>
      <c r="H29" s="271"/>
      <c r="I29" s="203"/>
      <c r="J29" s="270"/>
      <c r="K29" s="270"/>
    </row>
    <row r="30" spans="1:11" ht="21.75" customHeight="1" thickBot="1" x14ac:dyDescent="0.25">
      <c r="A30" s="275"/>
      <c r="B30" s="272"/>
      <c r="C30" s="272"/>
      <c r="D30" s="273"/>
      <c r="E30" s="276"/>
      <c r="F30" s="272"/>
      <c r="G30" s="272"/>
      <c r="H30" s="273"/>
      <c r="I30" s="276"/>
      <c r="J30" s="272"/>
      <c r="K30" s="272"/>
    </row>
    <row r="31" spans="1:11" x14ac:dyDescent="0.2">
      <c r="A31" s="362" t="s">
        <v>239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</row>
    <row r="32" spans="1:11" ht="14.25" customHeight="1" thickBot="1" x14ac:dyDescent="0.25">
      <c r="A32" s="146"/>
      <c r="B32" s="146"/>
      <c r="C32" s="162" t="s">
        <v>6</v>
      </c>
      <c r="D32" s="146"/>
      <c r="E32" s="146"/>
      <c r="F32" s="157"/>
      <c r="G32" s="145"/>
      <c r="H32" s="146"/>
      <c r="I32" s="145" t="s">
        <v>196</v>
      </c>
      <c r="J32" s="146"/>
      <c r="K32" s="146"/>
    </row>
    <row r="33" spans="1:11" ht="15.75" customHeight="1" x14ac:dyDescent="0.2">
      <c r="A33" s="279"/>
      <c r="B33" s="279"/>
      <c r="C33" s="279"/>
      <c r="D33" s="279"/>
      <c r="E33" s="279"/>
      <c r="F33" s="280"/>
      <c r="G33" s="281"/>
      <c r="H33" s="279"/>
      <c r="I33" s="279"/>
      <c r="J33" s="279"/>
      <c r="K33" s="279"/>
    </row>
    <row r="34" spans="1:11" ht="16.5" customHeight="1" x14ac:dyDescent="0.2">
      <c r="A34" s="282"/>
      <c r="B34" s="282"/>
      <c r="C34" s="282"/>
      <c r="D34" s="282"/>
      <c r="E34" s="282"/>
      <c r="F34" s="283"/>
      <c r="G34" s="284"/>
      <c r="H34" s="282"/>
      <c r="I34" s="282"/>
      <c r="J34" s="282"/>
      <c r="K34" s="282"/>
    </row>
    <row r="35" spans="1:11" ht="16.5" customHeight="1" x14ac:dyDescent="0.2">
      <c r="A35" s="282"/>
      <c r="B35" s="282"/>
      <c r="C35" s="282"/>
      <c r="D35" s="282"/>
      <c r="E35" s="282"/>
      <c r="F35" s="283"/>
      <c r="G35" s="284"/>
      <c r="H35" s="282"/>
      <c r="I35" s="282"/>
      <c r="J35" s="282"/>
      <c r="K35" s="282"/>
    </row>
    <row r="36" spans="1:11" ht="15.75" customHeight="1" thickBot="1" x14ac:dyDescent="0.25">
      <c r="A36" s="282"/>
      <c r="B36" s="282"/>
      <c r="C36" s="282"/>
      <c r="D36" s="282"/>
      <c r="E36" s="282"/>
      <c r="F36" s="283"/>
      <c r="G36" s="284"/>
      <c r="H36" s="282"/>
      <c r="I36" s="282"/>
      <c r="J36" s="282"/>
      <c r="K36" s="282"/>
    </row>
    <row r="37" spans="1:11" x14ac:dyDescent="0.2">
      <c r="A37" s="362" t="s">
        <v>370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2"/>
    </row>
    <row r="38" spans="1:11" ht="14.25" customHeight="1" x14ac:dyDescent="0.2">
      <c r="A38" s="290"/>
      <c r="B38" s="360"/>
      <c r="C38" s="364"/>
      <c r="D38" s="360"/>
      <c r="E38" s="365" t="s">
        <v>373</v>
      </c>
      <c r="F38" s="366"/>
      <c r="G38" s="364"/>
      <c r="H38" s="360" t="s">
        <v>375</v>
      </c>
      <c r="I38" s="364"/>
      <c r="J38" s="290" t="s">
        <v>377</v>
      </c>
      <c r="K38" s="360"/>
    </row>
    <row r="39" spans="1:11" ht="14.25" customHeight="1" thickBot="1" x14ac:dyDescent="0.25">
      <c r="A39" s="290" t="s">
        <v>371</v>
      </c>
      <c r="B39" s="360"/>
      <c r="C39" s="367"/>
      <c r="D39" s="368" t="s">
        <v>372</v>
      </c>
      <c r="E39" s="369"/>
      <c r="F39" s="370" t="s">
        <v>374</v>
      </c>
      <c r="G39" s="367"/>
      <c r="H39" s="360" t="s">
        <v>376</v>
      </c>
      <c r="I39" s="367"/>
      <c r="J39" s="368"/>
      <c r="K39" s="290" t="s">
        <v>378</v>
      </c>
    </row>
    <row r="40" spans="1:11" ht="15.75" customHeight="1" x14ac:dyDescent="0.2">
      <c r="A40" s="279"/>
      <c r="B40" s="279"/>
      <c r="C40" s="281"/>
      <c r="D40" s="209"/>
      <c r="E40" s="219"/>
      <c r="F40" s="280"/>
      <c r="G40" s="281"/>
      <c r="H40" s="279"/>
      <c r="I40" s="281"/>
      <c r="J40" s="209"/>
      <c r="K40" s="279"/>
    </row>
    <row r="41" spans="1:11" ht="16.5" customHeight="1" x14ac:dyDescent="0.2">
      <c r="A41" s="282"/>
      <c r="B41" s="282"/>
      <c r="C41" s="284"/>
      <c r="D41" s="209"/>
      <c r="E41" s="284"/>
      <c r="F41" s="283"/>
      <c r="G41" s="284"/>
      <c r="H41" s="282"/>
      <c r="I41" s="284"/>
      <c r="J41" s="209"/>
      <c r="K41" s="282"/>
    </row>
    <row r="42" spans="1:11" ht="16.5" customHeight="1" x14ac:dyDescent="0.2">
      <c r="A42" s="282"/>
      <c r="B42" s="282"/>
      <c r="C42" s="284"/>
      <c r="D42" s="209"/>
      <c r="E42" s="284"/>
      <c r="F42" s="283"/>
      <c r="G42" s="284"/>
      <c r="H42" s="282"/>
      <c r="I42" s="284"/>
      <c r="J42" s="209"/>
      <c r="K42" s="282"/>
    </row>
    <row r="43" spans="1:11" ht="15.75" customHeight="1" thickBot="1" x14ac:dyDescent="0.25">
      <c r="A43" s="334"/>
      <c r="B43" s="334"/>
      <c r="C43" s="335"/>
      <c r="D43" s="334"/>
      <c r="E43" s="335"/>
      <c r="F43" s="336"/>
      <c r="G43" s="335"/>
      <c r="H43" s="334"/>
      <c r="I43" s="335"/>
      <c r="J43" s="334"/>
      <c r="K43" s="334"/>
    </row>
    <row r="44" spans="1:11" ht="15.75" customHeight="1" x14ac:dyDescent="0.2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</row>
    <row r="45" spans="1:11" ht="16.5" customHeight="1" x14ac:dyDescent="0.2">
      <c r="A45" s="371" t="s">
        <v>398</v>
      </c>
      <c r="B45" s="75"/>
      <c r="C45" s="75"/>
      <c r="D45" s="75"/>
      <c r="E45" s="371"/>
      <c r="F45" s="371"/>
      <c r="G45" s="371"/>
      <c r="H45" s="371"/>
      <c r="I45" s="372"/>
      <c r="J45" s="372"/>
      <c r="K45" s="372"/>
    </row>
    <row r="46" spans="1:11" ht="16.5" customHeight="1" x14ac:dyDescent="0.2">
      <c r="A46" s="75"/>
      <c r="B46" s="373"/>
      <c r="C46" s="373"/>
      <c r="D46" s="373"/>
      <c r="E46" s="373"/>
      <c r="F46" s="373"/>
      <c r="G46" s="373"/>
      <c r="H46" s="373"/>
      <c r="I46" s="372"/>
      <c r="J46" s="372"/>
      <c r="K46" s="372"/>
    </row>
    <row r="47" spans="1:11" ht="17.100000000000001" customHeight="1" x14ac:dyDescent="0.2">
      <c r="A47" s="288" t="s">
        <v>267</v>
      </c>
      <c r="B47" s="374" t="s">
        <v>268</v>
      </c>
      <c r="C47" s="374"/>
      <c r="D47" s="374"/>
      <c r="E47" s="288" t="s">
        <v>267</v>
      </c>
      <c r="F47" s="374" t="s">
        <v>276</v>
      </c>
      <c r="G47" s="374"/>
      <c r="H47" s="374"/>
      <c r="I47" s="374"/>
      <c r="J47" s="374"/>
      <c r="K47" s="374"/>
    </row>
    <row r="48" spans="1:11" ht="17.100000000000001" customHeight="1" x14ac:dyDescent="0.2">
      <c r="A48" s="304"/>
      <c r="B48" s="374" t="s">
        <v>273</v>
      </c>
      <c r="C48" s="374"/>
      <c r="D48" s="374"/>
      <c r="E48" s="305"/>
      <c r="F48" s="374" t="s">
        <v>277</v>
      </c>
      <c r="G48" s="374"/>
      <c r="H48" s="374"/>
      <c r="I48" s="374"/>
      <c r="J48" s="374"/>
      <c r="K48" s="374"/>
    </row>
    <row r="49" spans="1:11" ht="17.100000000000001" customHeight="1" x14ac:dyDescent="0.2">
      <c r="A49" s="304"/>
      <c r="B49" s="374" t="s">
        <v>274</v>
      </c>
      <c r="C49" s="374"/>
      <c r="D49" s="374"/>
      <c r="E49" s="305"/>
      <c r="F49" s="374" t="s">
        <v>278</v>
      </c>
      <c r="G49" s="374"/>
      <c r="H49" s="374"/>
      <c r="I49" s="374"/>
      <c r="J49" s="374"/>
      <c r="K49" s="374"/>
    </row>
    <row r="50" spans="1:11" ht="17.100000000000001" customHeight="1" x14ac:dyDescent="0.2">
      <c r="A50" s="304"/>
      <c r="B50" s="374" t="s">
        <v>275</v>
      </c>
      <c r="C50" s="374"/>
      <c r="D50" s="374"/>
      <c r="E50" s="305"/>
      <c r="F50" s="374" t="s">
        <v>279</v>
      </c>
      <c r="G50" s="374"/>
      <c r="H50" s="374"/>
      <c r="I50" s="374"/>
      <c r="J50" s="374"/>
      <c r="K50" s="374"/>
    </row>
    <row r="51" spans="1:11" ht="17.100000000000001" customHeight="1" x14ac:dyDescent="0.2">
      <c r="A51" s="304"/>
      <c r="B51" s="374"/>
      <c r="C51" s="374"/>
      <c r="D51" s="374"/>
      <c r="E51" s="305"/>
      <c r="F51" s="374" t="s">
        <v>280</v>
      </c>
      <c r="G51" s="374"/>
      <c r="H51" s="374"/>
      <c r="I51" s="374"/>
      <c r="J51" s="374"/>
      <c r="K51" s="374"/>
    </row>
    <row r="52" spans="1:11" ht="17.100000000000001" customHeight="1" x14ac:dyDescent="0.2">
      <c r="A52" s="288" t="s">
        <v>267</v>
      </c>
      <c r="B52" s="374" t="s">
        <v>271</v>
      </c>
      <c r="C52" s="374"/>
      <c r="D52" s="374"/>
      <c r="E52" s="305"/>
      <c r="F52" s="374"/>
      <c r="G52" s="374"/>
      <c r="H52" s="374"/>
      <c r="I52" s="374"/>
      <c r="J52" s="374"/>
      <c r="K52" s="374"/>
    </row>
    <row r="53" spans="1:11" ht="17.100000000000001" customHeight="1" x14ac:dyDescent="0.2">
      <c r="A53" s="304"/>
      <c r="B53" s="374" t="s">
        <v>272</v>
      </c>
      <c r="C53" s="374"/>
      <c r="D53" s="374"/>
      <c r="E53" s="288" t="s">
        <v>267</v>
      </c>
      <c r="F53" s="291" t="s">
        <v>281</v>
      </c>
      <c r="G53" s="374"/>
      <c r="H53" s="374"/>
      <c r="I53" s="374"/>
      <c r="J53" s="374"/>
      <c r="K53" s="374"/>
    </row>
    <row r="54" spans="1:11" ht="17.100000000000001" customHeight="1" x14ac:dyDescent="0.2">
      <c r="A54" s="1"/>
      <c r="B54" s="75"/>
      <c r="C54" s="374"/>
      <c r="D54" s="374"/>
      <c r="E54" s="306"/>
      <c r="F54" s="375" t="s">
        <v>282</v>
      </c>
      <c r="G54" s="376"/>
      <c r="H54" s="374"/>
      <c r="I54" s="377"/>
      <c r="J54" s="377"/>
      <c r="K54" s="377"/>
    </row>
    <row r="55" spans="1:11" ht="17.100000000000001" customHeight="1" x14ac:dyDescent="0.2">
      <c r="A55" s="288" t="s">
        <v>267</v>
      </c>
      <c r="B55" s="374" t="s">
        <v>269</v>
      </c>
      <c r="C55" s="374"/>
      <c r="D55" s="374"/>
      <c r="E55" s="1"/>
      <c r="F55" s="375" t="s">
        <v>283</v>
      </c>
      <c r="G55" s="375"/>
      <c r="H55" s="375"/>
      <c r="I55" s="375"/>
      <c r="J55" s="375"/>
      <c r="K55" s="375"/>
    </row>
    <row r="56" spans="1:11" ht="17.100000000000001" customHeight="1" x14ac:dyDescent="0.2">
      <c r="A56" s="304"/>
      <c r="B56" s="374" t="s">
        <v>270</v>
      </c>
      <c r="C56" s="374"/>
      <c r="D56" s="374"/>
      <c r="E56" s="306"/>
      <c r="F56" s="375"/>
      <c r="G56" s="375"/>
      <c r="H56" s="375"/>
      <c r="I56" s="375"/>
      <c r="J56" s="375"/>
      <c r="K56" s="375"/>
    </row>
    <row r="57" spans="1:11" ht="17.100000000000001" customHeight="1" x14ac:dyDescent="0.2">
      <c r="A57" s="304"/>
      <c r="B57" s="374"/>
      <c r="C57" s="374"/>
      <c r="D57" s="374"/>
      <c r="E57" s="306"/>
      <c r="F57" s="375"/>
      <c r="G57" s="375"/>
      <c r="H57" s="375"/>
      <c r="I57" s="375"/>
      <c r="J57" s="375"/>
      <c r="K57" s="375"/>
    </row>
    <row r="58" spans="1:11" ht="17.100000000000001" customHeight="1" x14ac:dyDescent="0.2">
      <c r="A58" s="303" t="s">
        <v>399</v>
      </c>
      <c r="B58" s="374"/>
      <c r="C58" s="374"/>
      <c r="D58" s="374"/>
      <c r="E58" s="306"/>
      <c r="F58" s="375"/>
      <c r="G58" s="375"/>
      <c r="H58" s="375"/>
      <c r="I58" s="375"/>
      <c r="J58" s="375"/>
      <c r="K58" s="375"/>
    </row>
    <row r="59" spans="1:11" ht="17.100000000000001" customHeight="1" x14ac:dyDescent="0.2">
      <c r="A59" s="303"/>
      <c r="B59" s="374"/>
      <c r="C59" s="374"/>
      <c r="D59" s="374"/>
      <c r="E59" s="306"/>
      <c r="F59" s="375"/>
      <c r="G59" s="375"/>
      <c r="H59" s="375"/>
      <c r="I59" s="375"/>
      <c r="J59" s="375"/>
      <c r="K59" s="375"/>
    </row>
    <row r="60" spans="1:11" ht="17.100000000000001" customHeight="1" x14ac:dyDescent="0.2">
      <c r="A60" s="288" t="s">
        <v>267</v>
      </c>
      <c r="B60" s="374" t="s">
        <v>284</v>
      </c>
      <c r="C60" s="374"/>
      <c r="D60" s="374"/>
      <c r="E60" s="288" t="s">
        <v>267</v>
      </c>
      <c r="F60" s="291" t="s">
        <v>289</v>
      </c>
      <c r="G60" s="374"/>
      <c r="H60" s="375"/>
      <c r="I60" s="375"/>
      <c r="J60" s="375"/>
      <c r="K60" s="375"/>
    </row>
    <row r="61" spans="1:11" ht="17.100000000000001" customHeight="1" x14ac:dyDescent="0.2">
      <c r="A61" s="304"/>
      <c r="B61" s="374" t="s">
        <v>285</v>
      </c>
      <c r="C61" s="374"/>
      <c r="D61" s="374"/>
      <c r="E61" s="390"/>
      <c r="F61" s="374" t="s">
        <v>290</v>
      </c>
      <c r="G61" s="374"/>
      <c r="H61" s="374"/>
      <c r="I61" s="374"/>
      <c r="J61" s="374"/>
      <c r="K61" s="374"/>
    </row>
    <row r="62" spans="1:11" ht="17.100000000000001" customHeight="1" x14ac:dyDescent="0.2">
      <c r="A62" s="307"/>
      <c r="B62" s="374" t="s">
        <v>286</v>
      </c>
      <c r="C62" s="374"/>
      <c r="D62" s="374"/>
      <c r="E62" s="305"/>
      <c r="F62" s="374"/>
      <c r="G62" s="374"/>
      <c r="H62" s="374"/>
      <c r="I62" s="374"/>
      <c r="J62" s="374"/>
      <c r="K62" s="374"/>
    </row>
    <row r="63" spans="1:11" ht="17.100000000000001" customHeight="1" x14ac:dyDescent="0.2">
      <c r="A63" s="307"/>
      <c r="B63" s="374" t="s">
        <v>287</v>
      </c>
      <c r="C63" s="374"/>
      <c r="D63" s="374"/>
      <c r="E63" s="288" t="s">
        <v>267</v>
      </c>
      <c r="F63" s="378" t="s">
        <v>291</v>
      </c>
      <c r="G63" s="374"/>
      <c r="H63" s="374"/>
      <c r="I63" s="374"/>
      <c r="J63" s="374"/>
      <c r="K63" s="374"/>
    </row>
    <row r="64" spans="1:11" ht="17.100000000000001" customHeight="1" x14ac:dyDescent="0.2">
      <c r="A64" s="307"/>
      <c r="B64" s="374" t="s">
        <v>288</v>
      </c>
      <c r="C64" s="374"/>
      <c r="D64" s="374"/>
      <c r="E64" s="305"/>
      <c r="F64" s="374" t="s">
        <v>292</v>
      </c>
      <c r="G64" s="374"/>
      <c r="H64" s="374"/>
      <c r="I64" s="374"/>
      <c r="J64" s="374"/>
      <c r="K64" s="374"/>
    </row>
    <row r="65" spans="1:13" ht="17.100000000000001" customHeight="1" x14ac:dyDescent="0.2">
      <c r="A65" s="304"/>
      <c r="B65" s="374"/>
      <c r="C65" s="374"/>
      <c r="D65" s="374"/>
      <c r="E65" s="1"/>
      <c r="F65" s="75"/>
      <c r="G65" s="374"/>
      <c r="H65" s="374"/>
      <c r="I65" s="374"/>
      <c r="J65" s="374"/>
      <c r="K65" s="374"/>
    </row>
    <row r="66" spans="1:13" ht="17.100000000000001" customHeight="1" x14ac:dyDescent="0.2">
      <c r="A66" s="288" t="s">
        <v>267</v>
      </c>
      <c r="B66" s="349" t="s">
        <v>381</v>
      </c>
      <c r="C66" s="349"/>
      <c r="D66" s="374"/>
      <c r="E66" s="288" t="s">
        <v>267</v>
      </c>
      <c r="F66" s="291" t="s">
        <v>293</v>
      </c>
      <c r="G66" s="374"/>
      <c r="H66" s="374"/>
      <c r="I66" s="374"/>
      <c r="J66" s="374"/>
      <c r="K66" s="374"/>
    </row>
    <row r="67" spans="1:13" ht="17.100000000000001" customHeight="1" x14ac:dyDescent="0.2">
      <c r="A67" s="304"/>
      <c r="B67" s="349" t="s">
        <v>382</v>
      </c>
      <c r="C67" s="349"/>
      <c r="D67" s="374"/>
      <c r="E67" s="308"/>
      <c r="F67" s="374" t="s">
        <v>294</v>
      </c>
      <c r="G67" s="374"/>
      <c r="H67" s="374"/>
      <c r="I67" s="374"/>
      <c r="J67" s="374"/>
      <c r="K67" s="374"/>
    </row>
    <row r="68" spans="1:13" ht="17.100000000000001" customHeight="1" x14ac:dyDescent="0.2">
      <c r="A68" s="304"/>
      <c r="B68" s="349" t="s">
        <v>383</v>
      </c>
      <c r="C68" s="349"/>
      <c r="D68" s="374"/>
      <c r="E68" s="1"/>
      <c r="F68" s="75"/>
      <c r="G68" s="75"/>
      <c r="H68" s="374"/>
      <c r="I68" s="377"/>
      <c r="J68" s="377"/>
      <c r="K68" s="377"/>
    </row>
    <row r="69" spans="1:13" ht="17.100000000000001" customHeight="1" x14ac:dyDescent="0.2">
      <c r="A69" s="304"/>
      <c r="B69" s="349" t="s">
        <v>384</v>
      </c>
      <c r="C69" s="349"/>
      <c r="D69" s="374"/>
      <c r="E69" s="1"/>
      <c r="F69" s="75"/>
      <c r="G69" s="374"/>
      <c r="H69" s="374"/>
      <c r="I69" s="374"/>
      <c r="J69" s="374"/>
      <c r="K69" s="374"/>
    </row>
    <row r="70" spans="1:13" ht="17.100000000000001" customHeight="1" x14ac:dyDescent="0.2">
      <c r="B70" s="170" t="s">
        <v>385</v>
      </c>
      <c r="C70" s="170"/>
      <c r="D70" s="170"/>
      <c r="E70" s="305"/>
      <c r="F70" s="374"/>
      <c r="G70" s="374"/>
      <c r="H70" s="374"/>
      <c r="I70" s="374"/>
      <c r="J70" s="374"/>
      <c r="K70" s="374"/>
    </row>
    <row r="71" spans="1:13" ht="17.100000000000001" customHeight="1" x14ac:dyDescent="0.2">
      <c r="B71" s="24"/>
      <c r="C71" s="24"/>
      <c r="D71" s="24"/>
      <c r="E71" s="305"/>
      <c r="F71" s="305"/>
      <c r="G71" s="305"/>
      <c r="H71" s="305"/>
      <c r="I71" s="305"/>
      <c r="J71" s="305"/>
      <c r="K71" s="305"/>
    </row>
    <row r="72" spans="1:13" ht="17.100000000000001" customHeight="1" x14ac:dyDescent="0.2">
      <c r="A72" s="303" t="s">
        <v>400</v>
      </c>
      <c r="B72" s="24"/>
      <c r="C72" s="24"/>
      <c r="D72" s="24"/>
      <c r="E72" s="305"/>
      <c r="F72" s="305"/>
      <c r="G72" s="305"/>
      <c r="H72" s="305"/>
      <c r="I72" s="305"/>
      <c r="J72" s="305"/>
      <c r="K72" s="305"/>
    </row>
    <row r="73" spans="1:13" ht="17.100000000000001" customHeight="1" x14ac:dyDescent="0.2">
      <c r="A73" s="303" t="s">
        <v>402</v>
      </c>
      <c r="B73" s="24"/>
      <c r="C73" s="24"/>
      <c r="D73" s="24"/>
      <c r="E73" s="305"/>
      <c r="F73" s="305"/>
      <c r="G73" s="305"/>
      <c r="H73" s="305"/>
      <c r="I73" s="305"/>
      <c r="J73" s="305"/>
      <c r="K73" s="305"/>
    </row>
    <row r="74" spans="1:13" ht="17.100000000000001" customHeight="1" x14ac:dyDescent="0.2">
      <c r="A74" s="461"/>
      <c r="B74" s="462"/>
      <c r="C74" s="462"/>
      <c r="D74" s="462"/>
      <c r="E74" s="463"/>
      <c r="F74" s="463"/>
      <c r="G74" s="463"/>
      <c r="H74" s="463"/>
      <c r="I74" s="463"/>
      <c r="J74" s="463"/>
      <c r="K74" s="463"/>
    </row>
    <row r="75" spans="1:13" ht="17.100000000000001" customHeight="1" x14ac:dyDescent="0.2">
      <c r="A75" s="461"/>
      <c r="B75" s="462"/>
      <c r="C75" s="462"/>
      <c r="D75" s="462"/>
      <c r="E75" s="463"/>
      <c r="F75" s="463"/>
      <c r="G75" s="463"/>
      <c r="H75" s="463"/>
      <c r="I75" s="463"/>
      <c r="J75" s="463"/>
      <c r="K75" s="463"/>
    </row>
    <row r="76" spans="1:13" ht="17.100000000000001" customHeight="1" x14ac:dyDescent="0.2">
      <c r="A76" s="461"/>
      <c r="B76" s="462"/>
      <c r="C76" s="462"/>
      <c r="D76" s="462"/>
      <c r="E76" s="463"/>
      <c r="F76" s="463"/>
      <c r="G76" s="463"/>
      <c r="H76" s="463"/>
      <c r="I76" s="463"/>
      <c r="J76" s="463"/>
      <c r="K76" s="463"/>
    </row>
    <row r="77" spans="1:13" ht="17.100000000000001" customHeight="1" x14ac:dyDescent="0.2">
      <c r="A77" s="461"/>
      <c r="B77" s="462"/>
      <c r="C77" s="462"/>
      <c r="D77" s="462"/>
      <c r="E77" s="463"/>
      <c r="F77" s="463"/>
      <c r="G77" s="463"/>
      <c r="H77" s="463"/>
      <c r="I77" s="463"/>
      <c r="J77" s="463"/>
      <c r="K77" s="463"/>
    </row>
    <row r="78" spans="1:13" ht="17.100000000000001" customHeight="1" x14ac:dyDescent="0.2">
      <c r="A78" s="464"/>
      <c r="B78" s="462"/>
      <c r="C78" s="462"/>
      <c r="D78" s="462"/>
      <c r="E78" s="463"/>
      <c r="F78" s="463"/>
      <c r="G78" s="463"/>
      <c r="H78" s="463"/>
      <c r="I78" s="463"/>
      <c r="J78" s="463"/>
      <c r="K78" s="463"/>
    </row>
    <row r="79" spans="1:13" ht="17.100000000000001" customHeight="1" x14ac:dyDescent="0.2">
      <c r="A79" s="465" t="s">
        <v>401</v>
      </c>
      <c r="B79" s="462"/>
      <c r="C79" s="462"/>
      <c r="D79" s="462"/>
      <c r="E79" s="463"/>
      <c r="F79" s="463"/>
      <c r="G79" s="463"/>
      <c r="H79" s="463"/>
      <c r="I79" s="463"/>
      <c r="J79" s="463"/>
      <c r="K79" s="463"/>
    </row>
    <row r="80" spans="1:13" ht="15" customHeight="1" x14ac:dyDescent="0.2">
      <c r="A80" s="291" t="s">
        <v>315</v>
      </c>
      <c r="B80" s="363"/>
      <c r="C80" s="363"/>
      <c r="D80" s="363"/>
      <c r="E80" s="363"/>
      <c r="F80" s="363"/>
      <c r="G80" s="363"/>
      <c r="H80" s="363"/>
      <c r="I80" s="363"/>
      <c r="J80" s="363"/>
      <c r="K80" s="363"/>
      <c r="L80" s="28"/>
      <c r="M80" s="28"/>
    </row>
    <row r="81" spans="1:22" ht="15" customHeight="1" x14ac:dyDescent="0.2">
      <c r="A81" s="363" t="s">
        <v>353</v>
      </c>
      <c r="B81" s="363"/>
      <c r="C81" s="363"/>
      <c r="D81" s="363"/>
      <c r="E81" s="363"/>
      <c r="F81" s="363"/>
      <c r="G81" s="363"/>
      <c r="H81" s="363"/>
      <c r="I81" s="363"/>
      <c r="J81" s="363"/>
      <c r="K81" s="363"/>
    </row>
    <row r="82" spans="1:22" ht="15" customHeight="1" x14ac:dyDescent="0.2">
      <c r="A82" s="363" t="s">
        <v>379</v>
      </c>
      <c r="B82" s="363"/>
      <c r="C82" s="363"/>
      <c r="D82" s="363"/>
      <c r="E82" s="363"/>
      <c r="F82" s="363"/>
      <c r="G82" s="363"/>
      <c r="H82" s="363"/>
      <c r="I82" s="363"/>
      <c r="J82" s="363"/>
      <c r="K82" s="363"/>
      <c r="L82" s="27"/>
      <c r="M82" s="27"/>
    </row>
    <row r="83" spans="1:22" ht="15" customHeight="1" x14ac:dyDescent="0.2">
      <c r="A83" s="363" t="s">
        <v>380</v>
      </c>
      <c r="B83" s="363"/>
      <c r="C83" s="363"/>
      <c r="D83" s="363"/>
      <c r="E83" s="363"/>
      <c r="F83" s="363"/>
      <c r="G83" s="363"/>
      <c r="H83" s="363"/>
      <c r="I83" s="363"/>
      <c r="J83" s="363"/>
      <c r="K83" s="363"/>
      <c r="L83" s="27"/>
      <c r="M83" s="27"/>
    </row>
    <row r="84" spans="1:22" ht="15" customHeight="1" x14ac:dyDescent="0.2">
      <c r="A84" s="363"/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27"/>
      <c r="M84" s="27"/>
    </row>
    <row r="85" spans="1:22" ht="15" customHeight="1" x14ac:dyDescent="0.2">
      <c r="A85" s="379" t="s">
        <v>295</v>
      </c>
      <c r="B85" s="379"/>
      <c r="C85" s="379"/>
      <c r="D85" s="379"/>
      <c r="E85" s="379"/>
      <c r="F85" s="379"/>
      <c r="G85" s="379"/>
      <c r="H85" s="379"/>
      <c r="I85" s="379"/>
      <c r="J85" s="379"/>
      <c r="K85" s="379"/>
      <c r="L85" s="27"/>
      <c r="M85" s="27"/>
    </row>
    <row r="86" spans="1:22" ht="15" customHeight="1" x14ac:dyDescent="0.2">
      <c r="A86" s="379" t="s">
        <v>296</v>
      </c>
      <c r="B86" s="379"/>
      <c r="C86" s="379"/>
      <c r="D86" s="379"/>
      <c r="E86" s="379"/>
      <c r="F86" s="379"/>
      <c r="G86" s="379"/>
      <c r="H86" s="379"/>
      <c r="I86" s="379"/>
      <c r="J86" s="379"/>
      <c r="K86" s="379"/>
      <c r="L86" s="27"/>
      <c r="M86" s="27"/>
    </row>
    <row r="87" spans="1:22" ht="15" customHeight="1" x14ac:dyDescent="0.2">
      <c r="A87" s="379" t="s">
        <v>457</v>
      </c>
      <c r="B87" s="379"/>
      <c r="C87" s="379"/>
      <c r="D87" s="379"/>
      <c r="E87" s="379"/>
      <c r="F87" s="379"/>
      <c r="G87" s="379"/>
      <c r="H87" s="379"/>
      <c r="I87" s="379"/>
      <c r="J87" s="379"/>
      <c r="K87" s="379"/>
      <c r="L87" s="27"/>
      <c r="M87" s="27"/>
    </row>
    <row r="88" spans="1:22" ht="15" customHeight="1" x14ac:dyDescent="0.2">
      <c r="A88" s="379"/>
      <c r="B88" s="379"/>
      <c r="C88" s="379"/>
      <c r="D88" s="379"/>
      <c r="E88" s="379"/>
      <c r="F88" s="379"/>
      <c r="G88" s="379"/>
      <c r="H88" s="379"/>
      <c r="I88" s="379"/>
      <c r="J88" s="379"/>
      <c r="K88" s="379"/>
      <c r="L88" s="27"/>
      <c r="M88" s="27"/>
    </row>
    <row r="89" spans="1:22" ht="15" customHeight="1" x14ac:dyDescent="0.2">
      <c r="A89" s="380" t="s">
        <v>152</v>
      </c>
      <c r="B89" s="380"/>
      <c r="C89" s="380"/>
      <c r="D89" s="380"/>
      <c r="E89" s="371"/>
      <c r="F89" s="371"/>
      <c r="G89" s="376"/>
      <c r="H89" s="376"/>
      <c r="I89" s="376"/>
      <c r="J89" s="376"/>
      <c r="K89" s="376"/>
      <c r="L89" s="27"/>
      <c r="M89" s="27"/>
    </row>
    <row r="90" spans="1:22" ht="15" customHeight="1" x14ac:dyDescent="0.2">
      <c r="A90" s="305"/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27"/>
      <c r="M90" s="27"/>
    </row>
    <row r="91" spans="1:22" ht="15" customHeight="1" x14ac:dyDescent="0.2">
      <c r="A91" s="381" t="s">
        <v>136</v>
      </c>
      <c r="B91" s="292"/>
      <c r="C91" s="292"/>
      <c r="D91" s="292"/>
      <c r="E91" s="374" t="s">
        <v>137</v>
      </c>
      <c r="F91" s="374"/>
      <c r="G91" s="374"/>
      <c r="H91" s="374"/>
      <c r="I91" s="374"/>
      <c r="J91" s="374"/>
      <c r="K91" s="374"/>
      <c r="L91" s="27"/>
      <c r="M91" s="27"/>
    </row>
    <row r="92" spans="1:22" ht="15" customHeight="1" x14ac:dyDescent="0.2">
      <c r="A92" s="374"/>
      <c r="B92" s="576" t="s">
        <v>140</v>
      </c>
      <c r="C92" s="576"/>
      <c r="D92" s="576"/>
      <c r="E92" s="376"/>
      <c r="F92" s="376"/>
      <c r="G92" s="376"/>
      <c r="H92" s="376"/>
      <c r="I92" s="376"/>
      <c r="J92" s="376"/>
      <c r="K92" s="376"/>
      <c r="L92" s="27"/>
      <c r="M92" s="27"/>
    </row>
    <row r="93" spans="1:22" ht="15" customHeight="1" x14ac:dyDescent="0.2">
      <c r="A93" s="580" t="s">
        <v>455</v>
      </c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29"/>
      <c r="M93" s="29"/>
      <c r="N93" s="24"/>
      <c r="O93" s="24"/>
      <c r="P93" s="24"/>
      <c r="Q93" s="24"/>
      <c r="R93" s="24"/>
      <c r="S93" s="24"/>
      <c r="T93" s="24"/>
      <c r="U93" s="24"/>
      <c r="V93" s="24"/>
    </row>
    <row r="94" spans="1:22" ht="15" customHeight="1" x14ac:dyDescent="0.2">
      <c r="A94" s="581" t="s">
        <v>456</v>
      </c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29"/>
      <c r="M94" s="29"/>
      <c r="N94" s="24"/>
      <c r="O94" s="24"/>
      <c r="P94" s="24"/>
      <c r="Q94" s="24"/>
      <c r="R94" s="24"/>
      <c r="S94" s="24"/>
      <c r="T94" s="24"/>
      <c r="U94" s="24"/>
      <c r="V94" s="24"/>
    </row>
    <row r="95" spans="1:22" ht="15" customHeight="1" x14ac:dyDescent="0.2">
      <c r="A95" s="579" t="s">
        <v>297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29"/>
      <c r="M95" s="29"/>
      <c r="N95" s="24"/>
      <c r="O95" s="24"/>
      <c r="P95" s="24"/>
      <c r="Q95" s="24"/>
      <c r="R95" s="24"/>
      <c r="S95" s="24"/>
      <c r="T95" s="24"/>
      <c r="U95" s="24"/>
      <c r="V95" s="24"/>
    </row>
    <row r="96" spans="1:22" ht="15" customHeight="1" x14ac:dyDescent="0.2">
      <c r="A96" s="363"/>
      <c r="B96" s="309"/>
      <c r="C96" s="577"/>
      <c r="D96" s="577"/>
      <c r="E96" s="574"/>
      <c r="F96" s="382"/>
      <c r="G96" s="573"/>
      <c r="H96" s="573"/>
      <c r="I96" s="575"/>
      <c r="J96" s="382"/>
      <c r="K96" s="578"/>
      <c r="L96" s="5"/>
      <c r="M96" s="5"/>
    </row>
    <row r="97" spans="1:13" ht="15" customHeight="1" x14ac:dyDescent="0.2">
      <c r="A97" s="384" t="s">
        <v>197</v>
      </c>
      <c r="B97" s="383"/>
      <c r="C97" s="388"/>
      <c r="D97" s="388"/>
      <c r="E97" s="389"/>
      <c r="F97" s="385" t="s">
        <v>133</v>
      </c>
      <c r="G97" s="310"/>
      <c r="H97" s="310"/>
      <c r="I97" s="302"/>
      <c r="J97" s="384" t="s">
        <v>134</v>
      </c>
      <c r="K97" s="310"/>
      <c r="L97" s="5"/>
      <c r="M97" s="5"/>
    </row>
    <row r="98" spans="1:13" s="170" customFormat="1" ht="15" customHeight="1" x14ac:dyDescent="0.2">
      <c r="A98" s="511" t="s">
        <v>403</v>
      </c>
      <c r="B98" s="511"/>
      <c r="C98" s="512"/>
      <c r="D98" s="512"/>
      <c r="E98" s="512"/>
      <c r="F98" s="513" t="s">
        <v>404</v>
      </c>
      <c r="G98" s="340"/>
      <c r="H98" s="340"/>
      <c r="I98" s="340"/>
      <c r="J98" s="511"/>
      <c r="K98" s="340"/>
    </row>
    <row r="99" spans="1:13" s="24" customFormat="1" ht="15" customHeight="1" x14ac:dyDescent="0.2">
      <c r="A99" s="514"/>
      <c r="B99" s="514"/>
      <c r="C99" s="388"/>
      <c r="D99" s="388"/>
      <c r="E99" s="388"/>
      <c r="F99" s="515"/>
      <c r="G99" s="310"/>
      <c r="H99" s="310"/>
      <c r="I99" s="310"/>
      <c r="J99" s="514"/>
      <c r="K99" s="310"/>
    </row>
    <row r="100" spans="1:13" s="24" customFormat="1" ht="15" customHeight="1" x14ac:dyDescent="0.2">
      <c r="A100" s="363" t="s">
        <v>450</v>
      </c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</row>
    <row r="101" spans="1:13" s="24" customFormat="1" ht="15" customHeight="1" x14ac:dyDescent="0.2">
      <c r="A101" s="363" t="s">
        <v>454</v>
      </c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</row>
    <row r="102" spans="1:13" ht="15" customHeight="1" x14ac:dyDescent="0.2">
      <c r="A102" s="374"/>
      <c r="B102" s="517"/>
      <c r="C102" s="518"/>
      <c r="D102" s="518"/>
      <c r="E102" s="463"/>
      <c r="F102" s="374"/>
      <c r="G102" s="374"/>
      <c r="H102" s="374"/>
      <c r="I102" s="374"/>
      <c r="J102" s="374"/>
      <c r="K102" s="374"/>
    </row>
    <row r="103" spans="1:13" ht="15" customHeight="1" x14ac:dyDescent="0.2">
      <c r="A103" s="374"/>
      <c r="B103" s="519" t="s">
        <v>405</v>
      </c>
      <c r="C103" s="518"/>
      <c r="D103" s="518"/>
      <c r="E103" s="463"/>
      <c r="F103" s="374"/>
      <c r="G103" s="374"/>
      <c r="H103" s="374"/>
      <c r="I103" s="374"/>
      <c r="J103" s="374"/>
      <c r="K103" s="374"/>
    </row>
    <row r="104" spans="1:13" ht="15" customHeight="1" x14ac:dyDescent="0.2">
      <c r="A104" s="374"/>
      <c r="B104" s="519"/>
      <c r="C104" s="518"/>
      <c r="D104" s="518"/>
      <c r="E104" s="463"/>
      <c r="F104" s="374"/>
      <c r="G104" s="374"/>
      <c r="H104" s="374"/>
      <c r="I104" s="374"/>
      <c r="J104" s="374"/>
      <c r="K104" s="374"/>
    </row>
    <row r="105" spans="1:13" ht="15" customHeight="1" x14ac:dyDescent="0.2">
      <c r="A105" s="386" t="s">
        <v>249</v>
      </c>
      <c r="B105" s="516"/>
      <c r="C105" s="386"/>
      <c r="D105" s="195"/>
      <c r="E105" s="386"/>
      <c r="F105" s="386"/>
      <c r="G105" s="374"/>
      <c r="H105" s="374"/>
      <c r="I105" s="374"/>
      <c r="J105" s="374"/>
      <c r="K105" s="374"/>
    </row>
    <row r="138" spans="11:11" x14ac:dyDescent="0.2">
      <c r="K138" s="54" t="s">
        <v>139</v>
      </c>
    </row>
  </sheetData>
  <sheetProtection selectLockedCells="1"/>
  <mergeCells count="10">
    <mergeCell ref="C4:D4"/>
    <mergeCell ref="E4:F4"/>
    <mergeCell ref="A19:C19"/>
    <mergeCell ref="A24:K24"/>
    <mergeCell ref="H19:K19"/>
    <mergeCell ref="A8:F8"/>
    <mergeCell ref="D19:G19"/>
    <mergeCell ref="A13:C13"/>
    <mergeCell ref="G5:G6"/>
    <mergeCell ref="I5:I6"/>
  </mergeCells>
  <phoneticPr fontId="5" type="noConversion"/>
  <printOptions horizontalCentered="1"/>
  <pageMargins left="0.5" right="0.5" top="0.75" bottom="0.5" header="0" footer="0"/>
  <pageSetup scale="80" fitToWidth="0" orientation="portrait" r:id="rId1"/>
  <headerFooter alignWithMargins="0">
    <oddHeader>&amp;L&amp;6State of California - Health and Human Services Agency&amp;R&amp;6Department of Health Care Services</oddHeader>
    <oddFooter>&amp;L&amp;"Arial,Bold"&amp;8DHCS 3096 (12/2015)</oddFooter>
  </headerFooter>
  <rowBreaks count="1" manualBreakCount="1">
    <brk id="5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4"/>
  <sheetViews>
    <sheetView showGridLines="0" topLeftCell="A3" zoomScaleNormal="100" workbookViewId="0">
      <selection activeCell="C21" sqref="C21"/>
    </sheetView>
  </sheetViews>
  <sheetFormatPr defaultRowHeight="12.75" x14ac:dyDescent="0.2"/>
  <cols>
    <col min="1" max="1" width="3.28515625" style="8" customWidth="1"/>
    <col min="2" max="2" width="50.5703125" customWidth="1"/>
    <col min="3" max="3" width="16" customWidth="1"/>
    <col min="4" max="4" width="15.7109375" customWidth="1"/>
    <col min="5" max="5" width="16" bestFit="1" customWidth="1"/>
    <col min="6" max="6" width="17.28515625" customWidth="1"/>
    <col min="7" max="7" width="16" bestFit="1" customWidth="1"/>
    <col min="8" max="8" width="16" customWidth="1"/>
    <col min="9" max="9" width="16" bestFit="1" customWidth="1"/>
  </cols>
  <sheetData>
    <row r="1" spans="1:9" x14ac:dyDescent="0.2">
      <c r="A1" s="599" t="s">
        <v>263</v>
      </c>
      <c r="B1" s="599"/>
      <c r="C1" s="599"/>
      <c r="D1" s="599"/>
      <c r="E1" s="599"/>
      <c r="F1" s="599"/>
      <c r="G1" s="599"/>
      <c r="H1" s="599"/>
      <c r="I1" s="599"/>
    </row>
    <row r="2" spans="1:9" x14ac:dyDescent="0.2">
      <c r="A2" s="599"/>
      <c r="B2" s="599"/>
      <c r="C2" s="599"/>
      <c r="D2" s="599"/>
      <c r="E2" s="599"/>
      <c r="F2" s="599"/>
      <c r="G2" s="599"/>
      <c r="H2" s="599"/>
      <c r="I2" s="599"/>
    </row>
    <row r="3" spans="1:9" ht="21" customHeight="1" thickBot="1" x14ac:dyDescent="0.25">
      <c r="A3" s="600"/>
      <c r="B3" s="600"/>
      <c r="C3" s="600"/>
      <c r="D3" s="600"/>
      <c r="E3" s="600"/>
      <c r="F3" s="600"/>
      <c r="G3" s="600"/>
      <c r="H3" s="600"/>
      <c r="I3" s="600"/>
    </row>
    <row r="4" spans="1:9" ht="13.5" thickTop="1" x14ac:dyDescent="0.2">
      <c r="A4" s="126" t="s">
        <v>149</v>
      </c>
      <c r="B4" s="127"/>
      <c r="C4" s="198" t="s">
        <v>98</v>
      </c>
      <c r="D4" s="131"/>
      <c r="E4" s="131"/>
      <c r="F4" s="132"/>
      <c r="G4" s="601" t="s">
        <v>141</v>
      </c>
      <c r="H4" s="602"/>
      <c r="I4" s="602"/>
    </row>
    <row r="5" spans="1:9" x14ac:dyDescent="0.2">
      <c r="A5" s="311"/>
      <c r="B5" s="392"/>
      <c r="C5" s="199"/>
      <c r="D5" s="133"/>
      <c r="E5" s="133"/>
      <c r="F5" s="134"/>
      <c r="G5" s="603" t="s">
        <v>7</v>
      </c>
      <c r="H5" s="604"/>
      <c r="I5" s="604"/>
    </row>
    <row r="6" spans="1:9" x14ac:dyDescent="0.2">
      <c r="A6" s="216" t="s">
        <v>150</v>
      </c>
      <c r="B6" s="216"/>
      <c r="C6" s="128" t="s">
        <v>331</v>
      </c>
      <c r="D6" s="129"/>
      <c r="E6" s="129" t="s">
        <v>332</v>
      </c>
      <c r="F6" s="130"/>
      <c r="G6" s="605"/>
      <c r="H6" s="606"/>
      <c r="I6" s="606"/>
    </row>
    <row r="7" spans="1:9" ht="13.5" thickBot="1" x14ac:dyDescent="0.25">
      <c r="A7" s="312"/>
      <c r="B7" s="393"/>
      <c r="C7" s="258"/>
      <c r="D7" s="469"/>
      <c r="E7" s="248"/>
      <c r="F7" s="469"/>
      <c r="G7" s="607"/>
      <c r="H7" s="608"/>
      <c r="I7" s="608"/>
    </row>
    <row r="8" spans="1:9" ht="12.2" customHeight="1" x14ac:dyDescent="0.2">
      <c r="A8" s="268"/>
      <c r="B8" s="268"/>
      <c r="C8" s="473"/>
      <c r="D8" s="474"/>
      <c r="E8" s="474"/>
      <c r="F8" s="475" t="s">
        <v>460</v>
      </c>
      <c r="G8" s="475"/>
      <c r="H8" s="476" t="s">
        <v>458</v>
      </c>
      <c r="I8" s="70"/>
    </row>
    <row r="9" spans="1:9" ht="12.2" customHeight="1" x14ac:dyDescent="0.2">
      <c r="A9" s="268"/>
      <c r="B9" s="268"/>
      <c r="C9" s="473"/>
      <c r="D9" s="477"/>
      <c r="E9" s="477"/>
      <c r="F9" s="478" t="s">
        <v>459</v>
      </c>
      <c r="G9" s="478"/>
      <c r="H9" s="478" t="s">
        <v>348</v>
      </c>
      <c r="I9" s="70"/>
    </row>
    <row r="10" spans="1:9" ht="12.2" customHeight="1" x14ac:dyDescent="0.2">
      <c r="A10" s="268"/>
      <c r="B10" s="268"/>
      <c r="C10" s="473"/>
      <c r="D10" s="477"/>
      <c r="E10" s="479" t="s">
        <v>343</v>
      </c>
      <c r="F10" s="480" t="s">
        <v>349</v>
      </c>
      <c r="G10" s="478" t="s">
        <v>345</v>
      </c>
      <c r="H10" s="480" t="s">
        <v>349</v>
      </c>
      <c r="I10" s="481" t="s">
        <v>351</v>
      </c>
    </row>
    <row r="11" spans="1:9" ht="12.2" customHeight="1" x14ac:dyDescent="0.2">
      <c r="A11" s="70"/>
      <c r="B11" s="70" t="s">
        <v>10</v>
      </c>
      <c r="C11" s="482" t="s">
        <v>8</v>
      </c>
      <c r="D11" s="483" t="s">
        <v>9</v>
      </c>
      <c r="E11" s="484" t="s">
        <v>344</v>
      </c>
      <c r="F11" s="482" t="s">
        <v>350</v>
      </c>
      <c r="G11" s="484" t="s">
        <v>346</v>
      </c>
      <c r="H11" s="482" t="s">
        <v>350</v>
      </c>
      <c r="I11" s="482" t="s">
        <v>352</v>
      </c>
    </row>
    <row r="12" spans="1:9" ht="13.5" thickBot="1" x14ac:dyDescent="0.25">
      <c r="A12" s="105"/>
      <c r="B12" s="105"/>
      <c r="C12" s="416">
        <v>1</v>
      </c>
      <c r="D12" s="416">
        <v>2</v>
      </c>
      <c r="E12" s="416">
        <v>3</v>
      </c>
      <c r="F12" s="416">
        <v>4</v>
      </c>
      <c r="G12" s="416">
        <v>5</v>
      </c>
      <c r="H12" s="416">
        <v>6</v>
      </c>
      <c r="I12" s="416">
        <v>7</v>
      </c>
    </row>
    <row r="13" spans="1:9" ht="15.75" x14ac:dyDescent="0.25">
      <c r="A13" s="17"/>
      <c r="B13" s="142" t="s">
        <v>40</v>
      </c>
      <c r="C13" s="13"/>
      <c r="D13" s="13"/>
      <c r="E13" s="13"/>
      <c r="F13" s="13"/>
      <c r="G13" s="13"/>
      <c r="H13" s="13"/>
      <c r="I13" s="14"/>
    </row>
    <row r="14" spans="1:9" x14ac:dyDescent="0.2">
      <c r="A14" s="52" t="s">
        <v>11</v>
      </c>
      <c r="B14" s="550" t="s">
        <v>414</v>
      </c>
      <c r="C14" s="30"/>
      <c r="D14" s="30"/>
      <c r="E14" s="31">
        <f>C14+D14</f>
        <v>0</v>
      </c>
      <c r="F14" s="30"/>
      <c r="G14" s="31">
        <f>E14+F14</f>
        <v>0</v>
      </c>
      <c r="H14" s="30"/>
      <c r="I14" s="32">
        <f>G14+H14</f>
        <v>0</v>
      </c>
    </row>
    <row r="15" spans="1:9" x14ac:dyDescent="0.2">
      <c r="A15" s="53" t="s">
        <v>12</v>
      </c>
      <c r="B15" s="549" t="s">
        <v>432</v>
      </c>
      <c r="C15" s="30"/>
      <c r="D15" s="30"/>
      <c r="E15" s="31">
        <f t="shared" ref="E15:E25" si="0">C15+D15</f>
        <v>0</v>
      </c>
      <c r="F15" s="30"/>
      <c r="G15" s="31">
        <f t="shared" ref="G15:G25" si="1">E15+F15</f>
        <v>0</v>
      </c>
      <c r="H15" s="30"/>
      <c r="I15" s="32">
        <f t="shared" ref="I15:I25" si="2">G15+H15</f>
        <v>0</v>
      </c>
    </row>
    <row r="16" spans="1:9" ht="12.75" customHeight="1" x14ac:dyDescent="0.2">
      <c r="A16" s="53" t="s">
        <v>13</v>
      </c>
      <c r="B16" s="549" t="s">
        <v>416</v>
      </c>
      <c r="C16" s="30"/>
      <c r="D16" s="30"/>
      <c r="E16" s="31">
        <f t="shared" si="0"/>
        <v>0</v>
      </c>
      <c r="F16" s="30"/>
      <c r="G16" s="31">
        <f t="shared" si="1"/>
        <v>0</v>
      </c>
      <c r="H16" s="30"/>
      <c r="I16" s="32">
        <f t="shared" si="2"/>
        <v>0</v>
      </c>
    </row>
    <row r="17" spans="1:9" x14ac:dyDescent="0.2">
      <c r="A17" s="53" t="s">
        <v>14</v>
      </c>
      <c r="B17" s="549" t="s">
        <v>417</v>
      </c>
      <c r="C17" s="30"/>
      <c r="D17" s="30"/>
      <c r="E17" s="31">
        <f t="shared" si="0"/>
        <v>0</v>
      </c>
      <c r="F17" s="30"/>
      <c r="G17" s="31">
        <f t="shared" si="1"/>
        <v>0</v>
      </c>
      <c r="H17" s="30"/>
      <c r="I17" s="32">
        <f t="shared" si="2"/>
        <v>0</v>
      </c>
    </row>
    <row r="18" spans="1:9" x14ac:dyDescent="0.2">
      <c r="A18" s="53" t="s">
        <v>15</v>
      </c>
      <c r="B18" s="549" t="s">
        <v>433</v>
      </c>
      <c r="C18" s="30"/>
      <c r="D18" s="30"/>
      <c r="E18" s="31">
        <f t="shared" si="0"/>
        <v>0</v>
      </c>
      <c r="F18" s="30"/>
      <c r="G18" s="31">
        <f t="shared" si="1"/>
        <v>0</v>
      </c>
      <c r="H18" s="30"/>
      <c r="I18" s="32">
        <f t="shared" si="2"/>
        <v>0</v>
      </c>
    </row>
    <row r="19" spans="1:9" x14ac:dyDescent="0.2">
      <c r="A19" s="53" t="s">
        <v>16</v>
      </c>
      <c r="B19" s="553" t="s">
        <v>246</v>
      </c>
      <c r="C19" s="30"/>
      <c r="D19" s="30"/>
      <c r="E19" s="31">
        <f t="shared" si="0"/>
        <v>0</v>
      </c>
      <c r="F19" s="30"/>
      <c r="G19" s="31">
        <f t="shared" si="1"/>
        <v>0</v>
      </c>
      <c r="H19" s="30"/>
      <c r="I19" s="32">
        <f t="shared" si="2"/>
        <v>0</v>
      </c>
    </row>
    <row r="20" spans="1:9" x14ac:dyDescent="0.2">
      <c r="A20" s="53" t="s">
        <v>17</v>
      </c>
      <c r="B20" s="553" t="s">
        <v>246</v>
      </c>
      <c r="C20" s="30"/>
      <c r="D20" s="30"/>
      <c r="E20" s="31">
        <f t="shared" si="0"/>
        <v>0</v>
      </c>
      <c r="F20" s="30"/>
      <c r="G20" s="31">
        <f t="shared" si="1"/>
        <v>0</v>
      </c>
      <c r="H20" s="30"/>
      <c r="I20" s="32">
        <f t="shared" si="2"/>
        <v>0</v>
      </c>
    </row>
    <row r="21" spans="1:9" x14ac:dyDescent="0.2">
      <c r="A21" s="53" t="s">
        <v>18</v>
      </c>
      <c r="B21" s="553" t="s">
        <v>246</v>
      </c>
      <c r="C21" s="30"/>
      <c r="D21" s="30"/>
      <c r="E21" s="31">
        <f t="shared" si="0"/>
        <v>0</v>
      </c>
      <c r="F21" s="30"/>
      <c r="G21" s="31">
        <f t="shared" si="1"/>
        <v>0</v>
      </c>
      <c r="H21" s="30"/>
      <c r="I21" s="32">
        <f t="shared" si="2"/>
        <v>0</v>
      </c>
    </row>
    <row r="22" spans="1:9" x14ac:dyDescent="0.2">
      <c r="A22" s="53" t="s">
        <v>19</v>
      </c>
      <c r="B22" s="553" t="s">
        <v>246</v>
      </c>
      <c r="C22" s="30"/>
      <c r="D22" s="30"/>
      <c r="E22" s="31">
        <f t="shared" si="0"/>
        <v>0</v>
      </c>
      <c r="F22" s="30"/>
      <c r="G22" s="31">
        <f t="shared" si="1"/>
        <v>0</v>
      </c>
      <c r="H22" s="30"/>
      <c r="I22" s="32">
        <f t="shared" si="2"/>
        <v>0</v>
      </c>
    </row>
    <row r="23" spans="1:9" x14ac:dyDescent="0.2">
      <c r="A23" s="53" t="s">
        <v>20</v>
      </c>
      <c r="B23" s="553" t="s">
        <v>246</v>
      </c>
      <c r="C23" s="30"/>
      <c r="D23" s="30"/>
      <c r="E23" s="31">
        <f t="shared" si="0"/>
        <v>0</v>
      </c>
      <c r="F23" s="30"/>
      <c r="G23" s="31">
        <f t="shared" si="1"/>
        <v>0</v>
      </c>
      <c r="H23" s="30"/>
      <c r="I23" s="32">
        <f t="shared" si="2"/>
        <v>0</v>
      </c>
    </row>
    <row r="24" spans="1:9" x14ac:dyDescent="0.2">
      <c r="A24" s="53" t="s">
        <v>22</v>
      </c>
      <c r="B24" s="553" t="s">
        <v>246</v>
      </c>
      <c r="C24" s="30"/>
      <c r="D24" s="30"/>
      <c r="E24" s="31">
        <f t="shared" si="0"/>
        <v>0</v>
      </c>
      <c r="F24" s="30"/>
      <c r="G24" s="31">
        <f t="shared" si="1"/>
        <v>0</v>
      </c>
      <c r="H24" s="30"/>
      <c r="I24" s="32">
        <f t="shared" si="2"/>
        <v>0</v>
      </c>
    </row>
    <row r="25" spans="1:9" x14ac:dyDescent="0.2">
      <c r="A25" s="53" t="s">
        <v>21</v>
      </c>
      <c r="B25" s="553" t="s">
        <v>246</v>
      </c>
      <c r="C25" s="30"/>
      <c r="D25" s="30"/>
      <c r="E25" s="31">
        <f t="shared" si="0"/>
        <v>0</v>
      </c>
      <c r="F25" s="30"/>
      <c r="G25" s="31">
        <f t="shared" si="1"/>
        <v>0</v>
      </c>
      <c r="H25" s="30"/>
      <c r="I25" s="32">
        <f t="shared" si="2"/>
        <v>0</v>
      </c>
    </row>
    <row r="26" spans="1:9" x14ac:dyDescent="0.2">
      <c r="A26" s="53" t="s">
        <v>23</v>
      </c>
      <c r="B26" s="135" t="s">
        <v>250</v>
      </c>
      <c r="C26" s="35">
        <f t="shared" ref="C26:I26" si="3">SUM(C14:C25)</f>
        <v>0</v>
      </c>
      <c r="D26" s="35">
        <f t="shared" si="3"/>
        <v>0</v>
      </c>
      <c r="E26" s="35">
        <f t="shared" si="3"/>
        <v>0</v>
      </c>
      <c r="F26" s="35">
        <f t="shared" si="3"/>
        <v>0</v>
      </c>
      <c r="G26" s="35">
        <f t="shared" si="3"/>
        <v>0</v>
      </c>
      <c r="H26" s="35">
        <f t="shared" si="3"/>
        <v>0</v>
      </c>
      <c r="I26" s="36">
        <f t="shared" si="3"/>
        <v>0</v>
      </c>
    </row>
    <row r="27" spans="1:9" ht="15.75" x14ac:dyDescent="0.25">
      <c r="A27" s="53"/>
      <c r="B27" s="143" t="s">
        <v>242</v>
      </c>
      <c r="C27" s="37"/>
      <c r="D27" s="37"/>
      <c r="E27" s="37"/>
      <c r="F27" s="37"/>
      <c r="G27" s="37"/>
      <c r="H27" s="37"/>
      <c r="I27" s="38"/>
    </row>
    <row r="28" spans="1:9" x14ac:dyDescent="0.2">
      <c r="A28" s="554" t="s">
        <v>24</v>
      </c>
      <c r="B28" s="551" t="s">
        <v>42</v>
      </c>
      <c r="C28" s="30"/>
      <c r="D28" s="30"/>
      <c r="E28" s="31">
        <f t="shared" ref="E28:E37" si="4">C28+D28</f>
        <v>0</v>
      </c>
      <c r="F28" s="30"/>
      <c r="G28" s="31">
        <f t="shared" ref="G28:G37" si="5">E28+F28</f>
        <v>0</v>
      </c>
      <c r="H28" s="30"/>
      <c r="I28" s="32">
        <f t="shared" ref="I28:I37" si="6">G28+H28</f>
        <v>0</v>
      </c>
    </row>
    <row r="29" spans="1:9" x14ac:dyDescent="0.2">
      <c r="A29" s="554" t="s">
        <v>25</v>
      </c>
      <c r="B29" s="551" t="s">
        <v>43</v>
      </c>
      <c r="C29" s="30"/>
      <c r="D29" s="30"/>
      <c r="E29" s="31">
        <f t="shared" si="4"/>
        <v>0</v>
      </c>
      <c r="F29" s="30"/>
      <c r="G29" s="31">
        <f t="shared" si="5"/>
        <v>0</v>
      </c>
      <c r="H29" s="30"/>
      <c r="I29" s="32">
        <f t="shared" si="6"/>
        <v>0</v>
      </c>
    </row>
    <row r="30" spans="1:9" x14ac:dyDescent="0.2">
      <c r="A30" s="554" t="s">
        <v>26</v>
      </c>
      <c r="B30" s="551" t="s">
        <v>45</v>
      </c>
      <c r="C30" s="30"/>
      <c r="D30" s="30"/>
      <c r="E30" s="31">
        <f t="shared" si="4"/>
        <v>0</v>
      </c>
      <c r="F30" s="30"/>
      <c r="G30" s="31">
        <f t="shared" si="5"/>
        <v>0</v>
      </c>
      <c r="H30" s="30"/>
      <c r="I30" s="32">
        <f t="shared" si="6"/>
        <v>0</v>
      </c>
    </row>
    <row r="31" spans="1:9" x14ac:dyDescent="0.2">
      <c r="A31" s="554" t="s">
        <v>435</v>
      </c>
      <c r="B31" s="549" t="s">
        <v>110</v>
      </c>
      <c r="C31" s="30"/>
      <c r="D31" s="30"/>
      <c r="E31" s="31">
        <f t="shared" si="4"/>
        <v>0</v>
      </c>
      <c r="F31" s="30"/>
      <c r="G31" s="31">
        <f t="shared" si="5"/>
        <v>0</v>
      </c>
      <c r="H31" s="30"/>
      <c r="I31" s="32">
        <f t="shared" si="6"/>
        <v>0</v>
      </c>
    </row>
    <row r="32" spans="1:9" x14ac:dyDescent="0.2">
      <c r="A32" s="554" t="s">
        <v>28</v>
      </c>
      <c r="B32" s="549" t="s">
        <v>121</v>
      </c>
      <c r="C32" s="30"/>
      <c r="D32" s="30"/>
      <c r="E32" s="31">
        <f t="shared" si="4"/>
        <v>0</v>
      </c>
      <c r="F32" s="30"/>
      <c r="G32" s="31">
        <f t="shared" si="5"/>
        <v>0</v>
      </c>
      <c r="H32" s="30"/>
      <c r="I32" s="32">
        <f t="shared" si="6"/>
        <v>0</v>
      </c>
    </row>
    <row r="33" spans="1:9" x14ac:dyDescent="0.2">
      <c r="A33" s="554" t="s">
        <v>436</v>
      </c>
      <c r="B33" s="551" t="s">
        <v>46</v>
      </c>
      <c r="C33" s="30"/>
      <c r="D33" s="30"/>
      <c r="E33" s="31">
        <f t="shared" si="4"/>
        <v>0</v>
      </c>
      <c r="F33" s="30"/>
      <c r="G33" s="31">
        <f t="shared" si="5"/>
        <v>0</v>
      </c>
      <c r="H33" s="30"/>
      <c r="I33" s="32">
        <f t="shared" si="6"/>
        <v>0</v>
      </c>
    </row>
    <row r="34" spans="1:9" x14ac:dyDescent="0.2">
      <c r="A34" s="554" t="s">
        <v>30</v>
      </c>
      <c r="B34" s="549" t="s">
        <v>245</v>
      </c>
      <c r="C34" s="30"/>
      <c r="D34" s="30"/>
      <c r="E34" s="31">
        <f t="shared" si="4"/>
        <v>0</v>
      </c>
      <c r="F34" s="30"/>
      <c r="G34" s="31">
        <f t="shared" si="5"/>
        <v>0</v>
      </c>
      <c r="H34" s="30"/>
      <c r="I34" s="32">
        <f t="shared" si="6"/>
        <v>0</v>
      </c>
    </row>
    <row r="35" spans="1:9" x14ac:dyDescent="0.2">
      <c r="A35" s="554" t="s">
        <v>31</v>
      </c>
      <c r="B35" s="553" t="s">
        <v>246</v>
      </c>
      <c r="C35" s="30"/>
      <c r="D35" s="30"/>
      <c r="E35" s="31">
        <f t="shared" si="4"/>
        <v>0</v>
      </c>
      <c r="F35" s="30"/>
      <c r="G35" s="31">
        <f t="shared" si="5"/>
        <v>0</v>
      </c>
      <c r="H35" s="30"/>
      <c r="I35" s="32">
        <f t="shared" si="6"/>
        <v>0</v>
      </c>
    </row>
    <row r="36" spans="1:9" x14ac:dyDescent="0.2">
      <c r="A36" s="554" t="s">
        <v>437</v>
      </c>
      <c r="B36" s="553" t="s">
        <v>246</v>
      </c>
      <c r="C36" s="30"/>
      <c r="D36" s="30"/>
      <c r="E36" s="31">
        <f t="shared" si="4"/>
        <v>0</v>
      </c>
      <c r="F36" s="30"/>
      <c r="G36" s="31">
        <f t="shared" si="5"/>
        <v>0</v>
      </c>
      <c r="H36" s="30"/>
      <c r="I36" s="32">
        <f t="shared" si="6"/>
        <v>0</v>
      </c>
    </row>
    <row r="37" spans="1:9" x14ac:dyDescent="0.2">
      <c r="A37" s="554" t="s">
        <v>33</v>
      </c>
      <c r="B37" s="553" t="s">
        <v>246</v>
      </c>
      <c r="C37" s="30"/>
      <c r="D37" s="30"/>
      <c r="E37" s="31">
        <f t="shared" si="4"/>
        <v>0</v>
      </c>
      <c r="F37" s="30"/>
      <c r="G37" s="31">
        <f t="shared" si="5"/>
        <v>0</v>
      </c>
      <c r="H37" s="30"/>
      <c r="I37" s="32">
        <f t="shared" si="6"/>
        <v>0</v>
      </c>
    </row>
    <row r="38" spans="1:9" x14ac:dyDescent="0.2">
      <c r="A38" s="554" t="s">
        <v>34</v>
      </c>
      <c r="B38" s="553" t="s">
        <v>246</v>
      </c>
      <c r="C38" s="30"/>
      <c r="D38" s="30"/>
      <c r="E38" s="31">
        <f>C38+D38</f>
        <v>0</v>
      </c>
      <c r="F38" s="30"/>
      <c r="G38" s="31">
        <f>E38+F38</f>
        <v>0</v>
      </c>
      <c r="H38" s="30"/>
      <c r="I38" s="32">
        <f>G38+H38</f>
        <v>0</v>
      </c>
    </row>
    <row r="39" spans="1:9" x14ac:dyDescent="0.2">
      <c r="A39" s="555" t="s">
        <v>35</v>
      </c>
      <c r="B39" s="553" t="s">
        <v>246</v>
      </c>
      <c r="C39" s="30"/>
      <c r="D39" s="30"/>
      <c r="E39" s="31">
        <f>C39+D39</f>
        <v>0</v>
      </c>
      <c r="F39" s="30"/>
      <c r="G39" s="31">
        <f>E39+F39</f>
        <v>0</v>
      </c>
      <c r="H39" s="30"/>
      <c r="I39" s="32">
        <f>G39+H39</f>
        <v>0</v>
      </c>
    </row>
    <row r="40" spans="1:9" x14ac:dyDescent="0.2">
      <c r="A40" s="555" t="s">
        <v>36</v>
      </c>
      <c r="B40" s="553" t="s">
        <v>246</v>
      </c>
      <c r="C40" s="30"/>
      <c r="D40" s="30"/>
      <c r="E40" s="31">
        <f>C40+D40</f>
        <v>0</v>
      </c>
      <c r="F40" s="30"/>
      <c r="G40" s="31">
        <f>E40+F40</f>
        <v>0</v>
      </c>
      <c r="H40" s="30"/>
      <c r="I40" s="32">
        <f>G40+H40</f>
        <v>0</v>
      </c>
    </row>
    <row r="41" spans="1:9" x14ac:dyDescent="0.2">
      <c r="A41" s="555" t="s">
        <v>37</v>
      </c>
      <c r="B41" s="553" t="s">
        <v>246</v>
      </c>
      <c r="C41" s="30"/>
      <c r="D41" s="30"/>
      <c r="E41" s="31">
        <f>C41+D41</f>
        <v>0</v>
      </c>
      <c r="F41" s="30"/>
      <c r="G41" s="31">
        <f>E41+F41</f>
        <v>0</v>
      </c>
      <c r="H41" s="30"/>
      <c r="I41" s="32">
        <f>G41+H41</f>
        <v>0</v>
      </c>
    </row>
    <row r="42" spans="1:9" x14ac:dyDescent="0.2">
      <c r="A42" s="555" t="s">
        <v>38</v>
      </c>
      <c r="B42" s="552" t="s">
        <v>438</v>
      </c>
      <c r="C42" s="35">
        <f>SUM(C28:C41)</f>
        <v>0</v>
      </c>
      <c r="D42" s="35">
        <f t="shared" ref="D42:I42" si="7">SUM(D28:D41)</f>
        <v>0</v>
      </c>
      <c r="E42" s="35">
        <f t="shared" si="7"/>
        <v>0</v>
      </c>
      <c r="F42" s="35">
        <f t="shared" si="7"/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</row>
    <row r="43" spans="1:9" x14ac:dyDescent="0.2">
      <c r="A43" s="53"/>
      <c r="B43" s="93"/>
      <c r="C43" s="37"/>
      <c r="D43" s="37"/>
      <c r="E43" s="37"/>
      <c r="F43" s="37"/>
      <c r="G43" s="37"/>
      <c r="H43" s="37"/>
      <c r="I43" s="38"/>
    </row>
    <row r="44" spans="1:9" x14ac:dyDescent="0.2">
      <c r="A44" s="53" t="s">
        <v>39</v>
      </c>
      <c r="B44" s="92" t="s">
        <v>157</v>
      </c>
      <c r="C44" s="35">
        <f>+C26+C42</f>
        <v>0</v>
      </c>
      <c r="D44" s="35">
        <f t="shared" ref="D44:I44" si="8">+D26+D42</f>
        <v>0</v>
      </c>
      <c r="E44" s="35">
        <f t="shared" si="8"/>
        <v>0</v>
      </c>
      <c r="F44" s="35">
        <f t="shared" si="8"/>
        <v>0</v>
      </c>
      <c r="G44" s="35">
        <f t="shared" si="8"/>
        <v>0</v>
      </c>
      <c r="H44" s="35">
        <f t="shared" si="8"/>
        <v>0</v>
      </c>
      <c r="I44" s="35">
        <f t="shared" si="8"/>
        <v>0</v>
      </c>
    </row>
    <row r="45" spans="1:9" ht="13.5" thickBot="1" x14ac:dyDescent="0.25">
      <c r="A45" s="12"/>
      <c r="B45" s="136" t="s">
        <v>434</v>
      </c>
      <c r="C45" s="15"/>
      <c r="D45" s="15"/>
      <c r="E45" s="15"/>
      <c r="F45" s="15"/>
      <c r="G45" s="15"/>
      <c r="H45" s="15"/>
      <c r="I45" s="16"/>
    </row>
    <row r="46" spans="1:9" ht="13.5" thickTop="1" x14ac:dyDescent="0.2">
      <c r="A46" s="9"/>
      <c r="B46" s="80"/>
    </row>
    <row r="47" spans="1:9" ht="12.75" customHeight="1" x14ac:dyDescent="0.2">
      <c r="A47" s="9"/>
    </row>
    <row r="48" spans="1:9" x14ac:dyDescent="0.2">
      <c r="A48" s="9"/>
    </row>
    <row r="49" spans="1:3" x14ac:dyDescent="0.2">
      <c r="A49" s="25"/>
    </row>
    <row r="50" spans="1:3" x14ac:dyDescent="0.2">
      <c r="A50" s="9"/>
    </row>
    <row r="51" spans="1:3" x14ac:dyDescent="0.2">
      <c r="A51" s="9"/>
    </row>
    <row r="52" spans="1:3" x14ac:dyDescent="0.2">
      <c r="A52" s="9"/>
    </row>
    <row r="53" spans="1:3" x14ac:dyDescent="0.2">
      <c r="A53" s="9"/>
    </row>
    <row r="54" spans="1:3" x14ac:dyDescent="0.2">
      <c r="A54" s="598"/>
      <c r="B54" s="598"/>
      <c r="C54" s="598"/>
    </row>
  </sheetData>
  <sheetProtection password="EEFA" sheet="1" objects="1" scenarios="1" selectLockedCells="1"/>
  <mergeCells count="5">
    <mergeCell ref="A54:C54"/>
    <mergeCell ref="A1:I3"/>
    <mergeCell ref="G4:I4"/>
    <mergeCell ref="G5:I5"/>
    <mergeCell ref="G6:I7"/>
  </mergeCells>
  <phoneticPr fontId="5" type="noConversion"/>
  <printOptions horizontalCentered="1"/>
  <pageMargins left="0" right="0" top="0.5" bottom="0.75" header="0.5" footer="0.5"/>
  <pageSetup scale="80" orientation="landscape" r:id="rId1"/>
  <headerFooter alignWithMargins="0">
    <oddHeader>&amp;L&amp;6State of California - Health and Human Services Agency&amp;R&amp;6Department of Health Care Services</oddHeader>
    <oddFooter>&amp;L&amp;"Arial,Bold"&amp;8DHCS 3096 (12/15)</oddFooter>
  </headerFooter>
  <ignoredErrors>
    <ignoredError sqref="A43:A44 A14:A26" numberStoredAsText="1"/>
    <ignoredError sqref="E26 G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showGridLines="0" topLeftCell="A11" zoomScaleNormal="100" workbookViewId="0">
      <selection activeCell="H43" sqref="H43:H45"/>
    </sheetView>
  </sheetViews>
  <sheetFormatPr defaultRowHeight="12.75" x14ac:dyDescent="0.2"/>
  <cols>
    <col min="1" max="1" width="3.28515625" style="8" customWidth="1"/>
    <col min="2" max="2" width="50.85546875" customWidth="1"/>
    <col min="3" max="7" width="16" customWidth="1"/>
    <col min="8" max="8" width="16" bestFit="1" customWidth="1"/>
    <col min="9" max="9" width="16" customWidth="1"/>
  </cols>
  <sheetData>
    <row r="1" spans="1:9" x14ac:dyDescent="0.2">
      <c r="A1" s="609" t="s">
        <v>263</v>
      </c>
      <c r="B1" s="609"/>
      <c r="C1" s="609"/>
      <c r="D1" s="609"/>
      <c r="E1" s="609"/>
      <c r="F1" s="609"/>
      <c r="G1" s="609"/>
      <c r="H1" s="609"/>
      <c r="I1" s="609"/>
    </row>
    <row r="2" spans="1:9" x14ac:dyDescent="0.2">
      <c r="A2" s="609"/>
      <c r="B2" s="609"/>
      <c r="C2" s="609"/>
      <c r="D2" s="609"/>
      <c r="E2" s="609"/>
      <c r="F2" s="609"/>
      <c r="G2" s="609"/>
      <c r="H2" s="609"/>
      <c r="I2" s="609"/>
    </row>
    <row r="3" spans="1:9" ht="21" customHeight="1" thickBot="1" x14ac:dyDescent="0.25">
      <c r="A3" s="610"/>
      <c r="B3" s="610"/>
      <c r="C3" s="610"/>
      <c r="D3" s="610"/>
      <c r="E3" s="610"/>
      <c r="F3" s="610"/>
      <c r="G3" s="610"/>
      <c r="H3" s="610"/>
      <c r="I3" s="610"/>
    </row>
    <row r="4" spans="1:9" ht="13.5" thickTop="1" x14ac:dyDescent="0.2">
      <c r="A4" s="486" t="s">
        <v>149</v>
      </c>
      <c r="B4" s="176"/>
      <c r="C4" s="396" t="s">
        <v>98</v>
      </c>
      <c r="D4" s="397"/>
      <c r="E4" s="397"/>
      <c r="F4" s="487"/>
      <c r="G4" s="611" t="s">
        <v>141</v>
      </c>
      <c r="H4" s="612"/>
      <c r="I4" s="612"/>
    </row>
    <row r="5" spans="1:9" x14ac:dyDescent="0.2">
      <c r="A5" s="400"/>
      <c r="B5" s="400">
        <f>+'Worksheet 1 Pg 1'!B5</f>
        <v>0</v>
      </c>
      <c r="C5" s="401"/>
      <c r="D5" s="402"/>
      <c r="E5" s="402"/>
      <c r="F5" s="488"/>
      <c r="G5" s="613" t="s">
        <v>90</v>
      </c>
      <c r="H5" s="614"/>
      <c r="I5" s="614"/>
    </row>
    <row r="6" spans="1:9" x14ac:dyDescent="0.2">
      <c r="A6" s="405" t="s">
        <v>150</v>
      </c>
      <c r="B6" s="405"/>
      <c r="C6" s="406" t="s">
        <v>331</v>
      </c>
      <c r="D6" s="169"/>
      <c r="E6" s="169" t="s">
        <v>332</v>
      </c>
      <c r="F6" s="490"/>
      <c r="G6" s="615"/>
      <c r="H6" s="616"/>
      <c r="I6" s="616"/>
    </row>
    <row r="7" spans="1:9" ht="13.5" thickBot="1" x14ac:dyDescent="0.25">
      <c r="A7" s="407"/>
      <c r="B7" s="407">
        <f>+'Worksheet 1 Pg 1'!B7</f>
        <v>0</v>
      </c>
      <c r="C7" s="491"/>
      <c r="D7" s="471">
        <f>+'Worksheet 1 Pg 1'!D7</f>
        <v>0</v>
      </c>
      <c r="E7" s="286"/>
      <c r="F7" s="471">
        <f>+'Worksheet 1 Pg 1'!F7</f>
        <v>0</v>
      </c>
      <c r="G7" s="617"/>
      <c r="H7" s="618"/>
      <c r="I7" s="618"/>
    </row>
    <row r="8" spans="1:9" ht="12.2" customHeight="1" x14ac:dyDescent="0.2">
      <c r="A8" s="268"/>
      <c r="B8" s="268"/>
      <c r="C8" s="473"/>
      <c r="D8" s="474"/>
      <c r="E8" s="474"/>
      <c r="F8" s="475" t="s">
        <v>460</v>
      </c>
      <c r="G8" s="475"/>
      <c r="H8" s="476" t="s">
        <v>347</v>
      </c>
      <c r="I8" s="70"/>
    </row>
    <row r="9" spans="1:9" ht="12.2" customHeight="1" x14ac:dyDescent="0.2">
      <c r="A9" s="268"/>
      <c r="B9" s="268"/>
      <c r="C9" s="473"/>
      <c r="D9" s="477"/>
      <c r="E9" s="477"/>
      <c r="F9" s="478" t="s">
        <v>459</v>
      </c>
      <c r="G9" s="478"/>
      <c r="H9" s="478" t="s">
        <v>348</v>
      </c>
      <c r="I9" s="70"/>
    </row>
    <row r="10" spans="1:9" ht="12.2" customHeight="1" x14ac:dyDescent="0.2">
      <c r="A10" s="268"/>
      <c r="B10" s="268"/>
      <c r="C10" s="473"/>
      <c r="D10" s="477"/>
      <c r="E10" s="479" t="s">
        <v>343</v>
      </c>
      <c r="F10" s="480" t="s">
        <v>349</v>
      </c>
      <c r="G10" s="478" t="s">
        <v>345</v>
      </c>
      <c r="H10" s="480" t="s">
        <v>349</v>
      </c>
      <c r="I10" s="481" t="s">
        <v>351</v>
      </c>
    </row>
    <row r="11" spans="1:9" ht="12.2" customHeight="1" x14ac:dyDescent="0.2">
      <c r="A11" s="70"/>
      <c r="B11" s="70" t="s">
        <v>10</v>
      </c>
      <c r="C11" s="482" t="s">
        <v>8</v>
      </c>
      <c r="D11" s="483" t="s">
        <v>9</v>
      </c>
      <c r="E11" s="484" t="s">
        <v>344</v>
      </c>
      <c r="F11" s="482" t="s">
        <v>350</v>
      </c>
      <c r="G11" s="484" t="s">
        <v>346</v>
      </c>
      <c r="H11" s="482" t="s">
        <v>350</v>
      </c>
      <c r="I11" s="482" t="s">
        <v>352</v>
      </c>
    </row>
    <row r="12" spans="1:9" ht="13.5" thickBot="1" x14ac:dyDescent="0.25">
      <c r="A12" s="105"/>
      <c r="B12" s="105"/>
      <c r="C12" s="416">
        <v>1</v>
      </c>
      <c r="D12" s="416">
        <v>2</v>
      </c>
      <c r="E12" s="416">
        <v>3</v>
      </c>
      <c r="F12" s="416">
        <v>4</v>
      </c>
      <c r="G12" s="416">
        <v>5</v>
      </c>
      <c r="H12" s="416">
        <v>6</v>
      </c>
      <c r="I12" s="416">
        <v>7</v>
      </c>
    </row>
    <row r="13" spans="1:9" ht="15.75" x14ac:dyDescent="0.25">
      <c r="A13" s="17"/>
      <c r="B13" s="142" t="s">
        <v>135</v>
      </c>
      <c r="C13" s="13"/>
      <c r="D13" s="13"/>
      <c r="E13" s="13"/>
      <c r="F13" s="13"/>
      <c r="G13" s="13"/>
      <c r="H13" s="13"/>
      <c r="I13" s="14"/>
    </row>
    <row r="14" spans="1:9" x14ac:dyDescent="0.2">
      <c r="A14" s="556" t="s">
        <v>62</v>
      </c>
      <c r="B14" s="557" t="s">
        <v>47</v>
      </c>
      <c r="C14" s="30"/>
      <c r="D14" s="30"/>
      <c r="E14" s="31">
        <f t="shared" ref="E14:E25" si="0">C14+D14</f>
        <v>0</v>
      </c>
      <c r="F14" s="30"/>
      <c r="G14" s="31">
        <f t="shared" ref="G14:G25" si="1">E14+F14</f>
        <v>0</v>
      </c>
      <c r="H14" s="30"/>
      <c r="I14" s="32">
        <f t="shared" ref="I14:I25" si="2">G14+H14</f>
        <v>0</v>
      </c>
    </row>
    <row r="15" spans="1:9" x14ac:dyDescent="0.2">
      <c r="A15" s="555" t="s">
        <v>63</v>
      </c>
      <c r="B15" s="551" t="s">
        <v>48</v>
      </c>
      <c r="C15" s="30"/>
      <c r="D15" s="30"/>
      <c r="E15" s="31">
        <f t="shared" si="0"/>
        <v>0</v>
      </c>
      <c r="F15" s="30"/>
      <c r="G15" s="31">
        <f t="shared" si="1"/>
        <v>0</v>
      </c>
      <c r="H15" s="30"/>
      <c r="I15" s="32">
        <f t="shared" si="2"/>
        <v>0</v>
      </c>
    </row>
    <row r="16" spans="1:9" x14ac:dyDescent="0.2">
      <c r="A16" s="555" t="s">
        <v>64</v>
      </c>
      <c r="B16" s="551" t="s">
        <v>49</v>
      </c>
      <c r="C16" s="30"/>
      <c r="D16" s="30"/>
      <c r="E16" s="31">
        <f t="shared" si="0"/>
        <v>0</v>
      </c>
      <c r="F16" s="30"/>
      <c r="G16" s="31">
        <f t="shared" si="1"/>
        <v>0</v>
      </c>
      <c r="H16" s="30"/>
      <c r="I16" s="32">
        <f t="shared" si="2"/>
        <v>0</v>
      </c>
    </row>
    <row r="17" spans="1:9" x14ac:dyDescent="0.2">
      <c r="A17" s="555" t="s">
        <v>65</v>
      </c>
      <c r="B17" s="551" t="s">
        <v>50</v>
      </c>
      <c r="C17" s="30"/>
      <c r="D17" s="30"/>
      <c r="E17" s="31">
        <f t="shared" si="0"/>
        <v>0</v>
      </c>
      <c r="F17" s="30"/>
      <c r="G17" s="31">
        <f t="shared" si="1"/>
        <v>0</v>
      </c>
      <c r="H17" s="30"/>
      <c r="I17" s="32">
        <f t="shared" si="2"/>
        <v>0</v>
      </c>
    </row>
    <row r="18" spans="1:9" x14ac:dyDescent="0.2">
      <c r="A18" s="555" t="s">
        <v>66</v>
      </c>
      <c r="B18" s="551" t="s">
        <v>51</v>
      </c>
      <c r="C18" s="30"/>
      <c r="D18" s="30"/>
      <c r="E18" s="31">
        <f t="shared" si="0"/>
        <v>0</v>
      </c>
      <c r="F18" s="30"/>
      <c r="G18" s="31">
        <f t="shared" si="1"/>
        <v>0</v>
      </c>
      <c r="H18" s="30"/>
      <c r="I18" s="32">
        <f t="shared" si="2"/>
        <v>0</v>
      </c>
    </row>
    <row r="19" spans="1:9" x14ac:dyDescent="0.2">
      <c r="A19" s="555" t="s">
        <v>67</v>
      </c>
      <c r="B19" s="551" t="s">
        <v>52</v>
      </c>
      <c r="C19" s="30"/>
      <c r="D19" s="30"/>
      <c r="E19" s="31">
        <f t="shared" si="0"/>
        <v>0</v>
      </c>
      <c r="F19" s="30"/>
      <c r="G19" s="31">
        <f t="shared" si="1"/>
        <v>0</v>
      </c>
      <c r="H19" s="30"/>
      <c r="I19" s="32">
        <f t="shared" si="2"/>
        <v>0</v>
      </c>
    </row>
    <row r="20" spans="1:9" x14ac:dyDescent="0.2">
      <c r="A20" s="555" t="s">
        <v>68</v>
      </c>
      <c r="B20" s="551" t="s">
        <v>53</v>
      </c>
      <c r="C20" s="30"/>
      <c r="D20" s="30"/>
      <c r="E20" s="31">
        <f t="shared" si="0"/>
        <v>0</v>
      </c>
      <c r="F20" s="30"/>
      <c r="G20" s="31">
        <f t="shared" si="1"/>
        <v>0</v>
      </c>
      <c r="H20" s="30"/>
      <c r="I20" s="32">
        <f t="shared" si="2"/>
        <v>0</v>
      </c>
    </row>
    <row r="21" spans="1:9" x14ac:dyDescent="0.2">
      <c r="A21" s="555" t="s">
        <v>69</v>
      </c>
      <c r="B21" s="551" t="s">
        <v>54</v>
      </c>
      <c r="C21" s="30"/>
      <c r="D21" s="30"/>
      <c r="E21" s="31">
        <f t="shared" si="0"/>
        <v>0</v>
      </c>
      <c r="F21" s="30"/>
      <c r="G21" s="31">
        <f t="shared" si="1"/>
        <v>0</v>
      </c>
      <c r="H21" s="30"/>
      <c r="I21" s="32">
        <f t="shared" si="2"/>
        <v>0</v>
      </c>
    </row>
    <row r="22" spans="1:9" x14ac:dyDescent="0.2">
      <c r="A22" s="555" t="s">
        <v>70</v>
      </c>
      <c r="B22" s="549" t="s">
        <v>210</v>
      </c>
      <c r="C22" s="30"/>
      <c r="D22" s="30"/>
      <c r="E22" s="31">
        <f t="shared" si="0"/>
        <v>0</v>
      </c>
      <c r="F22" s="30"/>
      <c r="G22" s="31">
        <f t="shared" si="1"/>
        <v>0</v>
      </c>
      <c r="H22" s="30"/>
      <c r="I22" s="32">
        <f t="shared" si="2"/>
        <v>0</v>
      </c>
    </row>
    <row r="23" spans="1:9" x14ac:dyDescent="0.2">
      <c r="A23" s="555" t="s">
        <v>71</v>
      </c>
      <c r="B23" s="549" t="s">
        <v>243</v>
      </c>
      <c r="C23" s="30"/>
      <c r="D23" s="30"/>
      <c r="E23" s="31">
        <f t="shared" si="0"/>
        <v>0</v>
      </c>
      <c r="F23" s="30"/>
      <c r="G23" s="31">
        <f t="shared" si="1"/>
        <v>0</v>
      </c>
      <c r="H23" s="30"/>
      <c r="I23" s="32">
        <f t="shared" si="2"/>
        <v>0</v>
      </c>
    </row>
    <row r="24" spans="1:9" x14ac:dyDescent="0.2">
      <c r="A24" s="555" t="s">
        <v>72</v>
      </c>
      <c r="B24" s="553" t="s">
        <v>247</v>
      </c>
      <c r="C24" s="30"/>
      <c r="D24" s="30"/>
      <c r="E24" s="31">
        <f>C24+D24</f>
        <v>0</v>
      </c>
      <c r="F24" s="30"/>
      <c r="G24" s="31">
        <f>E24+F24</f>
        <v>0</v>
      </c>
      <c r="H24" s="30"/>
      <c r="I24" s="32">
        <f>G24+H24</f>
        <v>0</v>
      </c>
    </row>
    <row r="25" spans="1:9" x14ac:dyDescent="0.2">
      <c r="A25" s="555" t="s">
        <v>73</v>
      </c>
      <c r="B25" s="553" t="s">
        <v>247</v>
      </c>
      <c r="C25" s="30"/>
      <c r="D25" s="30"/>
      <c r="E25" s="31">
        <f t="shared" si="0"/>
        <v>0</v>
      </c>
      <c r="F25" s="30"/>
      <c r="G25" s="31">
        <f t="shared" si="1"/>
        <v>0</v>
      </c>
      <c r="H25" s="30"/>
      <c r="I25" s="32">
        <f t="shared" si="2"/>
        <v>0</v>
      </c>
    </row>
    <row r="26" spans="1:9" x14ac:dyDescent="0.2">
      <c r="A26" s="555" t="s">
        <v>74</v>
      </c>
      <c r="B26" s="552" t="s">
        <v>439</v>
      </c>
      <c r="C26" s="35">
        <f t="shared" ref="C26:I26" si="3">SUM(C14:C25)</f>
        <v>0</v>
      </c>
      <c r="D26" s="35">
        <f t="shared" si="3"/>
        <v>0</v>
      </c>
      <c r="E26" s="35">
        <f t="shared" si="3"/>
        <v>0</v>
      </c>
      <c r="F26" s="35">
        <f t="shared" si="3"/>
        <v>0</v>
      </c>
      <c r="G26" s="35">
        <f t="shared" si="3"/>
        <v>0</v>
      </c>
      <c r="H26" s="35">
        <f t="shared" si="3"/>
        <v>0</v>
      </c>
      <c r="I26" s="36">
        <f t="shared" si="3"/>
        <v>0</v>
      </c>
    </row>
    <row r="27" spans="1:9" ht="15.75" x14ac:dyDescent="0.25">
      <c r="A27" s="555"/>
      <c r="B27" s="567" t="s">
        <v>156</v>
      </c>
      <c r="C27" s="37"/>
      <c r="D27" s="37"/>
      <c r="E27" s="37"/>
      <c r="F27" s="37"/>
      <c r="G27" s="37"/>
      <c r="H27" s="37"/>
      <c r="I27" s="38"/>
    </row>
    <row r="28" spans="1:9" x14ac:dyDescent="0.2">
      <c r="A28" s="555" t="s">
        <v>75</v>
      </c>
      <c r="B28" s="551" t="s">
        <v>55</v>
      </c>
      <c r="C28" s="30"/>
      <c r="D28" s="30"/>
      <c r="E28" s="31">
        <f t="shared" ref="E28:E38" si="4">C28+D28</f>
        <v>0</v>
      </c>
      <c r="F28" s="30"/>
      <c r="G28" s="31">
        <f t="shared" ref="G28:G38" si="5">E28+F28</f>
        <v>0</v>
      </c>
      <c r="H28" s="30"/>
      <c r="I28" s="32">
        <f t="shared" ref="I28:I38" si="6">G28+H28</f>
        <v>0</v>
      </c>
    </row>
    <row r="29" spans="1:9" x14ac:dyDescent="0.2">
      <c r="A29" s="555" t="s">
        <v>76</v>
      </c>
      <c r="B29" s="551" t="s">
        <v>56</v>
      </c>
      <c r="C29" s="30"/>
      <c r="D29" s="30"/>
      <c r="E29" s="31">
        <f t="shared" si="4"/>
        <v>0</v>
      </c>
      <c r="F29" s="30"/>
      <c r="G29" s="31">
        <f t="shared" si="5"/>
        <v>0</v>
      </c>
      <c r="H29" s="30"/>
      <c r="I29" s="32">
        <f t="shared" si="6"/>
        <v>0</v>
      </c>
    </row>
    <row r="30" spans="1:9" x14ac:dyDescent="0.2">
      <c r="A30" s="555" t="s">
        <v>77</v>
      </c>
      <c r="B30" s="551" t="s">
        <v>57</v>
      </c>
      <c r="C30" s="30"/>
      <c r="D30" s="30"/>
      <c r="E30" s="31">
        <f t="shared" si="4"/>
        <v>0</v>
      </c>
      <c r="F30" s="30"/>
      <c r="G30" s="31">
        <f t="shared" si="5"/>
        <v>0</v>
      </c>
      <c r="H30" s="30"/>
      <c r="I30" s="32">
        <f t="shared" si="6"/>
        <v>0</v>
      </c>
    </row>
    <row r="31" spans="1:9" x14ac:dyDescent="0.2">
      <c r="A31" s="555" t="s">
        <v>78</v>
      </c>
      <c r="B31" s="549" t="s">
        <v>58</v>
      </c>
      <c r="C31" s="30"/>
      <c r="D31" s="30"/>
      <c r="E31" s="31">
        <f t="shared" si="4"/>
        <v>0</v>
      </c>
      <c r="F31" s="30"/>
      <c r="G31" s="31">
        <f t="shared" si="5"/>
        <v>0</v>
      </c>
      <c r="H31" s="30"/>
      <c r="I31" s="32">
        <f t="shared" si="6"/>
        <v>0</v>
      </c>
    </row>
    <row r="32" spans="1:9" x14ac:dyDescent="0.2">
      <c r="A32" s="555" t="s">
        <v>79</v>
      </c>
      <c r="B32" s="551" t="s">
        <v>59</v>
      </c>
      <c r="C32" s="30"/>
      <c r="D32" s="30"/>
      <c r="E32" s="31">
        <f t="shared" si="4"/>
        <v>0</v>
      </c>
      <c r="F32" s="30"/>
      <c r="G32" s="31">
        <f t="shared" si="5"/>
        <v>0</v>
      </c>
      <c r="H32" s="30"/>
      <c r="I32" s="32">
        <f t="shared" si="6"/>
        <v>0</v>
      </c>
    </row>
    <row r="33" spans="1:10" x14ac:dyDescent="0.2">
      <c r="A33" s="555" t="s">
        <v>80</v>
      </c>
      <c r="B33" s="549" t="s">
        <v>211</v>
      </c>
      <c r="C33" s="30"/>
      <c r="D33" s="30"/>
      <c r="E33" s="31">
        <f t="shared" si="4"/>
        <v>0</v>
      </c>
      <c r="F33" s="30"/>
      <c r="G33" s="31">
        <f t="shared" si="5"/>
        <v>0</v>
      </c>
      <c r="H33" s="30"/>
      <c r="I33" s="32">
        <f t="shared" si="6"/>
        <v>0</v>
      </c>
    </row>
    <row r="34" spans="1:10" x14ac:dyDescent="0.2">
      <c r="A34" s="555" t="s">
        <v>81</v>
      </c>
      <c r="B34" s="551" t="s">
        <v>60</v>
      </c>
      <c r="C34" s="30"/>
      <c r="D34" s="30"/>
      <c r="E34" s="31">
        <f t="shared" si="4"/>
        <v>0</v>
      </c>
      <c r="F34" s="30"/>
      <c r="G34" s="31">
        <f t="shared" si="5"/>
        <v>0</v>
      </c>
      <c r="H34" s="30"/>
      <c r="I34" s="32">
        <f t="shared" si="6"/>
        <v>0</v>
      </c>
    </row>
    <row r="35" spans="1:10" x14ac:dyDescent="0.2">
      <c r="A35" s="555" t="s">
        <v>82</v>
      </c>
      <c r="B35" s="551" t="s">
        <v>61</v>
      </c>
      <c r="C35" s="30"/>
      <c r="D35" s="30"/>
      <c r="E35" s="31">
        <f t="shared" si="4"/>
        <v>0</v>
      </c>
      <c r="F35" s="30"/>
      <c r="G35" s="31">
        <f t="shared" si="5"/>
        <v>0</v>
      </c>
      <c r="H35" s="30"/>
      <c r="I35" s="32">
        <f t="shared" si="6"/>
        <v>0</v>
      </c>
    </row>
    <row r="36" spans="1:10" x14ac:dyDescent="0.2">
      <c r="A36" s="555" t="s">
        <v>83</v>
      </c>
      <c r="B36" s="549" t="s">
        <v>244</v>
      </c>
      <c r="C36" s="30"/>
      <c r="D36" s="30"/>
      <c r="E36" s="31">
        <f t="shared" si="4"/>
        <v>0</v>
      </c>
      <c r="F36" s="30"/>
      <c r="G36" s="31">
        <f t="shared" si="5"/>
        <v>0</v>
      </c>
      <c r="H36" s="30"/>
      <c r="I36" s="32">
        <f t="shared" si="6"/>
        <v>0</v>
      </c>
    </row>
    <row r="37" spans="1:10" x14ac:dyDescent="0.2">
      <c r="A37" s="555" t="s">
        <v>126</v>
      </c>
      <c r="B37" s="553" t="s">
        <v>247</v>
      </c>
      <c r="C37" s="30"/>
      <c r="D37" s="30"/>
      <c r="E37" s="31">
        <f>C37+D37</f>
        <v>0</v>
      </c>
      <c r="F37" s="30"/>
      <c r="G37" s="31">
        <f>E37+F37</f>
        <v>0</v>
      </c>
      <c r="H37" s="30"/>
      <c r="I37" s="32">
        <f>G37+H37</f>
        <v>0</v>
      </c>
    </row>
    <row r="38" spans="1:10" x14ac:dyDescent="0.2">
      <c r="A38" s="554" t="s">
        <v>84</v>
      </c>
      <c r="B38" s="553" t="s">
        <v>247</v>
      </c>
      <c r="C38" s="30"/>
      <c r="D38" s="30"/>
      <c r="E38" s="31">
        <f t="shared" si="4"/>
        <v>0</v>
      </c>
      <c r="F38" s="30"/>
      <c r="G38" s="31">
        <f t="shared" si="5"/>
        <v>0</v>
      </c>
      <c r="H38" s="30"/>
      <c r="I38" s="32">
        <f t="shared" si="6"/>
        <v>0</v>
      </c>
    </row>
    <row r="39" spans="1:10" x14ac:dyDescent="0.2">
      <c r="A39" s="554" t="s">
        <v>85</v>
      </c>
      <c r="B39" s="552" t="s">
        <v>440</v>
      </c>
      <c r="C39" s="35">
        <f t="shared" ref="C39:I39" si="7">SUM(C28:C38)</f>
        <v>0</v>
      </c>
      <c r="D39" s="35">
        <f t="shared" si="7"/>
        <v>0</v>
      </c>
      <c r="E39" s="35">
        <f t="shared" si="7"/>
        <v>0</v>
      </c>
      <c r="F39" s="35">
        <f t="shared" si="7"/>
        <v>0</v>
      </c>
      <c r="G39" s="35">
        <f t="shared" si="7"/>
        <v>0</v>
      </c>
      <c r="H39" s="35">
        <f t="shared" si="7"/>
        <v>0</v>
      </c>
      <c r="I39" s="36">
        <f t="shared" si="7"/>
        <v>0</v>
      </c>
    </row>
    <row r="40" spans="1:10" x14ac:dyDescent="0.2">
      <c r="A40" s="555"/>
      <c r="B40" s="558"/>
      <c r="C40" s="37"/>
      <c r="D40" s="37"/>
      <c r="E40" s="37"/>
      <c r="F40" s="37"/>
      <c r="G40" s="37"/>
      <c r="H40" s="37"/>
      <c r="I40" s="38"/>
    </row>
    <row r="41" spans="1:10" x14ac:dyDescent="0.2">
      <c r="A41" s="554" t="s">
        <v>86</v>
      </c>
      <c r="B41" s="552" t="s">
        <v>251</v>
      </c>
      <c r="C41" s="41">
        <f t="shared" ref="C41:I41" si="8">C26+C39</f>
        <v>0</v>
      </c>
      <c r="D41" s="41">
        <f t="shared" si="8"/>
        <v>0</v>
      </c>
      <c r="E41" s="41">
        <f t="shared" si="8"/>
        <v>0</v>
      </c>
      <c r="F41" s="41">
        <f t="shared" si="8"/>
        <v>0</v>
      </c>
      <c r="G41" s="41">
        <f t="shared" si="8"/>
        <v>0</v>
      </c>
      <c r="H41" s="41">
        <f t="shared" si="8"/>
        <v>0</v>
      </c>
      <c r="I41" s="42">
        <f t="shared" si="8"/>
        <v>0</v>
      </c>
    </row>
    <row r="42" spans="1:10" x14ac:dyDescent="0.2">
      <c r="A42" s="555"/>
      <c r="B42" s="566" t="s">
        <v>441</v>
      </c>
      <c r="C42" s="37"/>
      <c r="D42" s="37"/>
      <c r="E42" s="37"/>
      <c r="F42" s="37"/>
      <c r="G42" s="37"/>
      <c r="H42" s="37"/>
      <c r="I42" s="38"/>
    </row>
    <row r="43" spans="1:10" x14ac:dyDescent="0.2">
      <c r="A43" s="554" t="s">
        <v>87</v>
      </c>
      <c r="B43" s="561" t="s">
        <v>248</v>
      </c>
      <c r="C43" s="30"/>
      <c r="D43" s="30"/>
      <c r="E43" s="33">
        <f>C43+D43</f>
        <v>0</v>
      </c>
      <c r="F43" s="30"/>
      <c r="G43" s="33">
        <f>E43+F43</f>
        <v>0</v>
      </c>
      <c r="H43" s="30"/>
      <c r="I43" s="34">
        <f>G43+H43</f>
        <v>0</v>
      </c>
    </row>
    <row r="44" spans="1:10" ht="13.5" thickBot="1" x14ac:dyDescent="0.25">
      <c r="A44" s="568" t="s">
        <v>88</v>
      </c>
      <c r="B44" s="560"/>
      <c r="C44" s="30"/>
      <c r="D44" s="30"/>
      <c r="E44" s="39">
        <f>C44+D44</f>
        <v>0</v>
      </c>
      <c r="F44" s="30"/>
      <c r="G44" s="39">
        <f>E44+F44</f>
        <v>0</v>
      </c>
      <c r="H44" s="30"/>
      <c r="I44" s="40">
        <f>G44+H44</f>
        <v>0</v>
      </c>
    </row>
    <row r="45" spans="1:10" ht="13.5" thickTop="1" x14ac:dyDescent="0.2">
      <c r="A45" s="554" t="s">
        <v>89</v>
      </c>
      <c r="B45" s="560"/>
      <c r="C45" s="30"/>
      <c r="D45" s="30"/>
      <c r="E45" s="39">
        <f>C45+D45</f>
        <v>0</v>
      </c>
      <c r="F45" s="30"/>
      <c r="G45" s="39">
        <f>E45+F45</f>
        <v>0</v>
      </c>
      <c r="H45" s="30"/>
      <c r="I45" s="40">
        <f>G45+H45</f>
        <v>0</v>
      </c>
    </row>
    <row r="46" spans="1:10" x14ac:dyDescent="0.2">
      <c r="A46" s="554" t="s">
        <v>442</v>
      </c>
      <c r="B46" s="552" t="s">
        <v>443</v>
      </c>
      <c r="C46" s="43">
        <f t="shared" ref="C46:I46" si="9">SUM(C43:C45)</f>
        <v>0</v>
      </c>
      <c r="D46" s="43">
        <f t="shared" si="9"/>
        <v>0</v>
      </c>
      <c r="E46" s="43">
        <f t="shared" si="9"/>
        <v>0</v>
      </c>
      <c r="F46" s="43">
        <f t="shared" si="9"/>
        <v>0</v>
      </c>
      <c r="G46" s="43">
        <f t="shared" si="9"/>
        <v>0</v>
      </c>
      <c r="H46" s="43">
        <f t="shared" si="9"/>
        <v>0</v>
      </c>
      <c r="I46" s="44">
        <f t="shared" si="9"/>
        <v>0</v>
      </c>
    </row>
    <row r="47" spans="1:10" ht="13.5" thickBot="1" x14ac:dyDescent="0.25">
      <c r="A47" s="568" t="s">
        <v>444</v>
      </c>
      <c r="B47" s="559" t="s">
        <v>445</v>
      </c>
      <c r="C47" s="65">
        <f>'Worksheet 1 Pg 1'!C44+'Worksheet 1 Pg 2'!C41+'Worksheet 1 Pg 2'!C46</f>
        <v>0</v>
      </c>
      <c r="D47" s="65">
        <f>'Worksheet 1 Pg 1'!D44+'Worksheet 1 Pg 2'!D41+'Worksheet 1 Pg 2'!D46</f>
        <v>0</v>
      </c>
      <c r="E47" s="65">
        <f>'Worksheet 1 Pg 1'!E44+'Worksheet 1 Pg 2'!E41+'Worksheet 1 Pg 2'!E46</f>
        <v>0</v>
      </c>
      <c r="F47" s="65">
        <f>'Worksheet 1 Pg 1'!F44+'Worksheet 1 Pg 2'!F41+'Worksheet 1 Pg 2'!F46</f>
        <v>0</v>
      </c>
      <c r="G47" s="65">
        <f>'Worksheet 1 Pg 1'!G44+'Worksheet 1 Pg 2'!G41+'Worksheet 1 Pg 2'!G46</f>
        <v>0</v>
      </c>
      <c r="H47" s="65">
        <f>'Worksheet 1 Pg 1'!H44+'Worksheet 1 Pg 2'!H41+'Worksheet 1 Pg 2'!H46</f>
        <v>0</v>
      </c>
      <c r="I47" s="66">
        <f>'Worksheet 1 Pg 1'!I44+'Worksheet 1 Pg 2'!I41+'Worksheet 1 Pg 2'!I46</f>
        <v>0</v>
      </c>
      <c r="J47" s="5"/>
    </row>
    <row r="48" spans="1:10" ht="13.5" thickTop="1" x14ac:dyDescent="0.2">
      <c r="A48" s="50"/>
      <c r="B48" s="94"/>
      <c r="C48" s="95"/>
      <c r="D48" s="95"/>
      <c r="E48" s="95"/>
      <c r="F48" s="95"/>
      <c r="G48" s="95"/>
      <c r="H48" s="95"/>
      <c r="I48" s="95"/>
      <c r="J48" s="5"/>
    </row>
    <row r="50" spans="1:3" x14ac:dyDescent="0.2">
      <c r="A50" s="9"/>
    </row>
    <row r="51" spans="1:3" x14ac:dyDescent="0.2">
      <c r="A51" s="9"/>
    </row>
    <row r="52" spans="1:3" x14ac:dyDescent="0.2">
      <c r="A52" s="9"/>
    </row>
    <row r="53" spans="1:3" x14ac:dyDescent="0.2">
      <c r="A53" s="9"/>
    </row>
    <row r="54" spans="1:3" x14ac:dyDescent="0.2">
      <c r="A54" s="598"/>
      <c r="B54" s="598"/>
      <c r="C54" s="598"/>
    </row>
  </sheetData>
  <sheetProtection password="EEFA" sheet="1" objects="1" scenarios="1" selectLockedCells="1"/>
  <mergeCells count="5">
    <mergeCell ref="A1:I3"/>
    <mergeCell ref="G4:I4"/>
    <mergeCell ref="A54:C54"/>
    <mergeCell ref="G5:I5"/>
    <mergeCell ref="G6:I7"/>
  </mergeCells>
  <phoneticPr fontId="5" type="noConversion"/>
  <printOptions horizontalCentered="1"/>
  <pageMargins left="0" right="0" top="0.5" bottom="0.5" header="0.5" footer="0.5"/>
  <pageSetup scale="80" orientation="landscape" r:id="rId1"/>
  <headerFooter alignWithMargins="0">
    <oddHeader>&amp;L&amp;6State of California - Health and Human Services Agency&amp;R&amp;6Department of  Health Care Services</oddHeader>
    <oddFooter xml:space="preserve">&amp;L&amp;"Arial,Bold"&amp;8DHCS 3096 (12/2015)&amp;"Arial,Regular"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5"/>
  <sheetViews>
    <sheetView showGridLines="0" zoomScaleNormal="100" workbookViewId="0">
      <selection activeCell="D25" sqref="D25"/>
    </sheetView>
  </sheetViews>
  <sheetFormatPr defaultRowHeight="12.75" x14ac:dyDescent="0.2"/>
  <cols>
    <col min="1" max="1" width="3.28515625" style="8" customWidth="1"/>
    <col min="2" max="2" width="43.42578125" customWidth="1"/>
    <col min="3" max="3" width="5.42578125" customWidth="1"/>
    <col min="4" max="4" width="29.28515625" style="45" customWidth="1"/>
    <col min="5" max="5" width="7" customWidth="1"/>
    <col min="6" max="6" width="16" customWidth="1"/>
    <col min="7" max="7" width="29.28515625" customWidth="1"/>
    <col min="8" max="8" width="7" customWidth="1"/>
    <col min="9" max="9" width="16" customWidth="1"/>
  </cols>
  <sheetData>
    <row r="1" spans="1:9" x14ac:dyDescent="0.2">
      <c r="A1" s="599" t="s">
        <v>227</v>
      </c>
      <c r="B1" s="599"/>
      <c r="C1" s="599"/>
      <c r="D1" s="599"/>
      <c r="E1" s="599"/>
      <c r="F1" s="599"/>
      <c r="G1" s="599"/>
      <c r="H1" s="599"/>
      <c r="I1" s="599"/>
    </row>
    <row r="2" spans="1:9" x14ac:dyDescent="0.2">
      <c r="A2" s="599"/>
      <c r="B2" s="599"/>
      <c r="C2" s="599"/>
      <c r="D2" s="599"/>
      <c r="E2" s="599"/>
      <c r="F2" s="599"/>
      <c r="G2" s="599"/>
      <c r="H2" s="599"/>
      <c r="I2" s="599"/>
    </row>
    <row r="3" spans="1:9" ht="21" customHeight="1" thickBot="1" x14ac:dyDescent="0.25">
      <c r="A3" s="600"/>
      <c r="B3" s="600"/>
      <c r="C3" s="600"/>
      <c r="D3" s="600"/>
      <c r="E3" s="600"/>
      <c r="F3" s="600"/>
      <c r="G3" s="600"/>
      <c r="H3" s="600"/>
      <c r="I3" s="600"/>
    </row>
    <row r="4" spans="1:9" ht="13.5" thickTop="1" x14ac:dyDescent="0.2">
      <c r="A4" s="126" t="s">
        <v>149</v>
      </c>
      <c r="B4" s="127"/>
      <c r="C4" s="198" t="s">
        <v>98</v>
      </c>
      <c r="D4" s="131"/>
      <c r="E4" s="131"/>
      <c r="F4" s="132"/>
      <c r="G4" s="601" t="s">
        <v>142</v>
      </c>
      <c r="H4" s="602"/>
      <c r="I4" s="602"/>
    </row>
    <row r="5" spans="1:9" x14ac:dyDescent="0.2">
      <c r="A5" s="232"/>
      <c r="B5" s="232">
        <f>+'Worksheet 1 Pg 1'!B5</f>
        <v>0</v>
      </c>
      <c r="C5" s="199"/>
      <c r="D5" s="133"/>
      <c r="E5" s="133"/>
      <c r="F5" s="134"/>
      <c r="G5" s="603"/>
      <c r="H5" s="604"/>
      <c r="I5" s="604"/>
    </row>
    <row r="6" spans="1:9" x14ac:dyDescent="0.2">
      <c r="A6" s="216" t="s">
        <v>150</v>
      </c>
      <c r="B6" s="216"/>
      <c r="C6" s="128" t="s">
        <v>331</v>
      </c>
      <c r="D6" s="129"/>
      <c r="E6" s="129" t="s">
        <v>332</v>
      </c>
      <c r="F6" s="130"/>
      <c r="G6" s="605"/>
      <c r="H6" s="606"/>
      <c r="I6" s="606"/>
    </row>
    <row r="7" spans="1:9" ht="13.5" thickBot="1" x14ac:dyDescent="0.25">
      <c r="A7" s="247"/>
      <c r="B7" s="247">
        <f>+'Worksheet 1 Pg 1'!B7</f>
        <v>0</v>
      </c>
      <c r="C7" s="258"/>
      <c r="D7" s="470">
        <f>+'Worksheet 1 Pg 1'!D7</f>
        <v>0</v>
      </c>
      <c r="E7" s="251"/>
      <c r="F7" s="470">
        <f>+'Worksheet 1 Pg 1'!F7</f>
        <v>0</v>
      </c>
      <c r="G7" s="607"/>
      <c r="H7" s="608"/>
      <c r="I7" s="608"/>
    </row>
    <row r="8" spans="1:9" x14ac:dyDescent="0.2">
      <c r="A8" s="129"/>
      <c r="B8" s="3"/>
      <c r="C8" s="285"/>
      <c r="D8" s="262" t="s">
        <v>95</v>
      </c>
      <c r="E8" s="263"/>
      <c r="F8" s="264"/>
      <c r="G8" s="262" t="s">
        <v>96</v>
      </c>
      <c r="H8" s="263"/>
      <c r="I8" s="263"/>
    </row>
    <row r="9" spans="1:9" x14ac:dyDescent="0.2">
      <c r="A9" s="129"/>
      <c r="B9" s="3"/>
      <c r="C9" s="261"/>
      <c r="D9" s="265"/>
      <c r="E9" s="265" t="s">
        <v>341</v>
      </c>
      <c r="F9" s="265"/>
      <c r="G9" s="265"/>
      <c r="H9" s="217" t="s">
        <v>341</v>
      </c>
      <c r="I9" s="265"/>
    </row>
    <row r="10" spans="1:9" ht="15.75" customHeight="1" x14ac:dyDescent="0.2">
      <c r="A10" s="129"/>
      <c r="B10" s="217" t="s">
        <v>354</v>
      </c>
      <c r="C10" s="333" t="s">
        <v>91</v>
      </c>
      <c r="D10" s="59" t="s">
        <v>92</v>
      </c>
      <c r="E10" s="59" t="s">
        <v>342</v>
      </c>
      <c r="F10" s="59" t="s">
        <v>94</v>
      </c>
      <c r="G10" s="59" t="s">
        <v>92</v>
      </c>
      <c r="H10" s="59" t="s">
        <v>342</v>
      </c>
      <c r="I10" s="218" t="s">
        <v>94</v>
      </c>
    </row>
    <row r="11" spans="1:9" ht="13.5" customHeight="1" thickBot="1" x14ac:dyDescent="0.25">
      <c r="A11" s="259"/>
      <c r="B11" s="260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</row>
    <row r="12" spans="1:9" ht="14.25" customHeight="1" x14ac:dyDescent="0.2">
      <c r="A12" s="17" t="s">
        <v>11</v>
      </c>
      <c r="B12" s="314"/>
      <c r="C12" s="315"/>
      <c r="D12" s="326"/>
      <c r="E12" s="46"/>
      <c r="F12" s="320"/>
      <c r="G12" s="326"/>
      <c r="H12" s="46"/>
      <c r="I12" s="323"/>
    </row>
    <row r="13" spans="1:9" ht="14.25" customHeight="1" x14ac:dyDescent="0.2">
      <c r="A13" s="10" t="s">
        <v>12</v>
      </c>
      <c r="B13" s="201"/>
      <c r="C13" s="316"/>
      <c r="D13" s="319"/>
      <c r="E13" s="47"/>
      <c r="F13" s="321"/>
      <c r="G13" s="319"/>
      <c r="H13" s="47"/>
      <c r="I13" s="324"/>
    </row>
    <row r="14" spans="1:9" ht="14.25" customHeight="1" x14ac:dyDescent="0.2">
      <c r="A14" s="11" t="s">
        <v>13</v>
      </c>
      <c r="B14" s="200"/>
      <c r="C14" s="317"/>
      <c r="D14" s="319"/>
      <c r="E14" s="47"/>
      <c r="F14" s="322"/>
      <c r="G14" s="319"/>
      <c r="H14" s="47"/>
      <c r="I14" s="325"/>
    </row>
    <row r="15" spans="1:9" ht="14.25" customHeight="1" x14ac:dyDescent="0.2">
      <c r="A15" s="11" t="s">
        <v>14</v>
      </c>
      <c r="B15" s="200"/>
      <c r="C15" s="317"/>
      <c r="D15" s="319"/>
      <c r="E15" s="47"/>
      <c r="F15" s="322"/>
      <c r="G15" s="319"/>
      <c r="H15" s="47"/>
      <c r="I15" s="325"/>
    </row>
    <row r="16" spans="1:9" ht="14.25" customHeight="1" x14ac:dyDescent="0.2">
      <c r="A16" s="11" t="s">
        <v>15</v>
      </c>
      <c r="B16" s="200"/>
      <c r="C16" s="317"/>
      <c r="D16" s="319"/>
      <c r="E16" s="47"/>
      <c r="F16" s="322"/>
      <c r="G16" s="319"/>
      <c r="H16" s="47"/>
      <c r="I16" s="325"/>
    </row>
    <row r="17" spans="1:9" ht="14.25" customHeight="1" x14ac:dyDescent="0.2">
      <c r="A17" s="11" t="s">
        <v>16</v>
      </c>
      <c r="B17" s="200"/>
      <c r="C17" s="317"/>
      <c r="D17" s="319"/>
      <c r="E17" s="47"/>
      <c r="F17" s="322"/>
      <c r="G17" s="319"/>
      <c r="H17" s="47"/>
      <c r="I17" s="325"/>
    </row>
    <row r="18" spans="1:9" ht="14.25" customHeight="1" x14ac:dyDescent="0.2">
      <c r="A18" s="11" t="s">
        <v>17</v>
      </c>
      <c r="B18" s="200"/>
      <c r="C18" s="317"/>
      <c r="D18" s="319"/>
      <c r="E18" s="47"/>
      <c r="F18" s="322"/>
      <c r="G18" s="319"/>
      <c r="H18" s="47"/>
      <c r="I18" s="325"/>
    </row>
    <row r="19" spans="1:9" ht="14.25" customHeight="1" x14ac:dyDescent="0.2">
      <c r="A19" s="11" t="s">
        <v>18</v>
      </c>
      <c r="B19" s="200"/>
      <c r="C19" s="317"/>
      <c r="D19" s="319"/>
      <c r="E19" s="47"/>
      <c r="F19" s="322"/>
      <c r="G19" s="319"/>
      <c r="H19" s="47"/>
      <c r="I19" s="325"/>
    </row>
    <row r="20" spans="1:9" ht="14.25" customHeight="1" x14ac:dyDescent="0.2">
      <c r="A20" s="11" t="s">
        <v>19</v>
      </c>
      <c r="B20" s="200"/>
      <c r="C20" s="317"/>
      <c r="D20" s="319"/>
      <c r="E20" s="47"/>
      <c r="F20" s="322"/>
      <c r="G20" s="319"/>
      <c r="H20" s="47"/>
      <c r="I20" s="325"/>
    </row>
    <row r="21" spans="1:9" ht="14.25" customHeight="1" x14ac:dyDescent="0.2">
      <c r="A21" s="11" t="s">
        <v>20</v>
      </c>
      <c r="B21" s="200"/>
      <c r="C21" s="317"/>
      <c r="D21" s="319"/>
      <c r="E21" s="47"/>
      <c r="F21" s="322"/>
      <c r="G21" s="319"/>
      <c r="H21" s="47"/>
      <c r="I21" s="325"/>
    </row>
    <row r="22" spans="1:9" ht="14.25" customHeight="1" x14ac:dyDescent="0.2">
      <c r="A22" s="11" t="s">
        <v>22</v>
      </c>
      <c r="B22" s="200"/>
      <c r="C22" s="317"/>
      <c r="D22" s="319"/>
      <c r="E22" s="47"/>
      <c r="F22" s="322"/>
      <c r="G22" s="319"/>
      <c r="H22" s="47"/>
      <c r="I22" s="325"/>
    </row>
    <row r="23" spans="1:9" ht="14.25" customHeight="1" x14ac:dyDescent="0.2">
      <c r="A23" s="11" t="s">
        <v>21</v>
      </c>
      <c r="B23" s="200"/>
      <c r="C23" s="317"/>
      <c r="D23" s="319"/>
      <c r="E23" s="47"/>
      <c r="F23" s="322"/>
      <c r="G23" s="319"/>
      <c r="H23" s="47"/>
      <c r="I23" s="325"/>
    </row>
    <row r="24" spans="1:9" ht="14.25" customHeight="1" x14ac:dyDescent="0.2">
      <c r="A24" s="11" t="s">
        <v>23</v>
      </c>
      <c r="B24" s="200"/>
      <c r="C24" s="317"/>
      <c r="D24" s="319"/>
      <c r="E24" s="47"/>
      <c r="F24" s="322"/>
      <c r="G24" s="319"/>
      <c r="H24" s="47"/>
      <c r="I24" s="325"/>
    </row>
    <row r="25" spans="1:9" ht="14.25" customHeight="1" x14ac:dyDescent="0.2">
      <c r="A25" s="11" t="s">
        <v>24</v>
      </c>
      <c r="B25" s="200"/>
      <c r="C25" s="317"/>
      <c r="D25" s="319"/>
      <c r="E25" s="47"/>
      <c r="F25" s="322"/>
      <c r="G25" s="319"/>
      <c r="H25" s="47"/>
      <c r="I25" s="325"/>
    </row>
    <row r="26" spans="1:9" ht="14.25" customHeight="1" x14ac:dyDescent="0.2">
      <c r="A26" s="11" t="s">
        <v>25</v>
      </c>
      <c r="B26" s="200"/>
      <c r="C26" s="317"/>
      <c r="D26" s="319"/>
      <c r="E26" s="47"/>
      <c r="F26" s="322"/>
      <c r="G26" s="319" t="str">
        <f t="shared" ref="G26:G36" si="0">IF(ISNA(VLOOKUP(H26,costcenter,2,0)),"",VLOOKUP(H26,costcenter,2,0))</f>
        <v/>
      </c>
      <c r="H26" s="47"/>
      <c r="I26" s="325"/>
    </row>
    <row r="27" spans="1:9" ht="14.25" customHeight="1" x14ac:dyDescent="0.2">
      <c r="A27" s="11" t="s">
        <v>26</v>
      </c>
      <c r="B27" s="200"/>
      <c r="C27" s="317"/>
      <c r="D27" s="319" t="str">
        <f t="shared" ref="D27:D36" si="1">IF(ISNA(VLOOKUP(E27,costcenter,2,0)),"",VLOOKUP(E27,costcenter,2,0))</f>
        <v/>
      </c>
      <c r="E27" s="47"/>
      <c r="F27" s="322"/>
      <c r="G27" s="319" t="str">
        <f t="shared" si="0"/>
        <v/>
      </c>
      <c r="H27" s="47"/>
      <c r="I27" s="325"/>
    </row>
    <row r="28" spans="1:9" ht="14.25" customHeight="1" x14ac:dyDescent="0.2">
      <c r="A28" s="11" t="s">
        <v>27</v>
      </c>
      <c r="B28" s="200"/>
      <c r="C28" s="317"/>
      <c r="D28" s="319" t="str">
        <f t="shared" si="1"/>
        <v/>
      </c>
      <c r="E28" s="47"/>
      <c r="F28" s="322"/>
      <c r="G28" s="319" t="str">
        <f t="shared" si="0"/>
        <v/>
      </c>
      <c r="H28" s="47"/>
      <c r="I28" s="325"/>
    </row>
    <row r="29" spans="1:9" ht="14.25" customHeight="1" x14ac:dyDescent="0.2">
      <c r="A29" s="11" t="s">
        <v>28</v>
      </c>
      <c r="B29" s="200"/>
      <c r="C29" s="317"/>
      <c r="D29" s="319" t="str">
        <f t="shared" si="1"/>
        <v/>
      </c>
      <c r="E29" s="47"/>
      <c r="F29" s="322"/>
      <c r="G29" s="319" t="str">
        <f t="shared" si="0"/>
        <v/>
      </c>
      <c r="H29" s="47"/>
      <c r="I29" s="325"/>
    </row>
    <row r="30" spans="1:9" ht="14.25" customHeight="1" x14ac:dyDescent="0.2">
      <c r="A30" s="11" t="s">
        <v>29</v>
      </c>
      <c r="B30" s="200"/>
      <c r="C30" s="317"/>
      <c r="D30" s="319" t="str">
        <f t="shared" si="1"/>
        <v/>
      </c>
      <c r="E30" s="47"/>
      <c r="F30" s="322"/>
      <c r="G30" s="319" t="str">
        <f t="shared" si="0"/>
        <v/>
      </c>
      <c r="H30" s="47"/>
      <c r="I30" s="325"/>
    </row>
    <row r="31" spans="1:9" ht="14.25" customHeight="1" x14ac:dyDescent="0.2">
      <c r="A31" s="11" t="s">
        <v>30</v>
      </c>
      <c r="B31" s="200"/>
      <c r="C31" s="317"/>
      <c r="D31" s="319" t="str">
        <f t="shared" si="1"/>
        <v/>
      </c>
      <c r="E31" s="47"/>
      <c r="F31" s="322"/>
      <c r="G31" s="319" t="str">
        <f t="shared" si="0"/>
        <v/>
      </c>
      <c r="H31" s="47"/>
      <c r="I31" s="325"/>
    </row>
    <row r="32" spans="1:9" ht="14.25" customHeight="1" x14ac:dyDescent="0.2">
      <c r="A32" s="11" t="s">
        <v>31</v>
      </c>
      <c r="B32" s="200"/>
      <c r="C32" s="317"/>
      <c r="D32" s="319" t="str">
        <f t="shared" si="1"/>
        <v/>
      </c>
      <c r="E32" s="47"/>
      <c r="F32" s="322"/>
      <c r="G32" s="319" t="str">
        <f t="shared" si="0"/>
        <v/>
      </c>
      <c r="H32" s="47"/>
      <c r="I32" s="325"/>
    </row>
    <row r="33" spans="1:9" ht="14.25" customHeight="1" x14ac:dyDescent="0.2">
      <c r="A33" s="11" t="s">
        <v>32</v>
      </c>
      <c r="B33" s="200"/>
      <c r="C33" s="317"/>
      <c r="D33" s="319" t="str">
        <f t="shared" si="1"/>
        <v/>
      </c>
      <c r="E33" s="47"/>
      <c r="F33" s="322"/>
      <c r="G33" s="319" t="str">
        <f t="shared" si="0"/>
        <v/>
      </c>
      <c r="H33" s="47"/>
      <c r="I33" s="325"/>
    </row>
    <row r="34" spans="1:9" ht="14.25" customHeight="1" x14ac:dyDescent="0.2">
      <c r="A34" s="11" t="s">
        <v>33</v>
      </c>
      <c r="B34" s="200"/>
      <c r="C34" s="317"/>
      <c r="D34" s="319" t="str">
        <f t="shared" si="1"/>
        <v/>
      </c>
      <c r="E34" s="47"/>
      <c r="F34" s="322"/>
      <c r="G34" s="319" t="str">
        <f t="shared" si="0"/>
        <v/>
      </c>
      <c r="H34" s="47"/>
      <c r="I34" s="325"/>
    </row>
    <row r="35" spans="1:9" ht="14.25" customHeight="1" x14ac:dyDescent="0.2">
      <c r="A35" s="11" t="s">
        <v>34</v>
      </c>
      <c r="B35" s="200"/>
      <c r="C35" s="317"/>
      <c r="D35" s="319" t="str">
        <f t="shared" si="1"/>
        <v/>
      </c>
      <c r="E35" s="47"/>
      <c r="F35" s="322"/>
      <c r="G35" s="319" t="str">
        <f t="shared" si="0"/>
        <v/>
      </c>
      <c r="H35" s="47"/>
      <c r="I35" s="325"/>
    </row>
    <row r="36" spans="1:9" ht="14.25" customHeight="1" x14ac:dyDescent="0.2">
      <c r="A36" s="11" t="s">
        <v>35</v>
      </c>
      <c r="B36" s="200"/>
      <c r="C36" s="317"/>
      <c r="D36" s="319" t="str">
        <f t="shared" si="1"/>
        <v/>
      </c>
      <c r="E36" s="47"/>
      <c r="F36" s="322"/>
      <c r="G36" s="319" t="str">
        <f t="shared" si="0"/>
        <v/>
      </c>
      <c r="H36" s="47"/>
      <c r="I36" s="325"/>
    </row>
    <row r="37" spans="1:9" s="6" customFormat="1" ht="15.75" customHeight="1" thickBot="1" x14ac:dyDescent="0.25">
      <c r="A37" s="18" t="s">
        <v>36</v>
      </c>
      <c r="B37" s="202" t="s">
        <v>193</v>
      </c>
      <c r="C37" s="318"/>
      <c r="D37" s="48"/>
      <c r="E37" s="19"/>
      <c r="F37" s="329">
        <f>SUM(F12:F36)</f>
        <v>0</v>
      </c>
      <c r="G37" s="19"/>
      <c r="H37" s="19"/>
      <c r="I37" s="330">
        <f>SUM(I12:I36)</f>
        <v>0</v>
      </c>
    </row>
    <row r="38" spans="1:9" ht="13.5" thickTop="1" x14ac:dyDescent="0.2">
      <c r="A38" s="9"/>
    </row>
    <row r="39" spans="1:9" x14ac:dyDescent="0.2">
      <c r="A39" s="9"/>
      <c r="B39" s="55" t="s">
        <v>192</v>
      </c>
    </row>
    <row r="40" spans="1:9" x14ac:dyDescent="0.2">
      <c r="A40" s="9"/>
      <c r="B40" s="55"/>
    </row>
    <row r="41" spans="1:9" x14ac:dyDescent="0.2">
      <c r="A41" s="9"/>
      <c r="B41" s="80" t="s">
        <v>264</v>
      </c>
    </row>
    <row r="42" spans="1:9" x14ac:dyDescent="0.2">
      <c r="A42" s="9"/>
    </row>
    <row r="43" spans="1:9" x14ac:dyDescent="0.2">
      <c r="A43" s="9"/>
    </row>
    <row r="44" spans="1:9" ht="12.75" customHeight="1" x14ac:dyDescent="0.2">
      <c r="A44" s="9"/>
    </row>
    <row r="45" spans="1:9" x14ac:dyDescent="0.2">
      <c r="A45" s="619"/>
      <c r="B45" s="619"/>
      <c r="C45" s="619"/>
    </row>
  </sheetData>
  <sheetProtection password="EEFA" sheet="1" objects="1" scenarios="1" selectLockedCells="1"/>
  <mergeCells count="5">
    <mergeCell ref="A45:C45"/>
    <mergeCell ref="G4:I4"/>
    <mergeCell ref="G5:I5"/>
    <mergeCell ref="G6:I7"/>
    <mergeCell ref="A1:I3"/>
  </mergeCells>
  <phoneticPr fontId="5" type="noConversion"/>
  <printOptions horizontalCentered="1"/>
  <pageMargins left="0" right="0" top="0.5" bottom="1" header="0.5" footer="0.5"/>
  <pageSetup scale="80" fitToWidth="0" fitToHeight="0" orientation="landscape" r:id="rId1"/>
  <headerFooter alignWithMargins="0">
    <oddHeader>&amp;L&amp;6State of California - Health and Human Services Agency&amp;R&amp;6Department of Health Care Services</oddHeader>
    <oddFooter>&amp;L&amp;"Arial,Bold"&amp;8DHCS 3096 (12/2015)</oddFooter>
  </headerFooter>
  <ignoredErrors>
    <ignoredError sqref="D27:D36 G26:G36" unlockedFormula="1"/>
    <ignoredError sqref="F37 I37" formulaRange="1"/>
    <ignoredError sqref="A26:A37 A12:A2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4"/>
  <sheetViews>
    <sheetView showGridLines="0" showWhiteSpace="0" zoomScaleNormal="100" workbookViewId="0">
      <selection activeCell="B19" sqref="B19"/>
    </sheetView>
  </sheetViews>
  <sheetFormatPr defaultRowHeight="12.75" x14ac:dyDescent="0.2"/>
  <cols>
    <col min="1" max="1" width="3.5703125" style="8" bestFit="1" customWidth="1"/>
    <col min="2" max="2" width="35.42578125" customWidth="1"/>
    <col min="3" max="3" width="20.85546875" customWidth="1"/>
    <col min="4" max="4" width="20.42578125" customWidth="1"/>
    <col min="6" max="6" width="20.140625" customWidth="1"/>
    <col min="7" max="7" width="12.85546875" customWidth="1"/>
  </cols>
  <sheetData>
    <row r="1" spans="1:7" ht="15.75" x14ac:dyDescent="0.25">
      <c r="A1" s="503"/>
      <c r="B1" s="433"/>
      <c r="C1" s="503"/>
      <c r="D1" s="433" t="s">
        <v>97</v>
      </c>
      <c r="E1" s="433"/>
      <c r="F1" s="433"/>
      <c r="G1" s="433"/>
    </row>
    <row r="2" spans="1:7" ht="16.5" thickBot="1" x14ac:dyDescent="0.3">
      <c r="A2" s="485"/>
      <c r="B2" s="485"/>
      <c r="C2" s="485"/>
      <c r="D2" s="485"/>
      <c r="E2" s="433"/>
      <c r="F2" s="485"/>
      <c r="G2" s="485"/>
    </row>
    <row r="3" spans="1:7" ht="13.5" thickTop="1" x14ac:dyDescent="0.2">
      <c r="A3" s="486" t="s">
        <v>149</v>
      </c>
      <c r="B3" s="176"/>
      <c r="C3" s="396" t="s">
        <v>98</v>
      </c>
      <c r="D3" s="397"/>
      <c r="E3" s="397"/>
      <c r="F3" s="398"/>
      <c r="G3" s="399" t="s">
        <v>143</v>
      </c>
    </row>
    <row r="4" spans="1:7" x14ac:dyDescent="0.2">
      <c r="A4" s="400"/>
      <c r="B4" s="400">
        <f>+'Worksheet 1 Pg 1'!B5</f>
        <v>0</v>
      </c>
      <c r="C4" s="401"/>
      <c r="D4" s="402"/>
      <c r="E4" s="403"/>
      <c r="F4" s="403"/>
      <c r="G4" s="489"/>
    </row>
    <row r="5" spans="1:7" x14ac:dyDescent="0.2">
      <c r="A5" s="405" t="s">
        <v>150</v>
      </c>
      <c r="B5" s="405"/>
      <c r="C5" s="406" t="s">
        <v>331</v>
      </c>
      <c r="D5" s="169"/>
      <c r="E5" s="169" t="s">
        <v>332</v>
      </c>
      <c r="F5" s="70"/>
      <c r="G5" s="504"/>
    </row>
    <row r="6" spans="1:7" ht="13.5" thickBot="1" x14ac:dyDescent="0.25">
      <c r="A6" s="407"/>
      <c r="B6" s="408">
        <f>+'Worksheet 1 Pg 1'!B7</f>
        <v>0</v>
      </c>
      <c r="C6" s="409"/>
      <c r="D6" s="471">
        <f>+'Worksheet 1 Pg 1'!D7</f>
        <v>0</v>
      </c>
      <c r="E6" s="286"/>
      <c r="F6" s="471">
        <f>+'Worksheet 1 Pg 1'!F7</f>
        <v>0</v>
      </c>
      <c r="G6" s="505"/>
    </row>
    <row r="7" spans="1:7" ht="13.5" thickBot="1" x14ac:dyDescent="0.25">
      <c r="A7" s="268"/>
      <c r="B7" s="268"/>
      <c r="C7" s="506"/>
      <c r="D7" s="507"/>
      <c r="E7" s="507"/>
      <c r="F7" s="507"/>
      <c r="G7" s="504"/>
    </row>
    <row r="8" spans="1:7" x14ac:dyDescent="0.2">
      <c r="A8" s="624" t="s">
        <v>354</v>
      </c>
      <c r="B8" s="625"/>
      <c r="C8" s="475" t="s">
        <v>158</v>
      </c>
      <c r="D8" s="508" t="s">
        <v>94</v>
      </c>
      <c r="E8" s="620" t="s">
        <v>92</v>
      </c>
      <c r="F8" s="621"/>
      <c r="G8" s="620" t="s">
        <v>93</v>
      </c>
    </row>
    <row r="9" spans="1:7" ht="13.5" thickBot="1" x14ac:dyDescent="0.25">
      <c r="A9" s="626"/>
      <c r="B9" s="627"/>
      <c r="C9" s="483" t="s">
        <v>355</v>
      </c>
      <c r="D9" s="416" t="s">
        <v>155</v>
      </c>
      <c r="E9" s="622"/>
      <c r="F9" s="623"/>
      <c r="G9" s="622"/>
    </row>
    <row r="10" spans="1:7" ht="13.5" customHeight="1" thickBot="1" x14ac:dyDescent="0.25">
      <c r="A10" s="509"/>
      <c r="B10" s="510"/>
      <c r="C10" s="416">
        <v>1</v>
      </c>
      <c r="D10" s="416">
        <v>2</v>
      </c>
      <c r="E10" s="416"/>
      <c r="F10" s="105">
        <v>3</v>
      </c>
      <c r="G10" s="105">
        <v>4</v>
      </c>
    </row>
    <row r="11" spans="1:7" ht="25.35" customHeight="1" x14ac:dyDescent="0.2">
      <c r="A11" s="49" t="s">
        <v>11</v>
      </c>
      <c r="B11" s="252"/>
      <c r="C11" s="257"/>
      <c r="D11" s="327"/>
      <c r="E11" s="255"/>
      <c r="F11" s="213"/>
      <c r="G11" s="219"/>
    </row>
    <row r="12" spans="1:7" ht="25.35" customHeight="1" x14ac:dyDescent="0.2">
      <c r="A12" s="49" t="s">
        <v>12</v>
      </c>
      <c r="B12" s="253"/>
      <c r="C12" s="220"/>
      <c r="D12" s="327"/>
      <c r="E12" s="256"/>
      <c r="F12" s="213"/>
      <c r="G12" s="219"/>
    </row>
    <row r="13" spans="1:7" ht="25.35" customHeight="1" x14ac:dyDescent="0.2">
      <c r="A13" s="49" t="s">
        <v>13</v>
      </c>
      <c r="B13" s="253"/>
      <c r="C13" s="220"/>
      <c r="D13" s="327"/>
      <c r="E13" s="256"/>
      <c r="F13" s="213"/>
      <c r="G13" s="219"/>
    </row>
    <row r="14" spans="1:7" ht="25.35" customHeight="1" x14ac:dyDescent="0.2">
      <c r="A14" s="49" t="s">
        <v>14</v>
      </c>
      <c r="B14" s="253"/>
      <c r="C14" s="220"/>
      <c r="D14" s="327"/>
      <c r="E14" s="256"/>
      <c r="F14" s="213"/>
      <c r="G14" s="219"/>
    </row>
    <row r="15" spans="1:7" ht="25.35" customHeight="1" x14ac:dyDescent="0.2">
      <c r="A15" s="49" t="s">
        <v>15</v>
      </c>
      <c r="B15" s="253"/>
      <c r="C15" s="220"/>
      <c r="D15" s="327"/>
      <c r="E15" s="256"/>
      <c r="F15" s="213"/>
      <c r="G15" s="219"/>
    </row>
    <row r="16" spans="1:7" ht="25.35" customHeight="1" x14ac:dyDescent="0.2">
      <c r="A16" s="49" t="s">
        <v>16</v>
      </c>
      <c r="B16" s="253"/>
      <c r="C16" s="220"/>
      <c r="D16" s="327"/>
      <c r="E16" s="256"/>
      <c r="F16" s="213"/>
      <c r="G16" s="219"/>
    </row>
    <row r="17" spans="1:7" ht="25.35" customHeight="1" x14ac:dyDescent="0.2">
      <c r="A17" s="49" t="s">
        <v>17</v>
      </c>
      <c r="B17" s="252"/>
      <c r="C17" s="220"/>
      <c r="D17" s="327"/>
      <c r="E17" s="256"/>
      <c r="F17" s="213"/>
      <c r="G17" s="219"/>
    </row>
    <row r="18" spans="1:7" ht="25.35" customHeight="1" x14ac:dyDescent="0.2">
      <c r="A18" s="49" t="s">
        <v>18</v>
      </c>
      <c r="B18" s="252"/>
      <c r="C18" s="220"/>
      <c r="D18" s="327"/>
      <c r="E18" s="256"/>
      <c r="F18" s="213"/>
      <c r="G18" s="219"/>
    </row>
    <row r="19" spans="1:7" ht="25.35" customHeight="1" x14ac:dyDescent="0.2">
      <c r="A19" s="49" t="s">
        <v>19</v>
      </c>
      <c r="B19" s="252"/>
      <c r="C19" s="220"/>
      <c r="D19" s="327"/>
      <c r="E19" s="256"/>
      <c r="F19" s="213"/>
      <c r="G19" s="219"/>
    </row>
    <row r="20" spans="1:7" ht="25.35" customHeight="1" x14ac:dyDescent="0.2">
      <c r="A20" s="49" t="s">
        <v>20</v>
      </c>
      <c r="B20" s="252"/>
      <c r="C20" s="220"/>
      <c r="D20" s="327"/>
      <c r="E20" s="256"/>
      <c r="F20" s="213"/>
      <c r="G20" s="219"/>
    </row>
    <row r="21" spans="1:7" ht="25.35" customHeight="1" x14ac:dyDescent="0.2">
      <c r="A21" s="49" t="s">
        <v>22</v>
      </c>
      <c r="B21" s="252"/>
      <c r="C21" s="220"/>
      <c r="D21" s="327"/>
      <c r="E21" s="256"/>
      <c r="F21" s="213"/>
      <c r="G21" s="219"/>
    </row>
    <row r="22" spans="1:7" ht="25.35" customHeight="1" x14ac:dyDescent="0.2">
      <c r="A22" s="60" t="s">
        <v>21</v>
      </c>
      <c r="B22" s="252"/>
      <c r="C22" s="220"/>
      <c r="D22" s="327"/>
      <c r="E22" s="256"/>
      <c r="F22" s="213"/>
      <c r="G22" s="219"/>
    </row>
    <row r="23" spans="1:7" ht="25.35" customHeight="1" x14ac:dyDescent="0.2">
      <c r="A23" s="60" t="s">
        <v>23</v>
      </c>
      <c r="B23" s="252"/>
      <c r="C23" s="220"/>
      <c r="D23" s="327"/>
      <c r="E23" s="256"/>
      <c r="F23" s="213"/>
      <c r="G23" s="219"/>
    </row>
    <row r="24" spans="1:7" ht="25.35" customHeight="1" x14ac:dyDescent="0.2">
      <c r="A24" s="60" t="s">
        <v>24</v>
      </c>
      <c r="B24" s="252"/>
      <c r="C24" s="220"/>
      <c r="D24" s="327"/>
      <c r="E24" s="256"/>
      <c r="F24" s="213"/>
      <c r="G24" s="219"/>
    </row>
    <row r="25" spans="1:7" ht="25.35" customHeight="1" x14ac:dyDescent="0.2">
      <c r="A25" s="60" t="s">
        <v>25</v>
      </c>
      <c r="B25" s="252"/>
      <c r="C25" s="220"/>
      <c r="D25" s="327"/>
      <c r="E25" s="256"/>
      <c r="F25" s="213"/>
      <c r="G25" s="219"/>
    </row>
    <row r="26" spans="1:7" ht="25.35" customHeight="1" x14ac:dyDescent="0.2">
      <c r="A26" s="60" t="s">
        <v>26</v>
      </c>
      <c r="B26" s="252"/>
      <c r="C26" s="220"/>
      <c r="D26" s="327"/>
      <c r="E26" s="256"/>
      <c r="F26" s="213"/>
      <c r="G26" s="219"/>
    </row>
    <row r="27" spans="1:7" ht="25.35" customHeight="1" thickBot="1" x14ac:dyDescent="0.25">
      <c r="A27" s="61" t="s">
        <v>27</v>
      </c>
      <c r="B27" s="254" t="s">
        <v>356</v>
      </c>
      <c r="C27" s="221"/>
      <c r="D27" s="328">
        <f>SUM(D11:D26)</f>
        <v>0</v>
      </c>
      <c r="E27" s="223"/>
      <c r="F27" s="224"/>
      <c r="G27" s="222"/>
    </row>
    <row r="28" spans="1:7" x14ac:dyDescent="0.2">
      <c r="A28" s="628"/>
      <c r="B28" s="628"/>
      <c r="C28" s="628"/>
      <c r="D28" s="628"/>
      <c r="E28" s="628"/>
      <c r="F28" s="628"/>
      <c r="G28" s="628"/>
    </row>
    <row r="29" spans="1:7" x14ac:dyDescent="0.2">
      <c r="B29" s="56" t="s">
        <v>158</v>
      </c>
      <c r="C29" s="57"/>
      <c r="D29" s="57"/>
      <c r="E29" s="57"/>
      <c r="F29" s="57"/>
    </row>
    <row r="30" spans="1:7" x14ac:dyDescent="0.2">
      <c r="A30" s="58"/>
      <c r="B30" s="78" t="s">
        <v>265</v>
      </c>
      <c r="C30" s="57"/>
      <c r="D30" s="57"/>
      <c r="E30" s="57"/>
      <c r="F30" s="57"/>
    </row>
    <row r="31" spans="1:7" x14ac:dyDescent="0.2">
      <c r="A31" s="58"/>
      <c r="B31" s="78" t="s">
        <v>266</v>
      </c>
      <c r="C31" s="57"/>
      <c r="D31" s="57"/>
      <c r="E31" s="57"/>
      <c r="F31" s="57"/>
    </row>
    <row r="32" spans="1:7" x14ac:dyDescent="0.2">
      <c r="A32" s="58"/>
      <c r="B32" s="45"/>
      <c r="C32" s="45"/>
      <c r="D32" s="45"/>
      <c r="E32" s="45"/>
      <c r="F32" s="45"/>
    </row>
    <row r="33" spans="1:6" x14ac:dyDescent="0.2">
      <c r="B33" s="56" t="s">
        <v>94</v>
      </c>
      <c r="C33" s="57"/>
      <c r="D33" s="57"/>
      <c r="E33" s="57"/>
      <c r="F33" s="57"/>
    </row>
    <row r="34" spans="1:6" x14ac:dyDescent="0.2">
      <c r="A34" s="58"/>
      <c r="B34" s="78" t="s">
        <v>357</v>
      </c>
      <c r="C34" s="57"/>
      <c r="D34" s="57"/>
      <c r="E34" s="57"/>
      <c r="F34" s="57"/>
    </row>
    <row r="35" spans="1:6" x14ac:dyDescent="0.2">
      <c r="A35" s="58"/>
      <c r="B35" s="45"/>
      <c r="C35" s="45"/>
      <c r="D35" s="45"/>
      <c r="E35" s="45"/>
      <c r="F35" s="45"/>
    </row>
    <row r="39" spans="1:6" x14ac:dyDescent="0.2">
      <c r="A39" s="26"/>
    </row>
    <row r="54" spans="1:1" x14ac:dyDescent="0.2">
      <c r="A54" s="21"/>
    </row>
  </sheetData>
  <sheetProtection password="EEFA" sheet="1" objects="1" scenarios="1" selectLockedCells="1"/>
  <mergeCells count="4">
    <mergeCell ref="E8:F9"/>
    <mergeCell ref="G8:G9"/>
    <mergeCell ref="A8:B9"/>
    <mergeCell ref="A28:G28"/>
  </mergeCells>
  <phoneticPr fontId="5" type="noConversion"/>
  <printOptions horizontalCentered="1"/>
  <pageMargins left="0.25" right="0.25" top="1" bottom="1" header="0.5" footer="0.5"/>
  <pageSetup scale="80" fitToWidth="0" fitToHeight="0" orientation="portrait" r:id="rId1"/>
  <headerFooter alignWithMargins="0">
    <oddHeader>&amp;L&amp;6State of California - Health and Human Services Agency&amp;R&amp;6Department of Health Care Services</oddHeader>
    <oddFooter>&amp;L&amp;"Arial,Bold"&amp;8DHCS 3096 (12/2015)</oddFooter>
  </headerFooter>
  <ignoredErrors>
    <ignoredError sqref="A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showGridLines="0" zoomScaleNormal="100" workbookViewId="0">
      <selection activeCell="G22" sqref="G22"/>
    </sheetView>
  </sheetViews>
  <sheetFormatPr defaultColWidth="22.42578125" defaultRowHeight="12.75" x14ac:dyDescent="0.2"/>
  <cols>
    <col min="1" max="1" width="3.28515625" style="23" customWidth="1"/>
    <col min="2" max="2" width="39.7109375" style="23" customWidth="1"/>
    <col min="3" max="3" width="7.85546875" style="23" customWidth="1"/>
    <col min="4" max="4" width="15.28515625" style="23" customWidth="1"/>
    <col min="5" max="5" width="11" style="23" customWidth="1"/>
    <col min="6" max="6" width="29.28515625" style="23" customWidth="1"/>
    <col min="7" max="7" width="13.5703125" style="23" customWidth="1"/>
    <col min="8" max="254" width="9.140625" style="23" customWidth="1"/>
    <col min="255" max="255" width="3.28515625" style="23" customWidth="1"/>
    <col min="256" max="16384" width="22.42578125" style="23"/>
  </cols>
  <sheetData>
    <row r="1" spans="1:8" ht="20.25" customHeight="1" thickBot="1" x14ac:dyDescent="0.25">
      <c r="C1" s="459" t="s">
        <v>386</v>
      </c>
    </row>
    <row r="2" spans="1:8" ht="13.5" thickTop="1" x14ac:dyDescent="0.2">
      <c r="A2" s="394" t="s">
        <v>149</v>
      </c>
      <c r="B2" s="395"/>
      <c r="C2" s="396" t="s">
        <v>98</v>
      </c>
      <c r="D2" s="397"/>
      <c r="E2" s="397"/>
      <c r="F2" s="398"/>
      <c r="G2" s="399" t="s">
        <v>333</v>
      </c>
    </row>
    <row r="3" spans="1:8" x14ac:dyDescent="0.2">
      <c r="A3" s="400"/>
      <c r="B3" s="400">
        <f>+'Worksheet 1 Pg 1'!B5</f>
        <v>0</v>
      </c>
      <c r="C3" s="401"/>
      <c r="D3" s="402"/>
      <c r="E3" s="403"/>
      <c r="F3" s="403"/>
      <c r="G3" s="404"/>
    </row>
    <row r="4" spans="1:8" x14ac:dyDescent="0.2">
      <c r="A4" s="405" t="s">
        <v>150</v>
      </c>
      <c r="B4" s="405"/>
      <c r="C4" s="406" t="s">
        <v>331</v>
      </c>
      <c r="D4" s="402"/>
      <c r="E4" s="169" t="s">
        <v>332</v>
      </c>
      <c r="F4" s="70"/>
      <c r="G4" s="404"/>
    </row>
    <row r="5" spans="1:8" ht="13.5" thickBot="1" x14ac:dyDescent="0.25">
      <c r="A5" s="407"/>
      <c r="B5" s="408">
        <f>+'Worksheet 1 Pg 1'!B7</f>
        <v>0</v>
      </c>
      <c r="C5" s="409"/>
      <c r="D5" s="471">
        <f>+'Worksheet 1 Pg 1'!D7</f>
        <v>0</v>
      </c>
      <c r="E5" s="286"/>
      <c r="F5" s="471">
        <f>+'Worksheet 1 Pg 1'!F7</f>
        <v>0</v>
      </c>
      <c r="G5" s="410"/>
    </row>
    <row r="6" spans="1:8" ht="13.5" thickBot="1" x14ac:dyDescent="0.25">
      <c r="A6" s="411"/>
      <c r="B6" s="411"/>
      <c r="C6" s="412"/>
      <c r="D6" s="412"/>
      <c r="E6" s="412"/>
      <c r="F6" s="412"/>
      <c r="G6" s="413"/>
    </row>
    <row r="7" spans="1:8" x14ac:dyDescent="0.2">
      <c r="A7" s="196" t="s">
        <v>298</v>
      </c>
      <c r="B7" s="180"/>
      <c r="C7" s="180"/>
      <c r="D7" s="180"/>
      <c r="E7" s="180"/>
      <c r="F7" s="180"/>
      <c r="G7" s="181" t="s">
        <v>94</v>
      </c>
      <c r="H7" s="178"/>
    </row>
    <row r="8" spans="1:8" ht="20.100000000000001" customHeight="1" x14ac:dyDescent="0.2">
      <c r="A8" s="182" t="s">
        <v>11</v>
      </c>
      <c r="B8" s="183" t="s">
        <v>358</v>
      </c>
      <c r="C8" s="183"/>
      <c r="D8" s="183"/>
      <c r="E8" s="183"/>
      <c r="F8" s="183"/>
      <c r="G8" s="414">
        <f>+'Worksheet 1 Pg 1'!I44</f>
        <v>0</v>
      </c>
      <c r="H8" s="164"/>
    </row>
    <row r="9" spans="1:8" ht="20.100000000000001" customHeight="1" x14ac:dyDescent="0.2">
      <c r="A9" s="182" t="s">
        <v>12</v>
      </c>
      <c r="B9" s="183" t="s">
        <v>446</v>
      </c>
      <c r="C9" s="183"/>
      <c r="D9" s="183"/>
      <c r="E9" s="183"/>
      <c r="F9" s="183"/>
      <c r="G9" s="414">
        <f>+'Worksheet 1 Pg 2'!I46</f>
        <v>0</v>
      </c>
      <c r="H9" s="164"/>
    </row>
    <row r="10" spans="1:8" ht="20.100000000000001" customHeight="1" x14ac:dyDescent="0.2">
      <c r="A10" s="182" t="s">
        <v>13</v>
      </c>
      <c r="B10" s="183" t="s">
        <v>299</v>
      </c>
      <c r="C10" s="183"/>
      <c r="D10" s="183"/>
      <c r="E10" s="183"/>
      <c r="F10" s="183"/>
      <c r="G10" s="185">
        <f>+G8+G9</f>
        <v>0</v>
      </c>
      <c r="H10" s="164"/>
    </row>
    <row r="11" spans="1:8" ht="20.100000000000001" customHeight="1" x14ac:dyDescent="0.2">
      <c r="A11" s="182" t="s">
        <v>14</v>
      </c>
      <c r="B11" s="183" t="s">
        <v>320</v>
      </c>
      <c r="C11" s="183"/>
      <c r="D11" s="183"/>
      <c r="E11" s="183"/>
      <c r="F11" s="183"/>
      <c r="G11" s="186">
        <f>IF(G10=0,0,G9/G10)</f>
        <v>0</v>
      </c>
      <c r="H11" s="164"/>
    </row>
    <row r="12" spans="1:8" ht="20.100000000000001" customHeight="1" x14ac:dyDescent="0.2">
      <c r="A12" s="182" t="s">
        <v>15</v>
      </c>
      <c r="B12" s="183" t="s">
        <v>447</v>
      </c>
      <c r="C12" s="183"/>
      <c r="D12" s="183"/>
      <c r="E12" s="183"/>
      <c r="F12" s="183"/>
      <c r="G12" s="414">
        <f>+'Worksheet 1 Pg 2'!I41</f>
        <v>0</v>
      </c>
      <c r="H12" s="164"/>
    </row>
    <row r="13" spans="1:8" ht="20.100000000000001" customHeight="1" x14ac:dyDescent="0.2">
      <c r="A13" s="182" t="s">
        <v>16</v>
      </c>
      <c r="B13" s="183" t="s">
        <v>321</v>
      </c>
      <c r="C13" s="183"/>
      <c r="D13" s="183"/>
      <c r="E13" s="183"/>
      <c r="F13" s="183"/>
      <c r="G13" s="184">
        <f>+G12*G11</f>
        <v>0</v>
      </c>
      <c r="H13" s="164"/>
    </row>
    <row r="14" spans="1:8" ht="20.100000000000001" customHeight="1" x14ac:dyDescent="0.2">
      <c r="A14" s="182" t="s">
        <v>17</v>
      </c>
      <c r="B14" s="183" t="s">
        <v>322</v>
      </c>
      <c r="C14" s="183"/>
      <c r="D14" s="183"/>
      <c r="E14" s="183"/>
      <c r="F14" s="183"/>
      <c r="G14" s="185">
        <f>+G12-G13</f>
        <v>0</v>
      </c>
      <c r="H14" s="164"/>
    </row>
    <row r="15" spans="1:8" ht="20.100000000000001" customHeight="1" x14ac:dyDescent="0.2">
      <c r="A15" s="182" t="s">
        <v>18</v>
      </c>
      <c r="B15" s="183" t="s">
        <v>323</v>
      </c>
      <c r="C15" s="183"/>
      <c r="D15" s="183"/>
      <c r="E15" s="183"/>
      <c r="F15" s="183"/>
      <c r="G15" s="185">
        <f>+G8+G14</f>
        <v>0</v>
      </c>
      <c r="H15" s="164"/>
    </row>
    <row r="16" spans="1:8" ht="20.100000000000001" customHeight="1" x14ac:dyDescent="0.2">
      <c r="A16" s="197" t="s">
        <v>300</v>
      </c>
      <c r="B16" s="180"/>
      <c r="C16" s="180"/>
      <c r="D16" s="180"/>
      <c r="E16" s="180"/>
      <c r="F16" s="180"/>
      <c r="G16" s="187"/>
      <c r="H16" s="164"/>
    </row>
    <row r="17" spans="1:8" ht="20.100000000000001" customHeight="1" x14ac:dyDescent="0.2">
      <c r="A17" s="182" t="s">
        <v>11</v>
      </c>
      <c r="B17" s="183" t="s">
        <v>301</v>
      </c>
      <c r="C17" s="183"/>
      <c r="D17" s="183"/>
      <c r="E17" s="183"/>
      <c r="F17" s="183"/>
      <c r="G17" s="185">
        <f>+G15</f>
        <v>0</v>
      </c>
      <c r="H17" s="164"/>
    </row>
    <row r="18" spans="1:8" ht="20.100000000000001" customHeight="1" x14ac:dyDescent="0.2">
      <c r="A18" s="182" t="s">
        <v>12</v>
      </c>
      <c r="B18" s="183" t="s">
        <v>319</v>
      </c>
      <c r="C18" s="183"/>
      <c r="D18" s="183"/>
      <c r="E18" s="183"/>
      <c r="F18" s="183"/>
      <c r="G18" s="230">
        <f>+'Work Sheet 6'!G31</f>
        <v>0</v>
      </c>
      <c r="H18" s="164"/>
    </row>
    <row r="19" spans="1:8" ht="20.100000000000001" customHeight="1" x14ac:dyDescent="0.2">
      <c r="A19" s="182" t="s">
        <v>13</v>
      </c>
      <c r="B19" s="183" t="s">
        <v>431</v>
      </c>
      <c r="C19" s="183"/>
      <c r="D19" s="183"/>
      <c r="E19" s="183"/>
      <c r="F19" s="183"/>
      <c r="G19" s="229">
        <f>IF(G18=0,0,G17/G18)</f>
        <v>0</v>
      </c>
      <c r="H19" s="164"/>
    </row>
    <row r="20" spans="1:8" ht="20.100000000000001" customHeight="1" x14ac:dyDescent="0.2">
      <c r="A20" s="197" t="s">
        <v>302</v>
      </c>
      <c r="B20" s="180"/>
      <c r="C20" s="180"/>
      <c r="D20" s="180"/>
      <c r="E20" s="180"/>
      <c r="F20" s="180"/>
      <c r="G20" s="188"/>
      <c r="H20" s="164"/>
    </row>
    <row r="21" spans="1:8" ht="20.100000000000001" customHeight="1" x14ac:dyDescent="0.2">
      <c r="A21" s="182" t="s">
        <v>11</v>
      </c>
      <c r="B21" s="183" t="s">
        <v>303</v>
      </c>
      <c r="C21" s="183"/>
      <c r="D21" s="183"/>
      <c r="E21" s="183"/>
      <c r="F21" s="183"/>
      <c r="G21" s="229">
        <f>+G19</f>
        <v>0</v>
      </c>
      <c r="H21" s="164"/>
    </row>
    <row r="22" spans="1:8" ht="20.100000000000001" customHeight="1" x14ac:dyDescent="0.2">
      <c r="A22" s="182" t="s">
        <v>12</v>
      </c>
      <c r="B22" s="183" t="s">
        <v>312</v>
      </c>
      <c r="C22" s="183"/>
      <c r="D22" s="183"/>
      <c r="E22" s="183"/>
      <c r="F22" s="183"/>
      <c r="G22" s="231"/>
      <c r="H22" s="164"/>
    </row>
    <row r="23" spans="1:8" ht="20.100000000000001" customHeight="1" x14ac:dyDescent="0.2">
      <c r="A23" s="182" t="s">
        <v>13</v>
      </c>
      <c r="B23" s="183" t="s">
        <v>324</v>
      </c>
      <c r="C23" s="183"/>
      <c r="D23" s="183"/>
      <c r="E23" s="183"/>
      <c r="F23" s="183"/>
      <c r="G23" s="229">
        <f>G21-G22</f>
        <v>0</v>
      </c>
      <c r="H23" s="164"/>
    </row>
    <row r="24" spans="1:8" ht="20.100000000000001" customHeight="1" x14ac:dyDescent="0.2">
      <c r="A24" s="189" t="s">
        <v>326</v>
      </c>
      <c r="B24" s="189"/>
      <c r="C24" s="189"/>
      <c r="D24" s="189"/>
      <c r="E24" s="189"/>
      <c r="F24" s="183"/>
      <c r="G24" s="229"/>
      <c r="H24" s="164"/>
    </row>
    <row r="25" spans="1:8" ht="20.100000000000001" customHeight="1" x14ac:dyDescent="0.2">
      <c r="A25" s="189" t="s">
        <v>325</v>
      </c>
      <c r="B25" s="189"/>
      <c r="C25" s="189"/>
      <c r="D25" s="189"/>
      <c r="E25" s="189"/>
      <c r="F25" s="183"/>
      <c r="G25" s="229"/>
      <c r="H25" s="164"/>
    </row>
    <row r="26" spans="1:8" ht="20.100000000000001" customHeight="1" x14ac:dyDescent="0.2">
      <c r="A26" s="182" t="s">
        <v>14</v>
      </c>
      <c r="B26" s="183" t="s">
        <v>327</v>
      </c>
      <c r="C26" s="183"/>
      <c r="D26" s="183"/>
      <c r="E26" s="183"/>
      <c r="F26" s="183"/>
      <c r="G26" s="229">
        <f>IF(G23&gt;0,G22*0.0175,0)</f>
        <v>0</v>
      </c>
      <c r="H26" s="164"/>
    </row>
    <row r="27" spans="1:8" ht="20.100000000000001" customHeight="1" x14ac:dyDescent="0.2">
      <c r="A27" s="182" t="s">
        <v>15</v>
      </c>
      <c r="B27" s="190" t="s">
        <v>448</v>
      </c>
      <c r="C27" s="190"/>
      <c r="D27" s="190"/>
      <c r="E27" s="190"/>
      <c r="F27" s="190"/>
      <c r="G27" s="229">
        <f>IF(G23&lt;0,G22*0.025,0)</f>
        <v>0</v>
      </c>
      <c r="H27" s="164"/>
    </row>
    <row r="28" spans="1:8" ht="20.100000000000001" customHeight="1" x14ac:dyDescent="0.2">
      <c r="A28" s="197" t="s">
        <v>304</v>
      </c>
      <c r="B28" s="180"/>
      <c r="C28" s="180"/>
      <c r="D28" s="180"/>
      <c r="E28" s="180"/>
      <c r="F28" s="180"/>
      <c r="G28" s="188"/>
      <c r="H28" s="163"/>
    </row>
    <row r="29" spans="1:8" ht="20.100000000000001" customHeight="1" x14ac:dyDescent="0.2">
      <c r="A29" s="191" t="s">
        <v>11</v>
      </c>
      <c r="B29" s="192" t="s">
        <v>313</v>
      </c>
      <c r="C29" s="192"/>
      <c r="D29" s="192"/>
      <c r="E29" s="192"/>
      <c r="F29" s="192"/>
      <c r="G29" s="227">
        <f>+G23</f>
        <v>0</v>
      </c>
      <c r="H29" s="163"/>
    </row>
    <row r="30" spans="1:8" ht="20.100000000000001" customHeight="1" x14ac:dyDescent="0.2">
      <c r="A30" s="191" t="s">
        <v>12</v>
      </c>
      <c r="B30" s="192" t="s">
        <v>328</v>
      </c>
      <c r="C30" s="192"/>
      <c r="D30" s="192"/>
      <c r="E30" s="192"/>
      <c r="F30" s="192"/>
      <c r="G30" s="227">
        <f>G29*0.2</f>
        <v>0</v>
      </c>
      <c r="H30" s="163"/>
    </row>
    <row r="31" spans="1:8" ht="20.100000000000001" customHeight="1" x14ac:dyDescent="0.2">
      <c r="A31" s="191" t="s">
        <v>13</v>
      </c>
      <c r="B31" s="192" t="s">
        <v>329</v>
      </c>
      <c r="C31" s="192"/>
      <c r="D31" s="192"/>
      <c r="E31" s="192"/>
      <c r="F31" s="192"/>
      <c r="G31" s="228">
        <f>G29-G30</f>
        <v>0</v>
      </c>
    </row>
    <row r="32" spans="1:8" ht="20.100000000000001" customHeight="1" x14ac:dyDescent="0.2">
      <c r="A32" s="191" t="s">
        <v>14</v>
      </c>
      <c r="B32" s="192" t="s">
        <v>314</v>
      </c>
      <c r="C32" s="192"/>
      <c r="D32" s="192"/>
      <c r="E32" s="192"/>
      <c r="F32" s="192"/>
      <c r="G32" s="228">
        <f>G22</f>
        <v>0</v>
      </c>
    </row>
    <row r="33" spans="1:7" ht="20.100000000000001" customHeight="1" x14ac:dyDescent="0.2">
      <c r="A33" s="191" t="s">
        <v>15</v>
      </c>
      <c r="B33" s="192" t="s">
        <v>330</v>
      </c>
      <c r="C33" s="192"/>
      <c r="D33" s="192"/>
      <c r="E33" s="192"/>
      <c r="F33" s="192"/>
      <c r="G33" s="228">
        <f>G31+G32</f>
        <v>0</v>
      </c>
    </row>
    <row r="34" spans="1:7" x14ac:dyDescent="0.2">
      <c r="A34" s="179"/>
      <c r="B34" s="193"/>
      <c r="C34" s="193"/>
      <c r="D34" s="193"/>
      <c r="E34" s="193"/>
      <c r="F34" s="193"/>
      <c r="G34" s="194"/>
    </row>
    <row r="35" spans="1:7" x14ac:dyDescent="0.2">
      <c r="A35" s="167" t="s">
        <v>305</v>
      </c>
      <c r="B35" s="99"/>
      <c r="C35" s="99"/>
      <c r="D35" s="99"/>
      <c r="E35" s="99"/>
      <c r="F35" s="99"/>
      <c r="G35" s="99"/>
    </row>
    <row r="36" spans="1:7" ht="12.75" customHeight="1" x14ac:dyDescent="0.2">
      <c r="A36" s="168" t="s">
        <v>306</v>
      </c>
      <c r="B36" s="169" t="s">
        <v>310</v>
      </c>
      <c r="C36" s="169"/>
      <c r="D36" s="169"/>
      <c r="E36" s="169"/>
      <c r="F36" s="169"/>
      <c r="G36" s="169"/>
    </row>
    <row r="37" spans="1:7" x14ac:dyDescent="0.2">
      <c r="A37" s="193"/>
      <c r="B37" s="169" t="s">
        <v>311</v>
      </c>
      <c r="C37" s="169"/>
      <c r="D37" s="169"/>
      <c r="E37" s="169"/>
      <c r="F37" s="169"/>
      <c r="G37" s="169"/>
    </row>
    <row r="38" spans="1:7" x14ac:dyDescent="0.2">
      <c r="A38" s="169"/>
      <c r="B38" s="195"/>
      <c r="C38" s="195"/>
      <c r="D38" s="195"/>
      <c r="E38" s="195"/>
      <c r="F38" s="195"/>
      <c r="G38" s="195"/>
    </row>
    <row r="39" spans="1:7" x14ac:dyDescent="0.2">
      <c r="A39" s="171" t="s">
        <v>307</v>
      </c>
      <c r="B39" s="172" t="s">
        <v>308</v>
      </c>
      <c r="C39" s="168"/>
      <c r="D39" s="173"/>
      <c r="E39" s="173"/>
      <c r="F39" s="173"/>
      <c r="G39" s="173"/>
    </row>
    <row r="40" spans="1:7" ht="12.75" customHeight="1" x14ac:dyDescent="0.2">
      <c r="A40" s="174"/>
      <c r="B40" s="175" t="s">
        <v>309</v>
      </c>
      <c r="C40" s="173"/>
      <c r="D40" s="173"/>
      <c r="E40" s="173"/>
      <c r="F40" s="173"/>
      <c r="G40" s="173"/>
    </row>
    <row r="41" spans="1:7" x14ac:dyDescent="0.2">
      <c r="A41" s="71"/>
      <c r="B41" s="169"/>
      <c r="C41" s="170"/>
      <c r="D41" s="170"/>
      <c r="E41" s="170"/>
      <c r="F41" s="170"/>
      <c r="G41" s="170"/>
    </row>
    <row r="42" spans="1:7" x14ac:dyDescent="0.2">
      <c r="A42" s="71"/>
      <c r="B42" s="176"/>
      <c r="C42" s="170"/>
      <c r="D42" s="170"/>
      <c r="E42" s="170"/>
      <c r="F42" s="170"/>
      <c r="G42" s="170"/>
    </row>
    <row r="43" spans="1:7" ht="12.75" customHeight="1" x14ac:dyDescent="0.2">
      <c r="A43" s="165"/>
      <c r="B43" s="177"/>
      <c r="C43" s="170"/>
      <c r="D43" s="170"/>
      <c r="E43" s="170"/>
      <c r="F43" s="170"/>
      <c r="G43" s="170"/>
    </row>
    <row r="44" spans="1:7" x14ac:dyDescent="0.2">
      <c r="A44" s="169"/>
      <c r="B44" s="170"/>
      <c r="C44" s="170"/>
      <c r="D44" s="170"/>
      <c r="E44" s="170"/>
      <c r="F44" s="170"/>
      <c r="G44" s="170"/>
    </row>
    <row r="45" spans="1:7" x14ac:dyDescent="0.2">
      <c r="A45" s="169"/>
      <c r="B45" s="166"/>
      <c r="C45" s="169"/>
      <c r="D45" s="169"/>
      <c r="E45" s="169"/>
      <c r="F45" s="169"/>
      <c r="G45" s="71"/>
    </row>
    <row r="46" spans="1:7" x14ac:dyDescent="0.2">
      <c r="A46" s="71"/>
      <c r="B46" s="166"/>
      <c r="C46" s="71"/>
      <c r="D46" s="71"/>
      <c r="E46" s="71"/>
      <c r="F46" s="71"/>
      <c r="G46" s="71"/>
    </row>
    <row r="47" spans="1:7" x14ac:dyDescent="0.2">
      <c r="A47" s="71"/>
      <c r="B47" s="71"/>
      <c r="C47" s="71"/>
      <c r="D47" s="71"/>
      <c r="E47" s="71"/>
      <c r="F47" s="71"/>
      <c r="G47" s="71"/>
    </row>
    <row r="48" spans="1:7" x14ac:dyDescent="0.2">
      <c r="A48" s="71"/>
      <c r="C48" s="71"/>
      <c r="D48" s="71"/>
      <c r="E48" s="71"/>
      <c r="F48" s="71"/>
      <c r="G48" s="71"/>
    </row>
    <row r="49" spans="1:7" x14ac:dyDescent="0.2">
      <c r="A49" s="71"/>
      <c r="C49" s="71"/>
      <c r="D49" s="71"/>
      <c r="E49" s="71"/>
      <c r="F49" s="71"/>
      <c r="G49" s="71"/>
    </row>
  </sheetData>
  <sheetProtection password="EEFA" sheet="1" objects="1" scenarios="1" selectLockedCells="1"/>
  <phoneticPr fontId="5" type="noConversion"/>
  <printOptions horizontalCentered="1"/>
  <pageMargins left="0" right="0" top="1" bottom="0.5" header="0.5" footer="0.5"/>
  <pageSetup scale="90" orientation="portrait" r:id="rId1"/>
  <headerFooter alignWithMargins="0">
    <oddHeader>&amp;L&amp;6State of California - Health and Human Services Agency&amp;R&amp;6Department of Health Care Services</oddHeader>
    <oddFooter>&amp;L&amp;8DHCS 3096 (12/2015)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8"/>
  <sheetViews>
    <sheetView showGridLines="0" zoomScaleNormal="100" zoomScalePageLayoutView="89" workbookViewId="0">
      <selection activeCell="C33" sqref="C33"/>
    </sheetView>
  </sheetViews>
  <sheetFormatPr defaultRowHeight="12.75" x14ac:dyDescent="0.2"/>
  <cols>
    <col min="1" max="1" width="3.5703125" style="429" bestFit="1" customWidth="1"/>
    <col min="2" max="2" width="38.85546875" style="99" customWidth="1"/>
    <col min="3" max="3" width="11.140625" style="99" customWidth="1"/>
    <col min="4" max="4" width="26.28515625" style="99" customWidth="1"/>
    <col min="5" max="5" width="28.85546875" style="99" customWidth="1"/>
    <col min="6" max="16384" width="9.140625" style="99"/>
  </cols>
  <sheetData>
    <row r="1" spans="1:5" ht="14.25" customHeight="1" x14ac:dyDescent="0.2">
      <c r="A1" s="629" t="s">
        <v>138</v>
      </c>
      <c r="B1" s="629"/>
      <c r="C1" s="629"/>
      <c r="D1" s="629"/>
      <c r="E1" s="629"/>
    </row>
    <row r="2" spans="1:5" ht="13.5" thickBot="1" x14ac:dyDescent="0.25">
      <c r="A2" s="630"/>
      <c r="B2" s="630"/>
      <c r="C2" s="630"/>
      <c r="D2" s="630"/>
      <c r="E2" s="630"/>
    </row>
    <row r="3" spans="1:5" s="23" customFormat="1" ht="13.5" thickTop="1" x14ac:dyDescent="0.2">
      <c r="A3" s="394" t="s">
        <v>149</v>
      </c>
      <c r="B3" s="395"/>
      <c r="C3" s="396" t="s">
        <v>98</v>
      </c>
      <c r="D3" s="397"/>
      <c r="E3" s="398" t="s">
        <v>144</v>
      </c>
    </row>
    <row r="4" spans="1:5" s="23" customFormat="1" x14ac:dyDescent="0.2">
      <c r="A4" s="400"/>
      <c r="B4" s="400">
        <f>+'Worksheet 1 Pg 1'!B5</f>
        <v>0</v>
      </c>
      <c r="C4" s="401"/>
      <c r="D4" s="402"/>
      <c r="E4" s="403"/>
    </row>
    <row r="5" spans="1:5" s="23" customFormat="1" x14ac:dyDescent="0.2">
      <c r="A5" s="405" t="s">
        <v>150</v>
      </c>
      <c r="B5" s="405"/>
      <c r="C5" s="406" t="s">
        <v>331</v>
      </c>
      <c r="D5" s="169"/>
      <c r="E5" s="169" t="s">
        <v>332</v>
      </c>
    </row>
    <row r="6" spans="1:5" s="23" customFormat="1" ht="13.5" thickBot="1" x14ac:dyDescent="0.25">
      <c r="A6" s="407"/>
      <c r="B6" s="408">
        <f>+'Worksheet 1 Pg 1'!B7</f>
        <v>0</v>
      </c>
      <c r="C6" s="409"/>
      <c r="D6" s="471">
        <f>+'Worksheet 1 Pg 1'!D7</f>
        <v>0</v>
      </c>
      <c r="E6" s="471">
        <f>+'Worksheet 1 Pg 1'!F7</f>
        <v>0</v>
      </c>
    </row>
    <row r="7" spans="1:5" s="23" customFormat="1" ht="13.5" thickBot="1" x14ac:dyDescent="0.25">
      <c r="A7" s="411"/>
      <c r="B7" s="411"/>
      <c r="C7" s="412"/>
      <c r="D7" s="412"/>
      <c r="E7" s="412"/>
    </row>
    <row r="8" spans="1:5" ht="18" customHeight="1" thickBot="1" x14ac:dyDescent="0.25">
      <c r="A8" s="407"/>
      <c r="B8" s="105" t="s">
        <v>99</v>
      </c>
      <c r="C8" s="415" t="s">
        <v>221</v>
      </c>
      <c r="D8" s="415" t="s">
        <v>100</v>
      </c>
      <c r="E8" s="416" t="s">
        <v>101</v>
      </c>
    </row>
    <row r="9" spans="1:5" ht="17.25" customHeight="1" x14ac:dyDescent="0.2">
      <c r="A9" s="417" t="s">
        <v>11</v>
      </c>
      <c r="B9" s="418" t="s">
        <v>178</v>
      </c>
      <c r="C9" s="331"/>
      <c r="D9" s="430"/>
      <c r="E9" s="139"/>
    </row>
    <row r="10" spans="1:5" ht="17.25" customHeight="1" x14ac:dyDescent="0.2">
      <c r="A10" s="419" t="s">
        <v>12</v>
      </c>
      <c r="B10" s="141" t="s">
        <v>179</v>
      </c>
      <c r="C10" s="331"/>
      <c r="D10" s="430"/>
      <c r="E10" s="140"/>
    </row>
    <row r="11" spans="1:5" ht="17.25" customHeight="1" x14ac:dyDescent="0.2">
      <c r="A11" s="419" t="s">
        <v>13</v>
      </c>
      <c r="B11" s="141" t="s">
        <v>180</v>
      </c>
      <c r="C11" s="331"/>
      <c r="D11" s="430"/>
      <c r="E11" s="140"/>
    </row>
    <row r="12" spans="1:5" ht="17.25" customHeight="1" x14ac:dyDescent="0.2">
      <c r="A12" s="419" t="s">
        <v>14</v>
      </c>
      <c r="B12" s="141" t="s">
        <v>181</v>
      </c>
      <c r="C12" s="331"/>
      <c r="D12" s="430"/>
      <c r="E12" s="140"/>
    </row>
    <row r="13" spans="1:5" ht="17.25" customHeight="1" x14ac:dyDescent="0.2">
      <c r="A13" s="419" t="s">
        <v>15</v>
      </c>
      <c r="B13" s="141" t="s">
        <v>175</v>
      </c>
      <c r="C13" s="331"/>
      <c r="D13" s="430"/>
      <c r="E13" s="140"/>
    </row>
    <row r="14" spans="1:5" ht="17.25" customHeight="1" x14ac:dyDescent="0.2">
      <c r="A14" s="419" t="s">
        <v>16</v>
      </c>
      <c r="B14" s="141" t="s">
        <v>161</v>
      </c>
      <c r="C14" s="85" t="s">
        <v>234</v>
      </c>
      <c r="D14" s="432"/>
      <c r="E14" s="140"/>
    </row>
    <row r="15" spans="1:5" ht="17.25" customHeight="1" x14ac:dyDescent="0.2">
      <c r="A15" s="419" t="s">
        <v>17</v>
      </c>
      <c r="B15" s="420" t="s">
        <v>224</v>
      </c>
      <c r="C15" s="85" t="s">
        <v>231</v>
      </c>
      <c r="D15" s="432"/>
      <c r="E15" s="140"/>
    </row>
    <row r="16" spans="1:5" ht="17.25" customHeight="1" x14ac:dyDescent="0.2">
      <c r="A16" s="419" t="s">
        <v>18</v>
      </c>
      <c r="B16" s="420" t="s">
        <v>174</v>
      </c>
      <c r="C16" s="85" t="s">
        <v>232</v>
      </c>
      <c r="D16" s="432"/>
      <c r="E16" s="140"/>
    </row>
    <row r="17" spans="1:5" ht="17.25" customHeight="1" x14ac:dyDescent="0.2">
      <c r="A17" s="419" t="s">
        <v>19</v>
      </c>
      <c r="B17" s="141" t="s">
        <v>165</v>
      </c>
      <c r="C17" s="85" t="s">
        <v>233</v>
      </c>
      <c r="D17" s="432"/>
      <c r="E17" s="140"/>
    </row>
    <row r="18" spans="1:5" ht="17.25" customHeight="1" x14ac:dyDescent="0.2">
      <c r="A18" s="419" t="s">
        <v>20</v>
      </c>
      <c r="B18" s="141" t="s">
        <v>225</v>
      </c>
      <c r="C18" s="331"/>
      <c r="D18" s="430"/>
      <c r="E18" s="140"/>
    </row>
    <row r="19" spans="1:5" ht="17.25" customHeight="1" x14ac:dyDescent="0.2">
      <c r="A19" s="419" t="s">
        <v>22</v>
      </c>
      <c r="B19" s="141" t="s">
        <v>163</v>
      </c>
      <c r="C19" s="331"/>
      <c r="D19" s="430"/>
      <c r="E19" s="140"/>
    </row>
    <row r="20" spans="1:5" ht="17.25" customHeight="1" x14ac:dyDescent="0.2">
      <c r="A20" s="419" t="s">
        <v>21</v>
      </c>
      <c r="B20" s="141" t="s">
        <v>164</v>
      </c>
      <c r="C20" s="331"/>
      <c r="D20" s="430"/>
      <c r="E20" s="140"/>
    </row>
    <row r="21" spans="1:5" ht="17.25" customHeight="1" x14ac:dyDescent="0.2">
      <c r="A21" s="419" t="s">
        <v>23</v>
      </c>
      <c r="B21" s="141" t="s">
        <v>177</v>
      </c>
      <c r="C21" s="331"/>
      <c r="D21" s="430"/>
      <c r="E21" s="140"/>
    </row>
    <row r="22" spans="1:5" ht="17.25" customHeight="1" x14ac:dyDescent="0.2">
      <c r="A22" s="419" t="s">
        <v>24</v>
      </c>
      <c r="B22" s="141" t="s">
        <v>176</v>
      </c>
      <c r="C22" s="331"/>
      <c r="D22" s="430"/>
      <c r="E22" s="140"/>
    </row>
    <row r="23" spans="1:5" ht="17.25" customHeight="1" x14ac:dyDescent="0.2">
      <c r="A23" s="419" t="s">
        <v>25</v>
      </c>
      <c r="B23" s="141" t="s">
        <v>105</v>
      </c>
      <c r="C23" s="331"/>
      <c r="D23" s="430"/>
      <c r="E23" s="431"/>
    </row>
    <row r="24" spans="1:5" ht="17.25" customHeight="1" x14ac:dyDescent="0.2">
      <c r="A24" s="419" t="s">
        <v>26</v>
      </c>
      <c r="B24" s="141" t="s">
        <v>212</v>
      </c>
      <c r="C24" s="331"/>
      <c r="D24" s="430"/>
      <c r="E24" s="431"/>
    </row>
    <row r="25" spans="1:5" ht="17.25" customHeight="1" x14ac:dyDescent="0.2">
      <c r="A25" s="419" t="s">
        <v>27</v>
      </c>
      <c r="B25" s="141" t="s">
        <v>103</v>
      </c>
      <c r="C25" s="331"/>
      <c r="D25" s="430"/>
      <c r="E25" s="431"/>
    </row>
    <row r="26" spans="1:5" ht="17.25" customHeight="1" x14ac:dyDescent="0.2">
      <c r="A26" s="419" t="s">
        <v>28</v>
      </c>
      <c r="B26" s="421" t="s">
        <v>102</v>
      </c>
      <c r="C26" s="331"/>
      <c r="D26" s="430"/>
      <c r="E26" s="431"/>
    </row>
    <row r="27" spans="1:5" ht="17.25" customHeight="1" x14ac:dyDescent="0.2">
      <c r="A27" s="419" t="s">
        <v>29</v>
      </c>
      <c r="B27" s="141" t="s">
        <v>104</v>
      </c>
      <c r="C27" s="331"/>
      <c r="D27" s="430"/>
      <c r="E27" s="431"/>
    </row>
    <row r="28" spans="1:5" ht="17.25" customHeight="1" x14ac:dyDescent="0.2">
      <c r="A28" s="419" t="s">
        <v>30</v>
      </c>
      <c r="B28" s="548" t="s">
        <v>214</v>
      </c>
      <c r="C28" s="331"/>
      <c r="D28" s="430"/>
      <c r="E28" s="431"/>
    </row>
    <row r="29" spans="1:5" ht="17.25" customHeight="1" x14ac:dyDescent="0.2">
      <c r="A29" s="419" t="s">
        <v>31</v>
      </c>
      <c r="B29" s="203"/>
      <c r="C29" s="331"/>
      <c r="D29" s="430"/>
      <c r="E29" s="431"/>
    </row>
    <row r="30" spans="1:5" ht="17.25" customHeight="1" x14ac:dyDescent="0.2">
      <c r="A30" s="419" t="s">
        <v>32</v>
      </c>
      <c r="B30" s="203"/>
      <c r="C30" s="331"/>
      <c r="D30" s="430"/>
      <c r="E30" s="431"/>
    </row>
    <row r="31" spans="1:5" ht="17.25" customHeight="1" x14ac:dyDescent="0.2">
      <c r="A31" s="419" t="s">
        <v>33</v>
      </c>
      <c r="B31" s="548" t="s">
        <v>215</v>
      </c>
      <c r="C31" s="331"/>
      <c r="D31" s="430"/>
      <c r="E31" s="431"/>
    </row>
    <row r="32" spans="1:5" ht="17.25" customHeight="1" x14ac:dyDescent="0.2">
      <c r="A32" s="419" t="s">
        <v>34</v>
      </c>
      <c r="B32" s="548"/>
      <c r="C32" s="331"/>
      <c r="D32" s="430"/>
      <c r="E32" s="431"/>
    </row>
    <row r="33" spans="1:5" ht="17.25" customHeight="1" x14ac:dyDescent="0.2">
      <c r="A33" s="419" t="s">
        <v>35</v>
      </c>
      <c r="B33" s="548"/>
      <c r="C33" s="331"/>
      <c r="D33" s="430"/>
      <c r="E33" s="431"/>
    </row>
    <row r="34" spans="1:5" ht="17.25" customHeight="1" x14ac:dyDescent="0.2">
      <c r="A34" s="422" t="s">
        <v>36</v>
      </c>
      <c r="B34" s="204" t="s">
        <v>261</v>
      </c>
      <c r="C34" s="331"/>
      <c r="D34" s="430"/>
      <c r="E34" s="431"/>
    </row>
    <row r="35" spans="1:5" ht="17.25" customHeight="1" x14ac:dyDescent="0.2">
      <c r="A35" s="422" t="s">
        <v>37</v>
      </c>
      <c r="B35" s="569" t="s">
        <v>394</v>
      </c>
      <c r="C35" s="331"/>
      <c r="D35" s="430"/>
      <c r="E35" s="431"/>
    </row>
    <row r="36" spans="1:5" ht="17.25" customHeight="1" x14ac:dyDescent="0.2">
      <c r="A36" s="422" t="s">
        <v>38</v>
      </c>
      <c r="B36" s="141" t="s">
        <v>217</v>
      </c>
      <c r="C36" s="331"/>
      <c r="D36" s="430"/>
      <c r="E36" s="431"/>
    </row>
    <row r="37" spans="1:5" ht="17.25" customHeight="1" x14ac:dyDescent="0.2">
      <c r="A37" s="422" t="s">
        <v>39</v>
      </c>
      <c r="B37" s="141" t="s">
        <v>218</v>
      </c>
      <c r="C37" s="331"/>
      <c r="D37" s="430"/>
      <c r="E37" s="431"/>
    </row>
    <row r="38" spans="1:5" ht="17.25" customHeight="1" x14ac:dyDescent="0.2">
      <c r="A38" s="422" t="s">
        <v>62</v>
      </c>
      <c r="B38" s="141" t="s">
        <v>219</v>
      </c>
      <c r="C38" s="331"/>
      <c r="D38" s="430"/>
      <c r="E38" s="431"/>
    </row>
    <row r="39" spans="1:5" ht="17.25" customHeight="1" x14ac:dyDescent="0.2">
      <c r="A39" s="422" t="s">
        <v>63</v>
      </c>
      <c r="B39" s="204" t="s">
        <v>262</v>
      </c>
      <c r="C39" s="331"/>
      <c r="D39" s="430"/>
      <c r="E39" s="431"/>
    </row>
    <row r="40" spans="1:5" ht="17.25" customHeight="1" x14ac:dyDescent="0.2">
      <c r="A40" s="422" t="s">
        <v>64</v>
      </c>
      <c r="B40" s="141" t="s">
        <v>106</v>
      </c>
      <c r="C40" s="331"/>
      <c r="D40" s="430"/>
      <c r="E40" s="431"/>
    </row>
    <row r="41" spans="1:5" ht="17.25" customHeight="1" x14ac:dyDescent="0.2">
      <c r="A41" s="422" t="s">
        <v>65</v>
      </c>
      <c r="B41" s="141" t="s">
        <v>216</v>
      </c>
      <c r="C41" s="331"/>
      <c r="D41" s="430"/>
      <c r="E41" s="431"/>
    </row>
    <row r="42" spans="1:5" ht="17.25" customHeight="1" x14ac:dyDescent="0.2">
      <c r="A42" s="422" t="s">
        <v>66</v>
      </c>
      <c r="B42" s="141" t="s">
        <v>257</v>
      </c>
      <c r="C42" s="331"/>
      <c r="D42" s="430"/>
      <c r="E42" s="431"/>
    </row>
    <row r="43" spans="1:5" ht="17.25" customHeight="1" x14ac:dyDescent="0.2">
      <c r="A43" s="419" t="s">
        <v>67</v>
      </c>
      <c r="B43" s="532" t="s">
        <v>41</v>
      </c>
      <c r="C43" s="331"/>
      <c r="D43" s="430"/>
      <c r="E43" s="431"/>
    </row>
    <row r="44" spans="1:5" ht="17.25" customHeight="1" x14ac:dyDescent="0.2">
      <c r="A44" s="419" t="s">
        <v>68</v>
      </c>
      <c r="B44" s="204" t="s">
        <v>359</v>
      </c>
      <c r="C44" s="423">
        <f>SUM(C9:C43)</f>
        <v>0</v>
      </c>
      <c r="D44" s="424">
        <f>SUM(D9:D43)</f>
        <v>0</v>
      </c>
      <c r="E44" s="425">
        <f>SUM(E9:E43)</f>
        <v>0</v>
      </c>
    </row>
    <row r="45" spans="1:5" ht="10.5" customHeight="1" x14ac:dyDescent="0.2">
      <c r="A45" s="426"/>
      <c r="B45" s="268"/>
      <c r="C45" s="427"/>
      <c r="D45" s="428"/>
      <c r="E45" s="428"/>
    </row>
    <row r="46" spans="1:5" x14ac:dyDescent="0.2">
      <c r="A46" s="387" t="s">
        <v>256</v>
      </c>
      <c r="B46" s="387"/>
      <c r="C46" s="387"/>
      <c r="D46" s="387"/>
      <c r="E46" s="387"/>
    </row>
    <row r="47" spans="1:5" x14ac:dyDescent="0.2">
      <c r="A47" s="387" t="s">
        <v>182</v>
      </c>
      <c r="B47" s="387"/>
      <c r="C47" s="387"/>
      <c r="D47" s="387"/>
      <c r="E47" s="387"/>
    </row>
    <row r="48" spans="1:5" x14ac:dyDescent="0.2">
      <c r="A48" s="387" t="s">
        <v>449</v>
      </c>
      <c r="C48" s="387"/>
    </row>
  </sheetData>
  <sheetProtection password="EEFA" sheet="1" objects="1" scenarios="1" selectLockedCells="1"/>
  <mergeCells count="1">
    <mergeCell ref="A1:E2"/>
  </mergeCells>
  <phoneticPr fontId="5" type="noConversion"/>
  <printOptions horizontalCentered="1"/>
  <pageMargins left="0.25" right="0.25" top="0.5" bottom="0.5" header="0.25" footer="0.25"/>
  <pageSetup scale="90" orientation="portrait" r:id="rId1"/>
  <headerFooter alignWithMargins="0">
    <oddHeader>&amp;L&amp;6State of California - Health and Human Services Agency&amp;R&amp;6Department of Health Care Services</oddHeader>
    <oddFooter>&amp;L&amp;"Arial,Bold"&amp;8DHCS 3096 (12/2015)</oddFooter>
  </headerFooter>
  <ignoredErrors>
    <ignoredError sqref="A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8"/>
  <sheetViews>
    <sheetView showGridLines="0" topLeftCell="A12" zoomScaleNormal="100" workbookViewId="0">
      <selection activeCell="E42" sqref="E42"/>
    </sheetView>
  </sheetViews>
  <sheetFormatPr defaultRowHeight="12.75" x14ac:dyDescent="0.2"/>
  <cols>
    <col min="1" max="1" width="3.5703125" style="77" bestFit="1" customWidth="1"/>
    <col min="2" max="2" width="29.28515625" style="23" customWidth="1"/>
    <col min="3" max="3" width="11.85546875" style="23" customWidth="1"/>
    <col min="4" max="4" width="13.85546875" style="23" customWidth="1"/>
    <col min="5" max="5" width="10.85546875" style="23" customWidth="1"/>
    <col min="6" max="6" width="11.7109375" style="23" customWidth="1"/>
    <col min="7" max="7" width="31" style="23" customWidth="1"/>
    <col min="8" max="16384" width="9.140625" style="23"/>
  </cols>
  <sheetData>
    <row r="1" spans="1:8" ht="0.75" customHeight="1" x14ac:dyDescent="0.25">
      <c r="A1" s="433" t="s">
        <v>229</v>
      </c>
      <c r="B1" s="433"/>
      <c r="C1" s="433"/>
      <c r="D1" s="433"/>
      <c r="E1" s="433"/>
      <c r="F1" s="433"/>
      <c r="G1" s="433"/>
    </row>
    <row r="2" spans="1:8" ht="23.25" customHeight="1" x14ac:dyDescent="0.25">
      <c r="A2" s="433"/>
      <c r="B2" s="433"/>
      <c r="C2" s="433"/>
      <c r="D2" s="433" t="s">
        <v>229</v>
      </c>
      <c r="E2" s="433"/>
      <c r="F2" s="433"/>
      <c r="G2" s="433"/>
    </row>
    <row r="3" spans="1:8" ht="23.25" customHeight="1" thickBot="1" x14ac:dyDescent="0.3">
      <c r="A3" s="433"/>
      <c r="B3" s="433"/>
      <c r="C3" s="433"/>
      <c r="D3" s="433"/>
      <c r="E3" s="433"/>
      <c r="F3" s="433"/>
      <c r="G3" s="433"/>
    </row>
    <row r="4" spans="1:8" ht="13.5" thickTop="1" x14ac:dyDescent="0.2">
      <c r="A4" s="394" t="s">
        <v>149</v>
      </c>
      <c r="B4" s="395"/>
      <c r="C4" s="396" t="s">
        <v>98</v>
      </c>
      <c r="D4" s="397"/>
      <c r="E4" s="397"/>
      <c r="F4" s="398"/>
      <c r="G4" s="399" t="s">
        <v>145</v>
      </c>
    </row>
    <row r="5" spans="1:8" x14ac:dyDescent="0.2">
      <c r="A5" s="400"/>
      <c r="B5" s="400">
        <f>+'Worksheet 1 Pg 1'!B5</f>
        <v>0</v>
      </c>
      <c r="C5" s="401"/>
      <c r="D5" s="169"/>
      <c r="E5" s="403"/>
      <c r="F5" s="403"/>
      <c r="G5" s="404"/>
    </row>
    <row r="6" spans="1:8" x14ac:dyDescent="0.2">
      <c r="A6" s="405" t="s">
        <v>150</v>
      </c>
      <c r="B6" s="405"/>
      <c r="C6" s="406" t="s">
        <v>331</v>
      </c>
      <c r="D6" s="169"/>
      <c r="E6" s="169" t="s">
        <v>332</v>
      </c>
      <c r="F6" s="70"/>
      <c r="G6" s="404"/>
    </row>
    <row r="7" spans="1:8" ht="13.5" thickBot="1" x14ac:dyDescent="0.25">
      <c r="A7" s="407"/>
      <c r="B7" s="408">
        <f>+'Worksheet 1 Pg 1'!B7</f>
        <v>0</v>
      </c>
      <c r="C7" s="409"/>
      <c r="D7" s="471">
        <f>+'Worksheet 1 Pg 1'!D7</f>
        <v>0</v>
      </c>
      <c r="E7" s="409"/>
      <c r="F7" s="471">
        <f>+'Worksheet 1 Pg 1'!F7</f>
        <v>0</v>
      </c>
      <c r="G7" s="410"/>
    </row>
    <row r="8" spans="1:8" ht="13.5" thickBot="1" x14ac:dyDescent="0.25">
      <c r="A8" s="407"/>
      <c r="B8" s="400"/>
      <c r="C8" s="434"/>
      <c r="D8" s="434"/>
      <c r="E8" s="434"/>
      <c r="F8" s="412"/>
      <c r="G8" s="435"/>
    </row>
    <row r="9" spans="1:8" ht="12.75" customHeight="1" x14ac:dyDescent="0.2">
      <c r="A9" s="233"/>
      <c r="B9" s="436" t="s">
        <v>360</v>
      </c>
      <c r="C9" s="437"/>
      <c r="D9" s="67" t="s">
        <v>168</v>
      </c>
      <c r="E9" s="225"/>
      <c r="F9" s="250" t="s">
        <v>169</v>
      </c>
      <c r="G9" s="226"/>
      <c r="H9" s="71"/>
    </row>
    <row r="10" spans="1:8" ht="18" customHeight="1" thickBot="1" x14ac:dyDescent="0.25">
      <c r="A10" s="438"/>
      <c r="B10" s="407" t="s">
        <v>361</v>
      </c>
      <c r="C10" s="439"/>
      <c r="D10" s="416" t="s">
        <v>107</v>
      </c>
      <c r="E10" s="416" t="s">
        <v>166</v>
      </c>
      <c r="F10" s="440" t="s">
        <v>167</v>
      </c>
      <c r="G10" s="441" t="s">
        <v>362</v>
      </c>
      <c r="H10" s="71"/>
    </row>
    <row r="11" spans="1:8" ht="18" customHeight="1" x14ac:dyDescent="0.2">
      <c r="A11" s="540" t="s">
        <v>11</v>
      </c>
      <c r="B11" s="541" t="s">
        <v>108</v>
      </c>
      <c r="C11" s="542"/>
      <c r="D11" s="62"/>
      <c r="E11" s="62"/>
      <c r="F11" s="62"/>
      <c r="G11" s="63"/>
    </row>
    <row r="12" spans="1:8" ht="18" customHeight="1" x14ac:dyDescent="0.2">
      <c r="A12" s="543" t="s">
        <v>12</v>
      </c>
      <c r="B12" s="141" t="s">
        <v>43</v>
      </c>
      <c r="C12" s="544"/>
      <c r="D12" s="51"/>
      <c r="E12" s="51"/>
      <c r="F12" s="51"/>
      <c r="G12" s="332"/>
    </row>
    <row r="13" spans="1:8" ht="18" customHeight="1" x14ac:dyDescent="0.2">
      <c r="A13" s="543" t="s">
        <v>13</v>
      </c>
      <c r="B13" s="141" t="s">
        <v>406</v>
      </c>
      <c r="C13" s="544"/>
      <c r="D13" s="51"/>
      <c r="E13" s="51"/>
      <c r="F13" s="51"/>
      <c r="G13" s="22"/>
    </row>
    <row r="14" spans="1:8" ht="18" customHeight="1" x14ac:dyDescent="0.2">
      <c r="A14" s="543" t="s">
        <v>14</v>
      </c>
      <c r="B14" s="545" t="s">
        <v>109</v>
      </c>
      <c r="C14" s="544"/>
      <c r="D14" s="51"/>
      <c r="E14" s="51"/>
      <c r="F14" s="51"/>
      <c r="G14" s="22"/>
    </row>
    <row r="15" spans="1:8" ht="18" customHeight="1" x14ac:dyDescent="0.2">
      <c r="A15" s="543" t="s">
        <v>15</v>
      </c>
      <c r="B15" s="545" t="s">
        <v>110</v>
      </c>
      <c r="C15" s="544"/>
      <c r="D15" s="51"/>
      <c r="E15" s="51"/>
      <c r="F15" s="51"/>
      <c r="G15" s="22"/>
    </row>
    <row r="16" spans="1:8" ht="18" customHeight="1" x14ac:dyDescent="0.2">
      <c r="A16" s="543" t="s">
        <v>16</v>
      </c>
      <c r="B16" s="545" t="s">
        <v>42</v>
      </c>
      <c r="C16" s="544"/>
      <c r="D16" s="51"/>
      <c r="E16" s="51"/>
      <c r="F16" s="51"/>
      <c r="G16" s="22"/>
    </row>
    <row r="17" spans="1:7" ht="18" customHeight="1" x14ac:dyDescent="0.2">
      <c r="A17" s="543" t="s">
        <v>17</v>
      </c>
      <c r="B17" s="545" t="s">
        <v>111</v>
      </c>
      <c r="C17" s="544"/>
      <c r="D17" s="51"/>
      <c r="E17" s="51"/>
      <c r="F17" s="51"/>
      <c r="G17" s="22"/>
    </row>
    <row r="18" spans="1:7" ht="18" customHeight="1" x14ac:dyDescent="0.2">
      <c r="A18" s="543" t="s">
        <v>18</v>
      </c>
      <c r="B18" s="141" t="s">
        <v>407</v>
      </c>
      <c r="C18" s="544"/>
      <c r="D18" s="51"/>
      <c r="E18" s="51"/>
      <c r="F18" s="51"/>
      <c r="G18" s="22"/>
    </row>
    <row r="19" spans="1:7" ht="18" customHeight="1" x14ac:dyDescent="0.2">
      <c r="A19" s="543" t="s">
        <v>19</v>
      </c>
      <c r="B19" s="141" t="s">
        <v>408</v>
      </c>
      <c r="C19" s="544"/>
      <c r="D19" s="51"/>
      <c r="E19" s="51"/>
      <c r="F19" s="51"/>
      <c r="G19" s="22"/>
    </row>
    <row r="20" spans="1:7" ht="18" customHeight="1" x14ac:dyDescent="0.2">
      <c r="A20" s="543" t="s">
        <v>20</v>
      </c>
      <c r="B20" s="141" t="s">
        <v>409</v>
      </c>
      <c r="C20" s="544"/>
      <c r="D20" s="51"/>
      <c r="E20" s="51"/>
      <c r="F20" s="51"/>
      <c r="G20" s="22"/>
    </row>
    <row r="21" spans="1:7" ht="18" customHeight="1" x14ac:dyDescent="0.2">
      <c r="A21" s="543" t="s">
        <v>22</v>
      </c>
      <c r="B21" s="141" t="s">
        <v>410</v>
      </c>
      <c r="C21" s="544"/>
      <c r="D21" s="51"/>
      <c r="E21" s="51"/>
      <c r="F21" s="51"/>
      <c r="G21" s="22"/>
    </row>
    <row r="22" spans="1:7" ht="18" customHeight="1" x14ac:dyDescent="0.2">
      <c r="A22" s="543" t="s">
        <v>21</v>
      </c>
      <c r="B22" s="141" t="s">
        <v>411</v>
      </c>
      <c r="C22" s="544"/>
      <c r="D22" s="51"/>
      <c r="E22" s="51"/>
      <c r="F22" s="51"/>
      <c r="G22" s="22"/>
    </row>
    <row r="23" spans="1:7" ht="18" customHeight="1" x14ac:dyDescent="0.2">
      <c r="A23" s="543" t="s">
        <v>23</v>
      </c>
      <c r="B23" s="545" t="s">
        <v>112</v>
      </c>
      <c r="C23" s="544"/>
      <c r="D23" s="51"/>
      <c r="E23" s="51"/>
      <c r="F23" s="51"/>
      <c r="G23" s="22"/>
    </row>
    <row r="24" spans="1:7" ht="18" customHeight="1" x14ac:dyDescent="0.2">
      <c r="A24" s="543" t="s">
        <v>24</v>
      </c>
      <c r="B24" s="545" t="s">
        <v>102</v>
      </c>
      <c r="C24" s="544"/>
      <c r="D24" s="51"/>
      <c r="E24" s="51"/>
      <c r="F24" s="51"/>
      <c r="G24" s="22"/>
    </row>
    <row r="25" spans="1:7" ht="18" customHeight="1" x14ac:dyDescent="0.2">
      <c r="A25" s="543" t="s">
        <v>25</v>
      </c>
      <c r="B25" s="545" t="s">
        <v>113</v>
      </c>
      <c r="C25" s="544"/>
      <c r="D25" s="51"/>
      <c r="E25" s="51"/>
      <c r="F25" s="51"/>
      <c r="G25" s="22"/>
    </row>
    <row r="26" spans="1:7" ht="18" customHeight="1" x14ac:dyDescent="0.2">
      <c r="A26" s="543" t="s">
        <v>26</v>
      </c>
      <c r="B26" s="545" t="s">
        <v>430</v>
      </c>
      <c r="C26" s="544"/>
      <c r="D26" s="51"/>
      <c r="E26" s="51"/>
      <c r="F26" s="51"/>
      <c r="G26" s="22"/>
    </row>
    <row r="27" spans="1:7" ht="18" customHeight="1" x14ac:dyDescent="0.2">
      <c r="A27" s="543" t="s">
        <v>27</v>
      </c>
      <c r="B27" s="545" t="s">
        <v>44</v>
      </c>
      <c r="C27" s="544"/>
      <c r="D27" s="51"/>
      <c r="E27" s="51"/>
      <c r="F27" s="51"/>
      <c r="G27" s="22"/>
    </row>
    <row r="28" spans="1:7" ht="18" customHeight="1" x14ac:dyDescent="0.2">
      <c r="A28" s="543" t="s">
        <v>28</v>
      </c>
      <c r="B28" s="545" t="s">
        <v>114</v>
      </c>
      <c r="C28" s="544"/>
      <c r="D28" s="51"/>
      <c r="E28" s="51"/>
      <c r="F28" s="51"/>
      <c r="G28" s="22"/>
    </row>
    <row r="29" spans="1:7" ht="18" customHeight="1" x14ac:dyDescent="0.2">
      <c r="A29" s="543" t="s">
        <v>29</v>
      </c>
      <c r="B29" s="545" t="s">
        <v>115</v>
      </c>
      <c r="C29" s="544"/>
      <c r="D29" s="51"/>
      <c r="E29" s="51"/>
      <c r="F29" s="51"/>
      <c r="G29" s="22"/>
    </row>
    <row r="30" spans="1:7" ht="18" customHeight="1" x14ac:dyDescent="0.2">
      <c r="A30" s="543" t="s">
        <v>30</v>
      </c>
      <c r="B30" s="545" t="s">
        <v>116</v>
      </c>
      <c r="C30" s="544"/>
      <c r="D30" s="51"/>
      <c r="E30" s="51"/>
      <c r="F30" s="51"/>
      <c r="G30" s="22"/>
    </row>
    <row r="31" spans="1:7" ht="18" customHeight="1" x14ac:dyDescent="0.2">
      <c r="A31" s="543" t="s">
        <v>31</v>
      </c>
      <c r="B31" s="545" t="s">
        <v>117</v>
      </c>
      <c r="C31" s="544"/>
      <c r="D31" s="51"/>
      <c r="E31" s="51"/>
      <c r="F31" s="51"/>
      <c r="G31" s="22"/>
    </row>
    <row r="32" spans="1:7" ht="18" customHeight="1" x14ac:dyDescent="0.2">
      <c r="A32" s="543" t="s">
        <v>32</v>
      </c>
      <c r="B32" s="545" t="s">
        <v>118</v>
      </c>
      <c r="C32" s="544"/>
      <c r="D32" s="51"/>
      <c r="E32" s="51"/>
      <c r="F32" s="51"/>
      <c r="G32" s="22"/>
    </row>
    <row r="33" spans="1:7" ht="18" customHeight="1" x14ac:dyDescent="0.2">
      <c r="A33" s="543" t="s">
        <v>33</v>
      </c>
      <c r="B33" s="545" t="s">
        <v>119</v>
      </c>
      <c r="C33" s="544"/>
      <c r="D33" s="51"/>
      <c r="E33" s="51"/>
      <c r="F33" s="51"/>
      <c r="G33" s="22"/>
    </row>
    <row r="34" spans="1:7" ht="18" customHeight="1" x14ac:dyDescent="0.2">
      <c r="A34" s="543" t="s">
        <v>34</v>
      </c>
      <c r="B34" s="545" t="s">
        <v>120</v>
      </c>
      <c r="C34" s="544"/>
      <c r="D34" s="51"/>
      <c r="E34" s="51"/>
      <c r="F34" s="51"/>
      <c r="G34" s="22"/>
    </row>
    <row r="35" spans="1:7" ht="18" customHeight="1" x14ac:dyDescent="0.2">
      <c r="A35" s="543" t="s">
        <v>35</v>
      </c>
      <c r="B35" s="545" t="s">
        <v>121</v>
      </c>
      <c r="C35" s="544"/>
      <c r="D35" s="51"/>
      <c r="E35" s="51"/>
      <c r="F35" s="51"/>
      <c r="G35" s="22"/>
    </row>
    <row r="36" spans="1:7" ht="18" customHeight="1" x14ac:dyDescent="0.2">
      <c r="A36" s="543" t="s">
        <v>36</v>
      </c>
      <c r="B36" s="545" t="s">
        <v>122</v>
      </c>
      <c r="C36" s="544"/>
      <c r="D36" s="51"/>
      <c r="E36" s="51"/>
      <c r="F36" s="51"/>
      <c r="G36" s="22"/>
    </row>
    <row r="37" spans="1:7" ht="18" customHeight="1" x14ac:dyDescent="0.2">
      <c r="A37" s="543" t="s">
        <v>37</v>
      </c>
      <c r="B37" s="545" t="s">
        <v>123</v>
      </c>
      <c r="C37" s="544"/>
      <c r="D37" s="51"/>
      <c r="E37" s="51"/>
      <c r="F37" s="51"/>
      <c r="G37" s="22"/>
    </row>
    <row r="38" spans="1:7" ht="18" customHeight="1" x14ac:dyDescent="0.2">
      <c r="A38" s="543" t="s">
        <v>38</v>
      </c>
      <c r="B38" s="545" t="s">
        <v>124</v>
      </c>
      <c r="C38" s="546"/>
      <c r="D38" s="51"/>
      <c r="E38" s="51"/>
      <c r="F38" s="51"/>
      <c r="G38" s="22"/>
    </row>
    <row r="39" spans="1:7" ht="18" customHeight="1" x14ac:dyDescent="0.2">
      <c r="A39" s="543" t="s">
        <v>39</v>
      </c>
      <c r="B39" s="545" t="s">
        <v>125</v>
      </c>
      <c r="C39" s="544"/>
      <c r="D39" s="51"/>
      <c r="E39" s="51"/>
      <c r="F39" s="51"/>
      <c r="G39" s="22"/>
    </row>
    <row r="40" spans="1:7" ht="18" customHeight="1" x14ac:dyDescent="0.2">
      <c r="A40" s="543" t="s">
        <v>62</v>
      </c>
      <c r="B40" s="527" t="s">
        <v>412</v>
      </c>
      <c r="C40" s="544"/>
      <c r="D40" s="51"/>
      <c r="E40" s="51"/>
      <c r="F40" s="51"/>
      <c r="G40" s="22"/>
    </row>
    <row r="41" spans="1:7" ht="18" customHeight="1" x14ac:dyDescent="0.2">
      <c r="A41" s="543" t="s">
        <v>63</v>
      </c>
      <c r="B41" s="527" t="s">
        <v>413</v>
      </c>
      <c r="C41" s="544"/>
      <c r="D41" s="51"/>
      <c r="E41" s="51"/>
      <c r="F41" s="51"/>
      <c r="G41" s="22"/>
    </row>
    <row r="42" spans="1:7" ht="18" customHeight="1" x14ac:dyDescent="0.2">
      <c r="A42" s="543" t="s">
        <v>64</v>
      </c>
      <c r="B42" s="532" t="s">
        <v>247</v>
      </c>
      <c r="C42" s="523"/>
      <c r="D42" s="51"/>
      <c r="E42" s="51"/>
      <c r="F42" s="51"/>
      <c r="G42" s="22"/>
    </row>
    <row r="43" spans="1:7" ht="18" customHeight="1" x14ac:dyDescent="0.2">
      <c r="A43" s="543" t="s">
        <v>65</v>
      </c>
      <c r="B43" s="532" t="s">
        <v>247</v>
      </c>
      <c r="C43" s="523"/>
      <c r="D43" s="51"/>
      <c r="E43" s="51"/>
      <c r="F43" s="51"/>
      <c r="G43" s="22"/>
    </row>
    <row r="44" spans="1:7" ht="11.25" customHeight="1" x14ac:dyDescent="0.2">
      <c r="A44" s="68"/>
      <c r="B44" s="69"/>
      <c r="C44" s="69"/>
      <c r="D44" s="70"/>
      <c r="E44" s="70"/>
      <c r="F44" s="70"/>
      <c r="G44" s="71"/>
    </row>
    <row r="45" spans="1:7" s="75" customFormat="1" ht="12" x14ac:dyDescent="0.2">
      <c r="A45" s="72"/>
      <c r="B45" s="73" t="s">
        <v>170</v>
      </c>
      <c r="C45" s="74" t="s">
        <v>184</v>
      </c>
    </row>
    <row r="46" spans="1:7" s="75" customFormat="1" ht="12" x14ac:dyDescent="0.2">
      <c r="A46" s="72"/>
      <c r="B46" s="73" t="s">
        <v>171</v>
      </c>
      <c r="C46" s="74" t="s">
        <v>183</v>
      </c>
    </row>
    <row r="47" spans="1:7" s="75" customFormat="1" ht="12" x14ac:dyDescent="0.2">
      <c r="A47" s="72"/>
      <c r="B47" s="73" t="s">
        <v>172</v>
      </c>
      <c r="C47" s="74" t="s">
        <v>191</v>
      </c>
    </row>
    <row r="48" spans="1:7" x14ac:dyDescent="0.2">
      <c r="A48" s="76"/>
      <c r="F48" s="20"/>
    </row>
  </sheetData>
  <sheetProtection password="EEFA" sheet="1" objects="1" scenarios="1" selectLockedCells="1"/>
  <phoneticPr fontId="5" type="noConversion"/>
  <printOptions horizontalCentered="1"/>
  <pageMargins left="0.25" right="0.25" top="0.75" bottom="0.5" header="0.5" footer="0.25"/>
  <pageSetup scale="90" orientation="portrait" r:id="rId1"/>
  <headerFooter alignWithMargins="0">
    <oddHeader>&amp;L&amp;6State of California - Health and Human Services Agency&amp;R&amp;6Department of Health Care Services</oddHeader>
    <oddFooter>&amp;L&amp;"Arial,Bold"&amp;8DHCS 3090 (12/2015)</oddFooter>
  </headerFooter>
  <ignoredErrors>
    <ignoredError sqref="A11:A4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4"/>
  <sheetViews>
    <sheetView showGridLines="0" zoomScaleNormal="100" workbookViewId="0">
      <selection activeCell="C26" sqref="C26"/>
    </sheetView>
  </sheetViews>
  <sheetFormatPr defaultRowHeight="12.75" x14ac:dyDescent="0.2"/>
  <cols>
    <col min="1" max="1" width="3.5703125" style="99" bestFit="1" customWidth="1"/>
    <col min="2" max="2" width="38.28515625" style="99" customWidth="1"/>
    <col min="3" max="3" width="19.28515625" style="99" customWidth="1"/>
    <col min="4" max="4" width="12.5703125" style="99" customWidth="1"/>
    <col min="5" max="5" width="15.7109375" style="99" customWidth="1"/>
    <col min="6" max="6" width="14.7109375" style="99" customWidth="1"/>
    <col min="7" max="7" width="10.42578125" style="99" customWidth="1"/>
    <col min="8" max="16384" width="9.140625" style="99"/>
  </cols>
  <sheetData>
    <row r="1" spans="1:7" x14ac:dyDescent="0.2">
      <c r="A1" s="70"/>
      <c r="B1" s="70"/>
      <c r="C1" s="70" t="s">
        <v>228</v>
      </c>
      <c r="D1" s="70"/>
      <c r="E1" s="70"/>
      <c r="F1" s="70"/>
      <c r="G1" s="70"/>
    </row>
    <row r="2" spans="1:7" ht="13.5" thickBot="1" x14ac:dyDescent="0.25">
      <c r="A2" s="205"/>
      <c r="B2" s="205"/>
      <c r="C2" s="205"/>
      <c r="D2" s="205"/>
      <c r="E2" s="205"/>
      <c r="F2" s="205"/>
      <c r="G2" s="70"/>
    </row>
    <row r="3" spans="1:7" s="23" customFormat="1" ht="13.5" thickTop="1" x14ac:dyDescent="0.2">
      <c r="A3" s="394" t="s">
        <v>149</v>
      </c>
      <c r="B3" s="442"/>
      <c r="C3" s="443" t="s">
        <v>98</v>
      </c>
      <c r="D3" s="397"/>
      <c r="E3" s="398"/>
      <c r="F3" s="399" t="s">
        <v>146</v>
      </c>
    </row>
    <row r="4" spans="1:7" s="23" customFormat="1" x14ac:dyDescent="0.2">
      <c r="A4" s="400"/>
      <c r="B4" s="444">
        <f>+'Worksheet 1 Pg 1'!B5</f>
        <v>0</v>
      </c>
      <c r="C4" s="402"/>
      <c r="D4" s="403"/>
      <c r="E4" s="403"/>
      <c r="F4" s="404"/>
    </row>
    <row r="5" spans="1:7" s="23" customFormat="1" x14ac:dyDescent="0.2">
      <c r="A5" s="405" t="s">
        <v>150</v>
      </c>
      <c r="B5" s="445"/>
      <c r="C5" s="169" t="s">
        <v>331</v>
      </c>
      <c r="D5" s="169" t="s">
        <v>332</v>
      </c>
      <c r="E5" s="70"/>
      <c r="F5" s="404"/>
    </row>
    <row r="6" spans="1:7" s="23" customFormat="1" ht="13.5" thickBot="1" x14ac:dyDescent="0.25">
      <c r="A6" s="407"/>
      <c r="B6" s="408">
        <f>+'Worksheet 1 Pg 1'!B7</f>
        <v>0</v>
      </c>
      <c r="C6" s="471">
        <f>+'Worksheet 1 Pg 1'!D7</f>
        <v>0</v>
      </c>
      <c r="D6" s="409"/>
      <c r="E6" s="471">
        <f>+'Worksheet 1 Pg 1'!F7</f>
        <v>0</v>
      </c>
      <c r="F6" s="410"/>
    </row>
    <row r="7" spans="1:7" s="23" customFormat="1" ht="13.5" thickBot="1" x14ac:dyDescent="0.25">
      <c r="A7" s="407"/>
      <c r="B7" s="407"/>
      <c r="C7" s="434"/>
      <c r="D7" s="434"/>
      <c r="E7" s="434"/>
      <c r="F7" s="435"/>
    </row>
    <row r="8" spans="1:7" ht="15" customHeight="1" x14ac:dyDescent="0.2">
      <c r="A8" s="446"/>
      <c r="B8" s="447" t="s">
        <v>188</v>
      </c>
      <c r="C8" s="246">
        <v>1</v>
      </c>
      <c r="D8" s="225">
        <v>2</v>
      </c>
      <c r="E8" s="225">
        <v>3</v>
      </c>
      <c r="F8" s="82">
        <v>4</v>
      </c>
      <c r="G8" s="96"/>
    </row>
    <row r="9" spans="1:7" ht="16.5" customHeight="1" thickBot="1" x14ac:dyDescent="0.25">
      <c r="A9" s="448"/>
      <c r="B9" s="449"/>
      <c r="C9" s="450" t="s">
        <v>230</v>
      </c>
      <c r="D9" s="451" t="s">
        <v>190</v>
      </c>
      <c r="E9" s="452" t="s">
        <v>160</v>
      </c>
      <c r="F9" s="453" t="s">
        <v>159</v>
      </c>
    </row>
    <row r="10" spans="1:7" ht="15.95" customHeight="1" x14ac:dyDescent="0.2">
      <c r="A10" s="417" t="s">
        <v>11</v>
      </c>
      <c r="B10" s="525" t="s">
        <v>414</v>
      </c>
      <c r="C10" s="88"/>
      <c r="D10" s="97"/>
      <c r="E10" s="62"/>
      <c r="F10" s="62"/>
    </row>
    <row r="11" spans="1:7" ht="15.95" customHeight="1" x14ac:dyDescent="0.2">
      <c r="A11" s="419" t="s">
        <v>12</v>
      </c>
      <c r="B11" s="528" t="s">
        <v>415</v>
      </c>
      <c r="C11" s="89"/>
      <c r="D11" s="97"/>
      <c r="E11" s="51"/>
      <c r="F11" s="51"/>
    </row>
    <row r="12" spans="1:7" ht="15.95" customHeight="1" x14ac:dyDescent="0.2">
      <c r="A12" s="419" t="s">
        <v>13</v>
      </c>
      <c r="B12" s="529" t="s">
        <v>416</v>
      </c>
      <c r="C12" s="89"/>
      <c r="D12" s="97"/>
      <c r="E12" s="51"/>
      <c r="F12" s="51"/>
    </row>
    <row r="13" spans="1:7" ht="15.95" customHeight="1" x14ac:dyDescent="0.2">
      <c r="A13" s="419" t="s">
        <v>14</v>
      </c>
      <c r="B13" s="529" t="s">
        <v>417</v>
      </c>
      <c r="C13" s="89"/>
      <c r="D13" s="97"/>
      <c r="E13" s="51"/>
      <c r="F13" s="51"/>
    </row>
    <row r="14" spans="1:7" ht="15.95" customHeight="1" x14ac:dyDescent="0.2">
      <c r="A14" s="419" t="s">
        <v>15</v>
      </c>
      <c r="B14" s="529" t="s">
        <v>418</v>
      </c>
      <c r="C14" s="89"/>
      <c r="D14" s="97"/>
      <c r="E14" s="51"/>
      <c r="F14" s="51"/>
    </row>
    <row r="15" spans="1:7" ht="15.95" customHeight="1" x14ac:dyDescent="0.2">
      <c r="A15" s="419" t="s">
        <v>16</v>
      </c>
      <c r="B15" s="526" t="s">
        <v>419</v>
      </c>
      <c r="C15" s="89"/>
      <c r="D15" s="97"/>
      <c r="E15" s="51"/>
      <c r="F15" s="51"/>
    </row>
    <row r="16" spans="1:7" ht="15.95" customHeight="1" x14ac:dyDescent="0.2">
      <c r="A16" s="419" t="s">
        <v>17</v>
      </c>
      <c r="B16" s="531" t="s">
        <v>420</v>
      </c>
      <c r="C16" s="89"/>
      <c r="D16" s="97"/>
      <c r="E16" s="51"/>
      <c r="F16" s="51"/>
    </row>
    <row r="17" spans="1:6" ht="15.95" customHeight="1" x14ac:dyDescent="0.2">
      <c r="A17" s="419" t="s">
        <v>18</v>
      </c>
      <c r="B17" s="530" t="s">
        <v>421</v>
      </c>
      <c r="C17" s="89"/>
      <c r="D17" s="97"/>
      <c r="E17" s="51"/>
      <c r="F17" s="51"/>
    </row>
    <row r="18" spans="1:6" ht="15.95" customHeight="1" x14ac:dyDescent="0.2">
      <c r="A18" s="419" t="s">
        <v>19</v>
      </c>
      <c r="B18" s="530" t="s">
        <v>422</v>
      </c>
      <c r="C18" s="89"/>
      <c r="D18" s="97"/>
      <c r="E18" s="51"/>
      <c r="F18" s="51"/>
    </row>
    <row r="19" spans="1:6" ht="15.95" customHeight="1" x14ac:dyDescent="0.2">
      <c r="A19" s="419" t="s">
        <v>20</v>
      </c>
      <c r="B19" s="530" t="s">
        <v>423</v>
      </c>
      <c r="C19" s="89"/>
      <c r="D19" s="97"/>
      <c r="E19" s="51"/>
      <c r="F19" s="51"/>
    </row>
    <row r="20" spans="1:6" ht="15.95" customHeight="1" x14ac:dyDescent="0.2">
      <c r="A20" s="419" t="s">
        <v>22</v>
      </c>
      <c r="B20" s="530" t="s">
        <v>424</v>
      </c>
      <c r="C20" s="89"/>
      <c r="D20" s="97"/>
      <c r="E20" s="51"/>
      <c r="F20" s="51"/>
    </row>
    <row r="21" spans="1:6" ht="15.95" customHeight="1" x14ac:dyDescent="0.2">
      <c r="A21" s="419" t="s">
        <v>21</v>
      </c>
      <c r="B21" s="529" t="s">
        <v>425</v>
      </c>
      <c r="C21" s="89"/>
      <c r="D21" s="97"/>
      <c r="E21" s="51"/>
      <c r="F21" s="51"/>
    </row>
    <row r="22" spans="1:6" ht="15.95" customHeight="1" x14ac:dyDescent="0.2">
      <c r="A22" s="419" t="s">
        <v>23</v>
      </c>
      <c r="B22" s="526" t="s">
        <v>130</v>
      </c>
      <c r="C22" s="89"/>
      <c r="D22" s="97"/>
      <c r="E22" s="51"/>
      <c r="F22" s="51"/>
    </row>
    <row r="23" spans="1:6" ht="15.95" customHeight="1" x14ac:dyDescent="0.2">
      <c r="A23" s="419" t="s">
        <v>24</v>
      </c>
      <c r="B23" s="529" t="s">
        <v>151</v>
      </c>
      <c r="C23" s="89"/>
      <c r="D23" s="97"/>
      <c r="E23" s="51"/>
      <c r="F23" s="51"/>
    </row>
    <row r="24" spans="1:6" ht="15.95" customHeight="1" x14ac:dyDescent="0.2">
      <c r="A24" s="419" t="s">
        <v>25</v>
      </c>
      <c r="B24" s="529" t="s">
        <v>426</v>
      </c>
      <c r="C24" s="89"/>
      <c r="D24" s="97"/>
      <c r="E24" s="51"/>
      <c r="F24" s="51"/>
    </row>
    <row r="25" spans="1:6" ht="15.95" customHeight="1" x14ac:dyDescent="0.2">
      <c r="A25" s="419" t="s">
        <v>26</v>
      </c>
      <c r="B25" s="527" t="s">
        <v>213</v>
      </c>
      <c r="C25" s="89"/>
      <c r="D25" s="97"/>
      <c r="E25" s="51"/>
      <c r="F25" s="51"/>
    </row>
    <row r="26" spans="1:6" ht="15.95" customHeight="1" x14ac:dyDescent="0.2">
      <c r="A26" s="419" t="s">
        <v>28</v>
      </c>
      <c r="B26" s="520" t="s">
        <v>253</v>
      </c>
      <c r="C26" s="89"/>
      <c r="D26" s="97"/>
      <c r="E26" s="51"/>
      <c r="F26" s="51"/>
    </row>
    <row r="27" spans="1:6" ht="15.95" customHeight="1" x14ac:dyDescent="0.2">
      <c r="A27" s="419" t="s">
        <v>29</v>
      </c>
      <c r="B27" s="527" t="s">
        <v>394</v>
      </c>
      <c r="C27" s="89"/>
      <c r="D27" s="97"/>
      <c r="E27" s="51"/>
      <c r="F27" s="51"/>
    </row>
    <row r="28" spans="1:6" ht="15.95" customHeight="1" x14ac:dyDescent="0.2">
      <c r="A28" s="419" t="s">
        <v>30</v>
      </c>
      <c r="B28" s="141" t="s">
        <v>217</v>
      </c>
      <c r="C28" s="89"/>
      <c r="D28" s="97"/>
      <c r="E28" s="454"/>
      <c r="F28" s="51"/>
    </row>
    <row r="29" spans="1:6" ht="15.95" customHeight="1" x14ac:dyDescent="0.2">
      <c r="A29" s="419" t="s">
        <v>31</v>
      </c>
      <c r="B29" s="141" t="s">
        <v>218</v>
      </c>
      <c r="C29" s="89"/>
      <c r="D29" s="97"/>
      <c r="E29" s="51"/>
      <c r="F29" s="51"/>
    </row>
    <row r="30" spans="1:6" ht="15.95" customHeight="1" x14ac:dyDescent="0.2">
      <c r="A30" s="419" t="s">
        <v>33</v>
      </c>
      <c r="B30" s="141" t="s">
        <v>219</v>
      </c>
      <c r="C30" s="89"/>
      <c r="D30" s="97"/>
      <c r="E30" s="51"/>
      <c r="F30" s="51"/>
    </row>
    <row r="31" spans="1:6" ht="15.95" customHeight="1" x14ac:dyDescent="0.2">
      <c r="A31" s="419" t="s">
        <v>34</v>
      </c>
      <c r="B31" s="532" t="s">
        <v>254</v>
      </c>
      <c r="C31" s="89"/>
      <c r="D31" s="97"/>
      <c r="E31" s="51"/>
      <c r="F31" s="51"/>
    </row>
    <row r="32" spans="1:6" ht="15.95" customHeight="1" x14ac:dyDescent="0.2">
      <c r="A32" s="419" t="s">
        <v>35</v>
      </c>
      <c r="B32" s="141" t="s">
        <v>258</v>
      </c>
      <c r="C32" s="89"/>
      <c r="D32" s="97"/>
      <c r="E32" s="51"/>
      <c r="F32" s="51"/>
    </row>
    <row r="33" spans="1:7" ht="15.95" customHeight="1" x14ac:dyDescent="0.2">
      <c r="A33" s="419" t="s">
        <v>36</v>
      </c>
      <c r="B33" s="141" t="s">
        <v>259</v>
      </c>
      <c r="C33" s="89"/>
      <c r="D33" s="97"/>
      <c r="E33" s="51"/>
      <c r="F33" s="51"/>
    </row>
    <row r="34" spans="1:7" ht="15.95" customHeight="1" x14ac:dyDescent="0.2">
      <c r="A34" s="419" t="s">
        <v>37</v>
      </c>
      <c r="B34" s="141" t="s">
        <v>260</v>
      </c>
      <c r="C34" s="89"/>
      <c r="D34" s="97"/>
      <c r="E34" s="51"/>
      <c r="F34" s="51"/>
    </row>
    <row r="35" spans="1:7" ht="15.95" customHeight="1" x14ac:dyDescent="0.2">
      <c r="A35" s="422" t="s">
        <v>38</v>
      </c>
      <c r="B35" s="532" t="s">
        <v>395</v>
      </c>
      <c r="C35" s="89"/>
      <c r="D35" s="97"/>
      <c r="E35" s="51"/>
      <c r="F35" s="51"/>
    </row>
    <row r="36" spans="1:7" ht="15.95" customHeight="1" x14ac:dyDescent="0.2">
      <c r="A36" s="422" t="s">
        <v>39</v>
      </c>
      <c r="B36" s="532" t="s">
        <v>396</v>
      </c>
      <c r="C36" s="89"/>
      <c r="D36" s="97"/>
      <c r="E36" s="51"/>
      <c r="F36" s="51"/>
    </row>
    <row r="37" spans="1:7" ht="15.95" customHeight="1" x14ac:dyDescent="0.2">
      <c r="A37" s="422" t="s">
        <v>62</v>
      </c>
      <c r="B37" s="204" t="s">
        <v>364</v>
      </c>
      <c r="C37" s="81">
        <f>SUM(C10:C36)</f>
        <v>0</v>
      </c>
      <c r="D37" s="86">
        <f>SUM(D10:D36)</f>
        <v>0</v>
      </c>
      <c r="E37" s="98"/>
      <c r="F37" s="98"/>
    </row>
    <row r="38" spans="1:7" ht="21.95" customHeight="1" x14ac:dyDescent="0.2"/>
    <row r="39" spans="1:7" ht="12.75" customHeight="1" x14ac:dyDescent="0.2">
      <c r="B39" s="195" t="s">
        <v>252</v>
      </c>
      <c r="C39" s="170"/>
      <c r="D39" s="170"/>
      <c r="E39" s="170"/>
      <c r="F39" s="170"/>
      <c r="G39" s="170"/>
    </row>
    <row r="40" spans="1:7" ht="12.75" customHeight="1" x14ac:dyDescent="0.2">
      <c r="B40" s="99" t="s">
        <v>363</v>
      </c>
      <c r="C40" s="195"/>
      <c r="D40" s="195"/>
      <c r="E40" s="195"/>
      <c r="F40" s="195"/>
    </row>
    <row r="42" spans="1:7" x14ac:dyDescent="0.2">
      <c r="B42" s="99" t="s">
        <v>255</v>
      </c>
    </row>
    <row r="44" spans="1:7" x14ac:dyDescent="0.2">
      <c r="B44" s="99" t="s">
        <v>235</v>
      </c>
    </row>
  </sheetData>
  <sheetProtection password="EEFA" sheet="1" objects="1" scenarios="1" selectLockedCells="1"/>
  <phoneticPr fontId="5" type="noConversion"/>
  <printOptions horizontalCentered="1"/>
  <pageMargins left="0.25" right="0.25" top="1" bottom="0.5" header="0.5" footer="0.5"/>
  <pageSetup scale="90" orientation="portrait" r:id="rId1"/>
  <headerFooter alignWithMargins="0">
    <oddHeader>&amp;L&amp;6State of California - Health and Human Service Agency&amp;R&amp;6Department of Health Care Services</oddHeader>
    <oddFooter>&amp;L&amp;"Arial,Bold"&amp;8DHCS 3096 (12/2015)</oddFooter>
  </headerFooter>
  <ignoredErrors>
    <ignoredError sqref="A10:A1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8"/>
  <sheetViews>
    <sheetView showGridLines="0" zoomScaleNormal="100" workbookViewId="0">
      <selection activeCell="C30" sqref="C30"/>
    </sheetView>
  </sheetViews>
  <sheetFormatPr defaultRowHeight="12.75" x14ac:dyDescent="0.2"/>
  <cols>
    <col min="1" max="1" width="3" style="99" bestFit="1" customWidth="1"/>
    <col min="2" max="2" width="45.7109375" style="99" customWidth="1"/>
    <col min="3" max="3" width="17.7109375" style="125" bestFit="1" customWidth="1"/>
    <col min="4" max="4" width="13.5703125" style="125" bestFit="1" customWidth="1"/>
    <col min="5" max="5" width="14.5703125" style="99" bestFit="1" customWidth="1"/>
    <col min="6" max="6" width="19.5703125" style="99" customWidth="1"/>
    <col min="7" max="7" width="25.5703125" style="99" customWidth="1"/>
    <col min="8" max="16384" width="9.140625" style="99"/>
  </cols>
  <sheetData>
    <row r="1" spans="1:7" ht="20.100000000000001" customHeight="1" x14ac:dyDescent="0.2">
      <c r="B1" s="70"/>
      <c r="C1" s="96"/>
      <c r="D1" s="70" t="s">
        <v>220</v>
      </c>
      <c r="E1" s="96"/>
      <c r="F1" s="96"/>
      <c r="G1" s="96"/>
    </row>
    <row r="2" spans="1:7" ht="20.100000000000001" customHeight="1" thickBot="1" x14ac:dyDescent="0.25">
      <c r="A2" s="205"/>
      <c r="B2" s="205"/>
      <c r="C2" s="206"/>
      <c r="D2" s="205"/>
      <c r="E2" s="206"/>
      <c r="F2" s="206"/>
      <c r="G2" s="206"/>
    </row>
    <row r="3" spans="1:7" s="23" customFormat="1" ht="13.5" thickTop="1" x14ac:dyDescent="0.2">
      <c r="A3" s="394" t="s">
        <v>149</v>
      </c>
      <c r="B3" s="442"/>
      <c r="C3" s="443" t="s">
        <v>98</v>
      </c>
      <c r="D3" s="397"/>
      <c r="E3" s="397"/>
      <c r="F3" s="398"/>
      <c r="G3" s="399" t="s">
        <v>147</v>
      </c>
    </row>
    <row r="4" spans="1:7" s="23" customFormat="1" x14ac:dyDescent="0.2">
      <c r="A4" s="400"/>
      <c r="B4" s="444">
        <f>+'Worksheet 1 Pg 1'!B5</f>
        <v>0</v>
      </c>
      <c r="C4" s="402"/>
      <c r="D4" s="125"/>
      <c r="E4" s="403"/>
      <c r="F4" s="403"/>
      <c r="G4" s="404"/>
    </row>
    <row r="5" spans="1:7" s="23" customFormat="1" x14ac:dyDescent="0.2">
      <c r="A5" s="405" t="s">
        <v>150</v>
      </c>
      <c r="B5" s="445"/>
      <c r="C5" s="455" t="s">
        <v>331</v>
      </c>
      <c r="D5" s="236"/>
      <c r="E5" s="455" t="s">
        <v>332</v>
      </c>
      <c r="F5" s="456"/>
      <c r="G5" s="404"/>
    </row>
    <row r="6" spans="1:7" s="23" customFormat="1" ht="13.5" thickBot="1" x14ac:dyDescent="0.25">
      <c r="A6" s="208"/>
      <c r="B6" s="313">
        <f>+'Worksheet 1 Pg 1'!B7</f>
        <v>0</v>
      </c>
      <c r="C6" s="457"/>
      <c r="D6" s="471">
        <f>+'Worksheet 1 Pg 1'!D7</f>
        <v>0</v>
      </c>
      <c r="E6" s="457"/>
      <c r="F6" s="472">
        <f>+'Worksheet 1 Pg 1'!F7</f>
        <v>0</v>
      </c>
      <c r="G6" s="458"/>
    </row>
    <row r="7" spans="1:7" x14ac:dyDescent="0.2">
      <c r="B7" s="207"/>
      <c r="C7" s="207"/>
      <c r="D7" s="249"/>
      <c r="E7" s="207"/>
      <c r="F7" s="207"/>
      <c r="G7" s="207"/>
    </row>
    <row r="8" spans="1:7" ht="15.75" customHeight="1" thickBot="1" x14ac:dyDescent="0.25">
      <c r="A8" s="208"/>
      <c r="B8" s="208"/>
      <c r="C8" s="208"/>
      <c r="D8" s="208" t="s">
        <v>223</v>
      </c>
      <c r="E8" s="208"/>
      <c r="F8" s="208"/>
      <c r="G8" s="208"/>
    </row>
    <row r="9" spans="1:7" ht="18.75" customHeight="1" thickBot="1" x14ac:dyDescent="0.25">
      <c r="B9" s="100"/>
      <c r="C9" s="101">
        <v>1</v>
      </c>
      <c r="D9" s="101">
        <v>2</v>
      </c>
      <c r="E9" s="101">
        <v>3</v>
      </c>
      <c r="F9" s="101">
        <v>4</v>
      </c>
      <c r="G9" s="101">
        <v>5</v>
      </c>
    </row>
    <row r="10" spans="1:7" ht="18.75" customHeight="1" x14ac:dyDescent="0.2">
      <c r="B10" s="234" t="s">
        <v>188</v>
      </c>
      <c r="C10" s="102" t="s">
        <v>186</v>
      </c>
      <c r="D10" s="103" t="s">
        <v>185</v>
      </c>
      <c r="E10" s="103" t="s">
        <v>127</v>
      </c>
      <c r="F10" s="103" t="s">
        <v>128</v>
      </c>
      <c r="G10" s="237" t="s">
        <v>335</v>
      </c>
    </row>
    <row r="11" spans="1:7" ht="18.75" customHeight="1" thickBot="1" x14ac:dyDescent="0.25">
      <c r="B11" s="235"/>
      <c r="C11" s="104" t="s">
        <v>189</v>
      </c>
      <c r="D11" s="105" t="s">
        <v>162</v>
      </c>
      <c r="E11" s="106" t="s">
        <v>129</v>
      </c>
      <c r="F11" s="106" t="s">
        <v>173</v>
      </c>
      <c r="G11" s="238" t="s">
        <v>334</v>
      </c>
    </row>
    <row r="12" spans="1:7" ht="20.100000000000001" customHeight="1" x14ac:dyDescent="0.2">
      <c r="A12" s="137">
        <v>1</v>
      </c>
      <c r="B12" s="525" t="s">
        <v>414</v>
      </c>
      <c r="C12" s="562">
        <f>+'Work Sheet 5'!C10</f>
        <v>0</v>
      </c>
      <c r="D12" s="563">
        <f>+'Work Sheet 5'!D10</f>
        <v>0</v>
      </c>
      <c r="E12" s="107">
        <v>4200</v>
      </c>
      <c r="F12" s="108">
        <f t="shared" ref="F12:F17" si="0">ROUND((C12*E12),0)</f>
        <v>0</v>
      </c>
      <c r="G12" s="535"/>
    </row>
    <row r="13" spans="1:7" ht="20.100000000000001" customHeight="1" x14ac:dyDescent="0.2">
      <c r="A13" s="137">
        <v>2</v>
      </c>
      <c r="B13" s="528" t="s">
        <v>415</v>
      </c>
      <c r="C13" s="562">
        <f>+'Work Sheet 5'!C11</f>
        <v>0</v>
      </c>
      <c r="D13" s="563">
        <f>+'Work Sheet 5'!D11</f>
        <v>0</v>
      </c>
      <c r="E13" s="107">
        <v>4200</v>
      </c>
      <c r="F13" s="110">
        <f t="shared" si="0"/>
        <v>0</v>
      </c>
      <c r="G13" s="536" t="s">
        <v>427</v>
      </c>
    </row>
    <row r="14" spans="1:7" ht="20.100000000000001" customHeight="1" x14ac:dyDescent="0.2">
      <c r="A14" s="137">
        <v>3</v>
      </c>
      <c r="B14" s="582"/>
      <c r="C14" s="583"/>
      <c r="D14" s="584"/>
      <c r="E14" s="585"/>
      <c r="F14" s="586"/>
      <c r="G14" s="536" t="s">
        <v>428</v>
      </c>
    </row>
    <row r="15" spans="1:7" ht="20.100000000000001" customHeight="1" x14ac:dyDescent="0.2">
      <c r="A15" s="137">
        <v>4</v>
      </c>
      <c r="B15" s="521" t="s">
        <v>416</v>
      </c>
      <c r="C15" s="562">
        <f>+'Work Sheet 5'!C12</f>
        <v>0</v>
      </c>
      <c r="D15" s="563">
        <f>+'Work Sheet 5'!D12</f>
        <v>0</v>
      </c>
      <c r="E15" s="109">
        <v>2100</v>
      </c>
      <c r="F15" s="110">
        <f t="shared" si="0"/>
        <v>0</v>
      </c>
      <c r="G15" s="536" t="s">
        <v>429</v>
      </c>
    </row>
    <row r="16" spans="1:7" ht="20.100000000000001" customHeight="1" x14ac:dyDescent="0.2">
      <c r="A16" s="137">
        <v>5</v>
      </c>
      <c r="B16" s="529" t="s">
        <v>417</v>
      </c>
      <c r="C16" s="562">
        <f>+'Work Sheet 5'!C13</f>
        <v>0</v>
      </c>
      <c r="D16" s="563">
        <f>+'Work Sheet 5'!D13</f>
        <v>0</v>
      </c>
      <c r="E16" s="109">
        <v>2100</v>
      </c>
      <c r="F16" s="110">
        <f t="shared" si="0"/>
        <v>0</v>
      </c>
      <c r="G16" s="537"/>
    </row>
    <row r="17" spans="1:7" ht="20.100000000000001" customHeight="1" x14ac:dyDescent="0.2">
      <c r="A17" s="137">
        <v>6</v>
      </c>
      <c r="B17" s="529" t="s">
        <v>418</v>
      </c>
      <c r="C17" s="522">
        <f>+'Work Sheet 5'!C14</f>
        <v>0</v>
      </c>
      <c r="D17" s="547">
        <f>+'Work Sheet 5'!D14</f>
        <v>0</v>
      </c>
      <c r="E17" s="109">
        <v>2100</v>
      </c>
      <c r="F17" s="110">
        <f t="shared" si="0"/>
        <v>0</v>
      </c>
      <c r="G17" s="538"/>
    </row>
    <row r="18" spans="1:7" ht="20.100000000000001" customHeight="1" x14ac:dyDescent="0.2">
      <c r="A18" s="137">
        <v>7</v>
      </c>
      <c r="B18" s="138" t="s">
        <v>461</v>
      </c>
      <c r="C18" s="564">
        <f>SUM(C12:C17)</f>
        <v>0</v>
      </c>
      <c r="D18" s="565">
        <f>SUM(D12:D17)</f>
        <v>0</v>
      </c>
      <c r="E18" s="111" t="s">
        <v>187</v>
      </c>
      <c r="F18" s="112">
        <f>SUM(F12:F17)</f>
        <v>0</v>
      </c>
      <c r="G18" s="113">
        <f>IF(F18&lt;D18,D18,F18)</f>
        <v>0</v>
      </c>
    </row>
    <row r="19" spans="1:7" ht="20.100000000000001" customHeight="1" x14ac:dyDescent="0.2">
      <c r="A19" s="137">
        <v>8</v>
      </c>
      <c r="B19" s="526" t="s">
        <v>419</v>
      </c>
      <c r="C19" s="562">
        <f>+'Work Sheet 5'!C15</f>
        <v>0</v>
      </c>
      <c r="D19" s="109">
        <f>+'Work Sheet 5'!D15</f>
        <v>0</v>
      </c>
      <c r="E19" s="239"/>
      <c r="F19" s="240"/>
      <c r="G19" s="114">
        <f t="shared" ref="G19:G32" si="1">+D19</f>
        <v>0</v>
      </c>
    </row>
    <row r="20" spans="1:7" ht="20.100000000000001" customHeight="1" x14ac:dyDescent="0.2">
      <c r="A20" s="137">
        <v>9</v>
      </c>
      <c r="B20" s="531" t="s">
        <v>420</v>
      </c>
      <c r="C20" s="562">
        <f>+'Work Sheet 5'!C16</f>
        <v>0</v>
      </c>
      <c r="D20" s="109">
        <f>+'Work Sheet 5'!D16</f>
        <v>0</v>
      </c>
      <c r="E20" s="241"/>
      <c r="F20" s="242"/>
      <c r="G20" s="114">
        <f t="shared" si="1"/>
        <v>0</v>
      </c>
    </row>
    <row r="21" spans="1:7" ht="20.100000000000001" customHeight="1" x14ac:dyDescent="0.2">
      <c r="A21" s="137">
        <v>10</v>
      </c>
      <c r="B21" s="530" t="s">
        <v>421</v>
      </c>
      <c r="C21" s="562">
        <f>+'Work Sheet 5'!C17</f>
        <v>0</v>
      </c>
      <c r="D21" s="109">
        <f>+'Work Sheet 5'!D17</f>
        <v>0</v>
      </c>
      <c r="E21" s="241"/>
      <c r="F21" s="242"/>
      <c r="G21" s="114">
        <f t="shared" si="1"/>
        <v>0</v>
      </c>
    </row>
    <row r="22" spans="1:7" ht="20.100000000000001" customHeight="1" x14ac:dyDescent="0.2">
      <c r="A22" s="137">
        <v>11</v>
      </c>
      <c r="B22" s="530" t="s">
        <v>422</v>
      </c>
      <c r="C22" s="562">
        <f>+'Work Sheet 5'!C18</f>
        <v>0</v>
      </c>
      <c r="D22" s="109">
        <f>+'Work Sheet 5'!D18</f>
        <v>0</v>
      </c>
      <c r="E22" s="241"/>
      <c r="F22" s="242"/>
      <c r="G22" s="114">
        <f t="shared" si="1"/>
        <v>0</v>
      </c>
    </row>
    <row r="23" spans="1:7" ht="20.100000000000001" customHeight="1" x14ac:dyDescent="0.2">
      <c r="A23" s="137">
        <v>12</v>
      </c>
      <c r="B23" s="530" t="s">
        <v>423</v>
      </c>
      <c r="C23" s="562">
        <f>+'Work Sheet 5'!C19</f>
        <v>0</v>
      </c>
      <c r="D23" s="109">
        <f>+'Work Sheet 5'!D19</f>
        <v>0</v>
      </c>
      <c r="E23" s="241"/>
      <c r="F23" s="242"/>
      <c r="G23" s="114">
        <f t="shared" si="1"/>
        <v>0</v>
      </c>
    </row>
    <row r="24" spans="1:7" ht="20.100000000000001" customHeight="1" x14ac:dyDescent="0.2">
      <c r="A24" s="137">
        <v>13</v>
      </c>
      <c r="B24" s="530" t="s">
        <v>424</v>
      </c>
      <c r="C24" s="562">
        <f>+'Work Sheet 5'!C20</f>
        <v>0</v>
      </c>
      <c r="D24" s="109">
        <f>+'Work Sheet 5'!D20</f>
        <v>0</v>
      </c>
      <c r="E24" s="245" t="s">
        <v>336</v>
      </c>
      <c r="F24" s="242"/>
      <c r="G24" s="114">
        <f t="shared" si="1"/>
        <v>0</v>
      </c>
    </row>
    <row r="25" spans="1:7" ht="20.100000000000001" customHeight="1" x14ac:dyDescent="0.2">
      <c r="A25" s="137">
        <v>14</v>
      </c>
      <c r="B25" s="529" t="s">
        <v>425</v>
      </c>
      <c r="C25" s="562">
        <f>+'Work Sheet 5'!C21</f>
        <v>0</v>
      </c>
      <c r="D25" s="109">
        <f>+'Work Sheet 5'!D21</f>
        <v>0</v>
      </c>
      <c r="E25" s="245" t="s">
        <v>337</v>
      </c>
      <c r="F25" s="242"/>
      <c r="G25" s="114">
        <f t="shared" si="1"/>
        <v>0</v>
      </c>
    </row>
    <row r="26" spans="1:7" ht="20.100000000000001" customHeight="1" x14ac:dyDescent="0.2">
      <c r="A26" s="137">
        <v>15</v>
      </c>
      <c r="B26" s="526" t="s">
        <v>130</v>
      </c>
      <c r="C26" s="562">
        <f>+'Work Sheet 5'!C22</f>
        <v>0</v>
      </c>
      <c r="D26" s="109">
        <f>+'Work Sheet 5'!D22</f>
        <v>0</v>
      </c>
      <c r="E26" s="245" t="s">
        <v>340</v>
      </c>
      <c r="F26" s="242"/>
      <c r="G26" s="114">
        <f t="shared" si="1"/>
        <v>0</v>
      </c>
    </row>
    <row r="27" spans="1:7" ht="20.100000000000001" customHeight="1" x14ac:dyDescent="0.2">
      <c r="A27" s="137">
        <v>16</v>
      </c>
      <c r="B27" s="529" t="s">
        <v>151</v>
      </c>
      <c r="C27" s="562">
        <f>+'Work Sheet 5'!C23</f>
        <v>0</v>
      </c>
      <c r="D27" s="109">
        <f>+'Work Sheet 5'!D23</f>
        <v>0</v>
      </c>
      <c r="E27" s="241"/>
      <c r="F27" s="242"/>
      <c r="G27" s="114">
        <f t="shared" si="1"/>
        <v>0</v>
      </c>
    </row>
    <row r="28" spans="1:7" ht="20.100000000000001" customHeight="1" x14ac:dyDescent="0.2">
      <c r="A28" s="137">
        <v>17</v>
      </c>
      <c r="B28" s="529" t="s">
        <v>426</v>
      </c>
      <c r="C28" s="562">
        <f>+'Work Sheet 5'!C24</f>
        <v>0</v>
      </c>
      <c r="D28" s="109">
        <f>+'Work Sheet 5'!D24</f>
        <v>0</v>
      </c>
      <c r="E28" s="241"/>
      <c r="F28" s="242"/>
      <c r="G28" s="114">
        <f t="shared" si="1"/>
        <v>0</v>
      </c>
    </row>
    <row r="29" spans="1:7" ht="20.100000000000001" customHeight="1" x14ac:dyDescent="0.2">
      <c r="A29" s="137">
        <v>18</v>
      </c>
      <c r="B29" s="527" t="s">
        <v>213</v>
      </c>
      <c r="C29" s="562">
        <f>+'Work Sheet 5'!C25</f>
        <v>0</v>
      </c>
      <c r="D29" s="109">
        <f>+'Work Sheet 5'!D25</f>
        <v>0</v>
      </c>
      <c r="E29" s="241"/>
      <c r="F29" s="242"/>
      <c r="G29" s="114">
        <f t="shared" si="1"/>
        <v>0</v>
      </c>
    </row>
    <row r="30" spans="1:7" ht="20.100000000000001" customHeight="1" x14ac:dyDescent="0.2">
      <c r="A30" s="137">
        <v>19</v>
      </c>
      <c r="B30" s="521" t="s">
        <v>246</v>
      </c>
      <c r="C30" s="522">
        <v>0</v>
      </c>
      <c r="D30" s="524">
        <v>0</v>
      </c>
      <c r="E30" s="533"/>
      <c r="F30" s="534"/>
      <c r="G30" s="114">
        <f t="shared" si="1"/>
        <v>0</v>
      </c>
    </row>
    <row r="31" spans="1:7" ht="20.100000000000001" customHeight="1" x14ac:dyDescent="0.2">
      <c r="A31" s="137">
        <v>20</v>
      </c>
      <c r="B31" s="572" t="s">
        <v>453</v>
      </c>
      <c r="C31" s="564">
        <f>SUM(C18:C30)</f>
        <v>0</v>
      </c>
      <c r="D31" s="565">
        <f>SUM(D18:D30)</f>
        <v>0</v>
      </c>
      <c r="E31" s="241"/>
      <c r="F31" s="242"/>
      <c r="G31" s="114">
        <f>SUM(G18:G30)</f>
        <v>0</v>
      </c>
    </row>
    <row r="32" spans="1:7" ht="20.100000000000001" customHeight="1" x14ac:dyDescent="0.2">
      <c r="A32" s="137">
        <v>21</v>
      </c>
      <c r="B32" s="570" t="s">
        <v>462</v>
      </c>
      <c r="C32" s="562">
        <f>SUM('Work Sheet 5'!C27:C36)</f>
        <v>0</v>
      </c>
      <c r="D32" s="109">
        <f>SUM('Work Sheet 5'!D27:D36)</f>
        <v>0</v>
      </c>
      <c r="E32" s="241"/>
      <c r="F32" s="242"/>
      <c r="G32" s="114">
        <f t="shared" si="1"/>
        <v>0</v>
      </c>
    </row>
    <row r="33" spans="1:7" ht="20.100000000000001" customHeight="1" x14ac:dyDescent="0.2">
      <c r="A33" s="137">
        <v>22</v>
      </c>
      <c r="B33" s="571" t="s">
        <v>451</v>
      </c>
      <c r="C33" s="564">
        <f>+C31+C32</f>
        <v>0</v>
      </c>
      <c r="D33" s="565">
        <f>+D31+D32</f>
        <v>0</v>
      </c>
      <c r="E33" s="243"/>
      <c r="F33" s="244"/>
      <c r="G33" s="115">
        <f>+G31+G32</f>
        <v>0</v>
      </c>
    </row>
    <row r="34" spans="1:7" ht="20.100000000000001" customHeight="1" x14ac:dyDescent="0.2">
      <c r="A34" s="79"/>
      <c r="B34" s="116"/>
      <c r="C34" s="117"/>
      <c r="D34" s="118"/>
      <c r="E34" s="119"/>
      <c r="F34" s="119"/>
      <c r="G34" s="120"/>
    </row>
    <row r="35" spans="1:7" ht="20.100000000000001" customHeight="1" x14ac:dyDescent="0.2">
      <c r="A35" s="79"/>
      <c r="B35" s="121" t="s">
        <v>226</v>
      </c>
      <c r="C35" s="122"/>
      <c r="D35" s="123"/>
      <c r="E35" s="119"/>
      <c r="F35" s="119"/>
      <c r="G35" s="124"/>
    </row>
    <row r="36" spans="1:7" ht="20.100000000000001" customHeight="1" x14ac:dyDescent="0.2">
      <c r="A36" s="116"/>
      <c r="B36" s="539" t="s">
        <v>452</v>
      </c>
      <c r="C36" s="460"/>
      <c r="D36" s="460"/>
      <c r="E36" s="460"/>
      <c r="F36" s="460"/>
      <c r="G36" s="460"/>
    </row>
    <row r="37" spans="1:7" ht="20.100000000000001" customHeight="1" x14ac:dyDescent="0.2">
      <c r="A37" s="121"/>
      <c r="B37" s="539" t="s">
        <v>338</v>
      </c>
      <c r="C37" s="460"/>
      <c r="D37" s="460"/>
      <c r="E37" s="460"/>
      <c r="F37" s="460"/>
      <c r="G37" s="460"/>
    </row>
    <row r="38" spans="1:7" ht="15" customHeight="1" x14ac:dyDescent="0.2">
      <c r="A38" s="121"/>
      <c r="B38" s="99" t="s">
        <v>339</v>
      </c>
      <c r="C38" s="121"/>
      <c r="D38" s="121"/>
      <c r="E38" s="121"/>
      <c r="F38" s="121"/>
      <c r="G38" s="121"/>
    </row>
  </sheetData>
  <sheetProtection password="EEFA" sheet="1" objects="1" scenarios="1" selectLockedCells="1"/>
  <phoneticPr fontId="5" type="noConversion"/>
  <printOptions horizontalCentered="1"/>
  <pageMargins left="0.25" right="0.25" top="0.5" bottom="0.5" header="0.5" footer="0.25"/>
  <pageSetup scale="78" orientation="landscape" r:id="rId1"/>
  <headerFooter alignWithMargins="0">
    <oddHeader>&amp;L&amp;6State of California - Health and Human Services Agency&amp;R&amp;"Arial,Bold"&amp;6Department of Health Care Services</oddHeader>
    <oddFooter>&amp;L&amp;"Arial,Bold"&amp;8DHCS 3096 (1/2016)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FA84C2-3A93-49BF-95AF-7B09727A4AB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C42CD796-6FE7-424D-B6C9-47BA722A9CA0}"/>
</file>

<file path=customXml/itemProps3.xml><?xml version="1.0" encoding="utf-8"?>
<ds:datastoreItem xmlns:ds="http://schemas.openxmlformats.org/officeDocument/2006/customXml" ds:itemID="{ED2585FA-74DE-4CB4-8DE5-523AE5FAFF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D476AA-B184-406F-8A36-72DC9AF88C8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A44C60B-C0DA-4EE5-9FCB-038BDF19EB3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Cover Sheet</vt:lpstr>
      <vt:lpstr>Statistical Data Cert</vt:lpstr>
      <vt:lpstr>Worksheet 1 Pg 1</vt:lpstr>
      <vt:lpstr>Worksheet 1 Pg 2</vt:lpstr>
      <vt:lpstr>Worksheet 1A</vt:lpstr>
      <vt:lpstr>Worksheet 1B</vt:lpstr>
      <vt:lpstr>Work Sheet 2</vt:lpstr>
      <vt:lpstr>Work Sheet 3</vt:lpstr>
      <vt:lpstr>Work Sheet 4</vt:lpstr>
      <vt:lpstr>Work Sheet 5</vt:lpstr>
      <vt:lpstr>Work Sheet 6</vt:lpstr>
      <vt:lpstr>'Cover Sheet'!Print_Area</vt:lpstr>
      <vt:lpstr>'Statistical Data Cert'!Print_Area</vt:lpstr>
      <vt:lpstr>'Work Sheet 2'!Print_Area</vt:lpstr>
      <vt:lpstr>'Worksheet 1 Pg 1'!Print_Area</vt:lpstr>
      <vt:lpstr>'Worksheet 1 Pg 2'!Print_Area</vt:lpstr>
      <vt:lpstr>'Worksheet 1A'!Print_Area</vt:lpstr>
      <vt:lpstr>'Statistical Data Cert'!Print_Titles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Medi-Cal Cost Report - PPS Rate Setting</dc:title>
  <dc:creator>State of California</dc:creator>
  <cp:keywords>DHS 3090</cp:keywords>
  <cp:lastModifiedBy>westj</cp:lastModifiedBy>
  <cp:lastPrinted>2016-01-12T21:29:22Z</cp:lastPrinted>
  <dcterms:created xsi:type="dcterms:W3CDTF">2005-05-13T22:33:18Z</dcterms:created>
  <dcterms:modified xsi:type="dcterms:W3CDTF">2020-11-01T07:16:58Z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John SS01. Trapper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John SS01. Trapper</vt:lpwstr>
  </property>
  <property fmtid="{D5CDD505-2E9C-101B-9397-08002B2CF9AE}" pid="8" name="ContentTypeId">
    <vt:lpwstr>0x0101000DD778A44A894D44A57135C48A267F0A</vt:lpwstr>
  </property>
  <property fmtid="{D5CDD505-2E9C-101B-9397-08002B2CF9AE}" pid="9" name="Order">
    <vt:lpwstr>29700.0000000000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PublishingExpirationDate">
    <vt:lpwstr/>
  </property>
  <property fmtid="{D5CDD505-2E9C-101B-9397-08002B2CF9AE}" pid="13" name="PublishingStartDate">
    <vt:lpwstr/>
  </property>
  <property fmtid="{D5CDD505-2E9C-101B-9397-08002B2CF9AE}" pid="14" name="_dlc_DocId">
    <vt:lpwstr>DHCSDOC-922015896-22</vt:lpwstr>
  </property>
  <property fmtid="{D5CDD505-2E9C-101B-9397-08002B2CF9AE}" pid="15" name="_dlc_DocIdItemGuid">
    <vt:lpwstr>274974fb-9f26-4c01-b558-ee995fead6d1</vt:lpwstr>
  </property>
  <property fmtid="{D5CDD505-2E9C-101B-9397-08002B2CF9AE}" pid="16" name="_dlc_DocIdUrl">
    <vt:lpwstr>http://dhcs2016prod:88/formsandpubs/forms/_layouts/15/DocIdRedir.aspx?ID=DHCSDOC-922015896-22, DHCSDOC-922015896-22</vt:lpwstr>
  </property>
</Properties>
</file>