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codeName="ThisWorkbook" defaultThemeVersion="124226"/>
  <mc:AlternateContent xmlns:mc="http://schemas.openxmlformats.org/markup-compatibility/2006">
    <mc:Choice Requires="x15">
      <x15ac:absPath xmlns:x15ac="http://schemas.microsoft.com/office/spreadsheetml/2010/11/ac" url="C:\Users\westj\Desktop\~xls\"/>
    </mc:Choice>
  </mc:AlternateContent>
  <xr:revisionPtr revIDLastSave="0" documentId="13_ncr:1_{399CEACD-2D64-4077-BC17-48A381E1578C}" xr6:coauthVersionLast="45" xr6:coauthVersionMax="45" xr10:uidLastSave="{00000000-0000-0000-0000-000000000000}"/>
  <bookViews>
    <workbookView xWindow="-120" yWindow="-120" windowWidth="20730" windowHeight="11160" tabRatio="823" xr2:uid="{00000000-000D-0000-FFFF-FFFF00000000}"/>
  </bookViews>
  <sheets>
    <sheet name="Certification" sheetId="1" r:id="rId1"/>
    <sheet name="Worksheet A" sheetId="2" r:id="rId2"/>
    <sheet name="Worksheet B" sheetId="3" r:id="rId3"/>
    <sheet name="A.1&amp;B.1 Salary &amp; Bene" sheetId="9" r:id="rId4"/>
    <sheet name="A-1&amp;B-1 Other Costs" sheetId="4" r:id="rId5"/>
    <sheet name="A-2&amp;B-2 Contractor Costs" sheetId="5" r:id="rId6"/>
    <sheet name="A-3&amp;B-3 Percent of Time" sheetId="6" r:id="rId7"/>
    <sheet name="A-4 Units and Reimb " sheetId="7" r:id="rId8"/>
    <sheet name="B-4 Units and Reimb" sheetId="8" r:id="rId9"/>
  </sheets>
  <definedNames>
    <definedName name="_xlnm.Print_Area" localSheetId="3">'A.1&amp;B.1 Salary &amp; Bene'!$A$2:$O$45</definedName>
    <definedName name="_xlnm.Print_Area" localSheetId="4">'A-1&amp;B-1 Other Costs'!$A$1:$S$62</definedName>
    <definedName name="_xlnm.Print_Area" localSheetId="5">'A-2&amp;B-2 Contractor Costs'!$A$1:$J$44</definedName>
    <definedName name="_xlnm.Print_Area" localSheetId="6">'A-3&amp;B-3 Percent of Time'!$A$1:$W$42</definedName>
    <definedName name="_xlnm.Print_Area" localSheetId="7">'A-4 Units and Reimb '!$A$1:$U$186</definedName>
    <definedName name="_xlnm.Print_Area" localSheetId="8">'B-4 Units and Reimb'!$A$1:$S$122</definedName>
    <definedName name="_xlnm.Print_Area" localSheetId="0">Certification!$A$2:$N$100</definedName>
    <definedName name="_xlnm.Print_Area" localSheetId="1">'Worksheet A'!$A$2:$Q$44</definedName>
    <definedName name="_xlnm.Print_Area" localSheetId="2">'Worksheet B'!$A$1:$Q$50</definedName>
    <definedName name="_xlnm.Print_Titles" localSheetId="7">'A-4 Units and Reimb '!$1:$6</definedName>
    <definedName name="_xlnm.Print_Titles" localSheetId="8">'B-4 Units and Reimb'!$1:$6</definedName>
    <definedName name="Z_28D847F1_2D20_4AB9_A0E0_FA308B0BA2E9_.wvu.Cols" localSheetId="6" hidden="1">'A-3&amp;B-3 Percent of Time'!$AC:$AC</definedName>
    <definedName name="Z_28D847F1_2D20_4AB9_A0E0_FA308B0BA2E9_.wvu.Cols" localSheetId="1" hidden="1">'Worksheet A'!$W:$W</definedName>
    <definedName name="Z_28D847F1_2D20_4AB9_A0E0_FA308B0BA2E9_.wvu.Cols" localSheetId="2" hidden="1">'Worksheet B'!$W:$W</definedName>
    <definedName name="Z_28D847F1_2D20_4AB9_A0E0_FA308B0BA2E9_.wvu.PrintArea" localSheetId="6" hidden="1">'A-3&amp;B-3 Percent of Time'!$A$1:$X$40</definedName>
    <definedName name="Z_28D847F1_2D20_4AB9_A0E0_FA308B0BA2E9_.wvu.PrintArea" localSheetId="7" hidden="1">'A-4 Units and Reimb '!$A$1:$U$186</definedName>
    <definedName name="Z_28D847F1_2D20_4AB9_A0E0_FA308B0BA2E9_.wvu.PrintArea" localSheetId="8" hidden="1">'B-4 Units and Reimb'!$A$1:$S$122</definedName>
    <definedName name="Z_28D847F1_2D20_4AB9_A0E0_FA308B0BA2E9_.wvu.PrintArea" localSheetId="0" hidden="1">Certification!$A$2:$N$43</definedName>
    <definedName name="Z_28D847F1_2D20_4AB9_A0E0_FA308B0BA2E9_.wvu.PrintArea" localSheetId="1" hidden="1">'Worksheet A'!$A$2:$R$46</definedName>
    <definedName name="Z_28D847F1_2D20_4AB9_A0E0_FA308B0BA2E9_.wvu.PrintArea" localSheetId="2" hidden="1">'Worksheet B'!$A$1:$R$65</definedName>
    <definedName name="Z_28D847F1_2D20_4AB9_A0E0_FA308B0BA2E9_.wvu.PrintTitles" localSheetId="7" hidden="1">'A-4 Units and Reimb '!$1:$6</definedName>
    <definedName name="Z_28D847F1_2D20_4AB9_A0E0_FA308B0BA2E9_.wvu.PrintTitles" localSheetId="8" hidden="1">'B-4 Units and Reimb'!$1:$6</definedName>
    <definedName name="Z_B5C9438F_069E_4498_AEA6_C01E918C6F69_.wvu.Cols" localSheetId="6" hidden="1">'A-3&amp;B-3 Percent of Time'!$AC:$AC</definedName>
    <definedName name="Z_B5C9438F_069E_4498_AEA6_C01E918C6F69_.wvu.Cols" localSheetId="1" hidden="1">'Worksheet A'!$W:$W</definedName>
    <definedName name="Z_B5C9438F_069E_4498_AEA6_C01E918C6F69_.wvu.Cols" localSheetId="2" hidden="1">'Worksheet B'!$W:$W</definedName>
    <definedName name="Z_B5C9438F_069E_4498_AEA6_C01E918C6F69_.wvu.PrintArea" localSheetId="6" hidden="1">'A-3&amp;B-3 Percent of Time'!$A$1:$X$40</definedName>
    <definedName name="Z_B5C9438F_069E_4498_AEA6_C01E918C6F69_.wvu.PrintArea" localSheetId="7" hidden="1">'A-4 Units and Reimb '!$A$1:$U$186</definedName>
    <definedName name="Z_B5C9438F_069E_4498_AEA6_C01E918C6F69_.wvu.PrintArea" localSheetId="8" hidden="1">'B-4 Units and Reimb'!$A$1:$S$122</definedName>
    <definedName name="Z_B5C9438F_069E_4498_AEA6_C01E918C6F69_.wvu.PrintArea" localSheetId="0" hidden="1">Certification!$A$2:$N$43</definedName>
    <definedName name="Z_B5C9438F_069E_4498_AEA6_C01E918C6F69_.wvu.PrintArea" localSheetId="1" hidden="1">'Worksheet A'!$A$2:$R$46</definedName>
    <definedName name="Z_B5C9438F_069E_4498_AEA6_C01E918C6F69_.wvu.PrintArea" localSheetId="2" hidden="1">'Worksheet B'!$A$1:$R$65</definedName>
    <definedName name="Z_B5C9438F_069E_4498_AEA6_C01E918C6F69_.wvu.PrintTitles" localSheetId="7" hidden="1">'A-4 Units and Reimb '!$1:$6</definedName>
    <definedName name="Z_B5C9438F_069E_4498_AEA6_C01E918C6F69_.wvu.PrintTitles" localSheetId="8" hidden="1">'B-4 Units and Reimb'!$1:$6</definedName>
    <definedName name="Z_CF10811B_6A69_41CB_8E67_7565C095F74D_.wvu.Cols" localSheetId="6" hidden="1">'A-3&amp;B-3 Percent of Time'!$AC:$AC</definedName>
    <definedName name="Z_CF10811B_6A69_41CB_8E67_7565C095F74D_.wvu.Cols" localSheetId="1" hidden="1">'Worksheet A'!$W:$W</definedName>
    <definedName name="Z_CF10811B_6A69_41CB_8E67_7565C095F74D_.wvu.Cols" localSheetId="2" hidden="1">'Worksheet B'!$W:$W</definedName>
    <definedName name="Z_CF10811B_6A69_41CB_8E67_7565C095F74D_.wvu.PrintArea" localSheetId="6" hidden="1">'A-3&amp;B-3 Percent of Time'!$A$1:$X$40</definedName>
    <definedName name="Z_CF10811B_6A69_41CB_8E67_7565C095F74D_.wvu.PrintArea" localSheetId="7" hidden="1">'A-4 Units and Reimb '!$A$1:$U$186</definedName>
    <definedName name="Z_CF10811B_6A69_41CB_8E67_7565C095F74D_.wvu.PrintArea" localSheetId="8" hidden="1">'B-4 Units and Reimb'!$A$1:$S$122</definedName>
    <definedName name="Z_CF10811B_6A69_41CB_8E67_7565C095F74D_.wvu.PrintArea" localSheetId="0" hidden="1">Certification!$A$2:$N$43</definedName>
    <definedName name="Z_CF10811B_6A69_41CB_8E67_7565C095F74D_.wvu.PrintArea" localSheetId="1" hidden="1">'Worksheet A'!$A$2:$R$46</definedName>
    <definedName name="Z_CF10811B_6A69_41CB_8E67_7565C095F74D_.wvu.PrintArea" localSheetId="2" hidden="1">'Worksheet B'!$A$1:$R$65</definedName>
    <definedName name="Z_CF10811B_6A69_41CB_8E67_7565C095F74D_.wvu.PrintTitles" localSheetId="7" hidden="1">'A-4 Units and Reimb '!$1:$6</definedName>
    <definedName name="Z_CF10811B_6A69_41CB_8E67_7565C095F74D_.wvu.PrintTitles" localSheetId="8" hidden="1">'B-4 Units and Reimb'!$1:$6</definedName>
  </definedNames>
  <calcPr calcId="191029"/>
  <customWorkbookViews>
    <customWorkbookView name="Gloria Eng - Personal View" guid="{CF10811B-6A69-41CB-8E67-7565C095F74D}" mergeInterval="0" personalView="1" maximized="1" xWindow="1" yWindow="1" windowWidth="1440" windowHeight="709" tabRatio="963" activeSheetId="2"/>
    <customWorkbookView name="A&amp;I - Personal View" guid="{28D847F1-2D20-4AB9-A0E0-FA308B0BA2E9}" mergeInterval="0" personalView="1" maximized="1" windowWidth="1020" windowHeight="527" tabRatio="963" activeSheetId="1"/>
    <customWorkbookView name="geng - Personal View" guid="{B5C9438F-069E-4498-AEA6-C01E918C6F69}" mergeInterval="0" personalView="1" maximized="1" xWindow="1" yWindow="1" windowWidth="1440" windowHeight="709" tabRatio="963" activeSheetId="6"/>
  </customWorkbookViews>
</workbook>
</file>

<file path=xl/calcChain.xml><?xml version="1.0" encoding="utf-8"?>
<calcChain xmlns="http://schemas.openxmlformats.org/spreadsheetml/2006/main">
  <c r="S23" i="8" l="1"/>
  <c r="F15" i="5"/>
  <c r="B13" i="2"/>
  <c r="B14" i="2"/>
  <c r="B15" i="2"/>
  <c r="B16" i="2"/>
  <c r="B17" i="2"/>
  <c r="B18" i="2"/>
  <c r="B19" i="2"/>
  <c r="B20" i="2"/>
  <c r="B21" i="2"/>
  <c r="B22" i="2"/>
  <c r="B12" i="2"/>
  <c r="H23" i="5"/>
  <c r="K95" i="8"/>
  <c r="K92" i="8"/>
  <c r="K98" i="8" s="1"/>
  <c r="K80" i="8"/>
  <c r="K75" i="8"/>
  <c r="K70" i="8"/>
  <c r="K66" i="8"/>
  <c r="K56" i="8"/>
  <c r="K47" i="8"/>
  <c r="K44" i="8"/>
  <c r="K41" i="8"/>
  <c r="K32" i="8"/>
  <c r="K23" i="8"/>
  <c r="K14" i="8"/>
  <c r="M21" i="7"/>
  <c r="M37" i="7"/>
  <c r="M53" i="7"/>
  <c r="M69" i="7"/>
  <c r="M73" i="7"/>
  <c r="M77" i="7"/>
  <c r="M93" i="7"/>
  <c r="M107" i="7"/>
  <c r="M119" i="7"/>
  <c r="M149" i="7" s="1"/>
  <c r="M131" i="7"/>
  <c r="M147" i="7"/>
  <c r="K21" i="6"/>
  <c r="I21" i="6"/>
  <c r="G21" i="6"/>
  <c r="Q21" i="4"/>
  <c r="O21" i="4"/>
  <c r="M21" i="4"/>
  <c r="K21" i="4"/>
  <c r="I21" i="4"/>
  <c r="G21" i="4"/>
  <c r="E21" i="4"/>
  <c r="K26" i="9"/>
  <c r="G26" i="9"/>
  <c r="E26" i="9"/>
  <c r="G23" i="3"/>
  <c r="G22" i="3"/>
  <c r="G13" i="2"/>
  <c r="G12" i="3"/>
  <c r="G14" i="2"/>
  <c r="G13" i="3" s="1"/>
  <c r="G15" i="2"/>
  <c r="G14" i="3"/>
  <c r="G16" i="2"/>
  <c r="G15" i="3" s="1"/>
  <c r="G17" i="2"/>
  <c r="G16" i="3" s="1"/>
  <c r="G18" i="2"/>
  <c r="G17" i="3" s="1"/>
  <c r="G19" i="2"/>
  <c r="G18" i="3"/>
  <c r="G20" i="2"/>
  <c r="G19" i="3" s="1"/>
  <c r="G21" i="2"/>
  <c r="G20" i="3"/>
  <c r="G22" i="2"/>
  <c r="G21" i="3" s="1"/>
  <c r="G12" i="2"/>
  <c r="G11" i="3"/>
  <c r="D45" i="9"/>
  <c r="D43" i="9"/>
  <c r="D41" i="9"/>
  <c r="I23" i="3"/>
  <c r="I22" i="3"/>
  <c r="I15" i="2"/>
  <c r="I14" i="3" s="1"/>
  <c r="I16" i="2"/>
  <c r="I15" i="3"/>
  <c r="I17" i="2"/>
  <c r="I16" i="3" s="1"/>
  <c r="I18" i="2"/>
  <c r="I17" i="3" s="1"/>
  <c r="I19" i="2"/>
  <c r="I18" i="3" s="1"/>
  <c r="I20" i="2"/>
  <c r="I19" i="3"/>
  <c r="I21" i="2"/>
  <c r="I20" i="3" s="1"/>
  <c r="I22" i="2"/>
  <c r="I21" i="3"/>
  <c r="I14" i="2"/>
  <c r="I13" i="3" s="1"/>
  <c r="I13" i="2"/>
  <c r="I12" i="3"/>
  <c r="I12" i="2"/>
  <c r="I11" i="3" s="1"/>
  <c r="M7" i="8"/>
  <c r="Q7" i="8" s="1"/>
  <c r="M8" i="8"/>
  <c r="Q8" i="8"/>
  <c r="M9" i="8"/>
  <c r="Q9" i="8" s="1"/>
  <c r="M10" i="8"/>
  <c r="Q10" i="8"/>
  <c r="M11" i="8"/>
  <c r="Q11" i="8" s="1"/>
  <c r="M12" i="8"/>
  <c r="Q12" i="8"/>
  <c r="M13" i="8"/>
  <c r="Q13" i="8" s="1"/>
  <c r="S14" i="8"/>
  <c r="M16" i="8"/>
  <c r="Q16" i="8"/>
  <c r="M17" i="8"/>
  <c r="Q17" i="8" s="1"/>
  <c r="M18" i="8"/>
  <c r="Q18" i="8"/>
  <c r="M19" i="8"/>
  <c r="Q19" i="8" s="1"/>
  <c r="M20" i="8"/>
  <c r="Q20" i="8"/>
  <c r="M21" i="8"/>
  <c r="Q21" i="8" s="1"/>
  <c r="M22" i="8"/>
  <c r="Q22" i="8"/>
  <c r="M25" i="8"/>
  <c r="Q25" i="8" s="1"/>
  <c r="M26" i="8"/>
  <c r="Q26" i="8"/>
  <c r="M27" i="8"/>
  <c r="Q27" i="8" s="1"/>
  <c r="M28" i="8"/>
  <c r="Q28" i="8"/>
  <c r="M29" i="8"/>
  <c r="Q29" i="8" s="1"/>
  <c r="M30" i="8"/>
  <c r="Q30" i="8"/>
  <c r="M31" i="8"/>
  <c r="Q31" i="8" s="1"/>
  <c r="S32" i="8"/>
  <c r="M34" i="8"/>
  <c r="Q34" i="8"/>
  <c r="M35" i="8"/>
  <c r="Q35" i="8" s="1"/>
  <c r="M36" i="8"/>
  <c r="Q36" i="8"/>
  <c r="M37" i="8"/>
  <c r="Q37" i="8" s="1"/>
  <c r="M38" i="8"/>
  <c r="Q38" i="8"/>
  <c r="M39" i="8"/>
  <c r="Q39" i="8" s="1"/>
  <c r="M40" i="8"/>
  <c r="Q40" i="8" s="1"/>
  <c r="S41" i="8"/>
  <c r="M43" i="8"/>
  <c r="Q43" i="8" s="1"/>
  <c r="Q44" i="8" s="1"/>
  <c r="U12" i="6"/>
  <c r="W12" i="6" s="1"/>
  <c r="O15" i="3" s="1"/>
  <c r="S44" i="8"/>
  <c r="M46" i="8"/>
  <c r="Q46" i="8"/>
  <c r="Q47" i="8" s="1"/>
  <c r="U13" i="6" s="1"/>
  <c r="W13" i="6" s="1"/>
  <c r="O16" i="3" s="1"/>
  <c r="S47" i="8"/>
  <c r="M49" i="8"/>
  <c r="Q49" i="8"/>
  <c r="M50" i="8"/>
  <c r="Q50" i="8"/>
  <c r="Q56" i="8" s="1"/>
  <c r="U14" i="6" s="1"/>
  <c r="M51" i="8"/>
  <c r="Q51" i="8"/>
  <c r="M52" i="8"/>
  <c r="Q52" i="8"/>
  <c r="M53" i="8"/>
  <c r="Q53" i="8"/>
  <c r="M54" i="8"/>
  <c r="Q54" i="8"/>
  <c r="M55" i="8"/>
  <c r="Q55" i="8"/>
  <c r="S56" i="8"/>
  <c r="M64" i="8"/>
  <c r="Q64" i="8" s="1"/>
  <c r="Q66" i="8" s="1"/>
  <c r="U15" i="6" s="1"/>
  <c r="W15" i="6" s="1"/>
  <c r="O18" i="3" s="1"/>
  <c r="M65" i="8"/>
  <c r="Q65" i="8" s="1"/>
  <c r="S66" i="8"/>
  <c r="M68" i="8"/>
  <c r="Q68" i="8" s="1"/>
  <c r="Q70" i="8" s="1"/>
  <c r="U20" i="6" s="1"/>
  <c r="W20" i="6" s="1"/>
  <c r="O23" i="3" s="1"/>
  <c r="Q23" i="3" s="1"/>
  <c r="M69" i="8"/>
  <c r="Q69" i="8" s="1"/>
  <c r="S70" i="8"/>
  <c r="M72" i="8"/>
  <c r="Q72" i="8"/>
  <c r="M73" i="8"/>
  <c r="Q73" i="8" s="1"/>
  <c r="M74" i="8"/>
  <c r="Q74" i="8" s="1"/>
  <c r="S75" i="8"/>
  <c r="M77" i="8"/>
  <c r="Q77" i="8"/>
  <c r="Q80" i="8" s="1"/>
  <c r="U17" i="6" s="1"/>
  <c r="W17" i="6" s="1"/>
  <c r="O20" i="3" s="1"/>
  <c r="M78" i="8"/>
  <c r="Q78" i="8"/>
  <c r="M79" i="8"/>
  <c r="Q79" i="8"/>
  <c r="S80" i="8"/>
  <c r="M82" i="8"/>
  <c r="Q82" i="8" s="1"/>
  <c r="M83" i="8"/>
  <c r="Q83" i="8" s="1"/>
  <c r="Q92" i="8" s="1"/>
  <c r="U18" i="6" s="1"/>
  <c r="W18" i="6" s="1"/>
  <c r="O21" i="3" s="1"/>
  <c r="M84" i="8"/>
  <c r="Q84" i="8" s="1"/>
  <c r="M85" i="8"/>
  <c r="Q85" i="8" s="1"/>
  <c r="M86" i="8"/>
  <c r="Q86" i="8" s="1"/>
  <c r="M87" i="8"/>
  <c r="Q87" i="8" s="1"/>
  <c r="M88" i="8"/>
  <c r="Q88" i="8" s="1"/>
  <c r="M89" i="8"/>
  <c r="Q89" i="8" s="1"/>
  <c r="M90" i="8"/>
  <c r="Q90" i="8" s="1"/>
  <c r="M91" i="8"/>
  <c r="Q91" i="8" s="1"/>
  <c r="S92" i="8"/>
  <c r="M94" i="8"/>
  <c r="Q94" i="8"/>
  <c r="Q95" i="8" s="1"/>
  <c r="U19" i="6"/>
  <c r="W19" i="6" s="1"/>
  <c r="O22" i="3"/>
  <c r="S95" i="8"/>
  <c r="D116" i="8"/>
  <c r="D118" i="8"/>
  <c r="D120" i="8"/>
  <c r="O7" i="7"/>
  <c r="S7" i="7" s="1"/>
  <c r="O8" i="7"/>
  <c r="S8" i="7" s="1"/>
  <c r="O9" i="7"/>
  <c r="S9" i="7" s="1"/>
  <c r="O10" i="7"/>
  <c r="S10" i="7" s="1"/>
  <c r="O11" i="7"/>
  <c r="S11" i="7" s="1"/>
  <c r="O12" i="7"/>
  <c r="S12" i="7" s="1"/>
  <c r="O13" i="7"/>
  <c r="S13" i="7" s="1"/>
  <c r="O14" i="7"/>
  <c r="S14" i="7" s="1"/>
  <c r="O15" i="7"/>
  <c r="S15" i="7" s="1"/>
  <c r="O16" i="7"/>
  <c r="S16" i="7" s="1"/>
  <c r="O17" i="7"/>
  <c r="S17" i="7" s="1"/>
  <c r="O18" i="7"/>
  <c r="S18" i="7" s="1"/>
  <c r="O19" i="7"/>
  <c r="S19" i="7" s="1"/>
  <c r="O20" i="7"/>
  <c r="S20" i="7" s="1"/>
  <c r="U21" i="7"/>
  <c r="O23" i="7"/>
  <c r="S23" i="7" s="1"/>
  <c r="O24" i="7"/>
  <c r="S24" i="7"/>
  <c r="O25" i="7"/>
  <c r="S25" i="7" s="1"/>
  <c r="O26" i="7"/>
  <c r="S26" i="7"/>
  <c r="O27" i="7"/>
  <c r="S27" i="7" s="1"/>
  <c r="O28" i="7"/>
  <c r="S28" i="7"/>
  <c r="O29" i="7"/>
  <c r="S29" i="7" s="1"/>
  <c r="O30" i="7"/>
  <c r="S30" i="7"/>
  <c r="O31" i="7"/>
  <c r="S31" i="7" s="1"/>
  <c r="O32" i="7"/>
  <c r="S32" i="7"/>
  <c r="O33" i="7"/>
  <c r="S33" i="7" s="1"/>
  <c r="O34" i="7"/>
  <c r="S34" i="7"/>
  <c r="O35" i="7"/>
  <c r="S35" i="7" s="1"/>
  <c r="O36" i="7"/>
  <c r="S36" i="7"/>
  <c r="U37" i="7"/>
  <c r="O39" i="7"/>
  <c r="S39" i="7" s="1"/>
  <c r="O40" i="7"/>
  <c r="S40" i="7" s="1"/>
  <c r="O41" i="7"/>
  <c r="S41" i="7" s="1"/>
  <c r="S53" i="7" s="1"/>
  <c r="Q10" i="6" s="1"/>
  <c r="S10" i="6" s="1"/>
  <c r="O14" i="2" s="1"/>
  <c r="Q14" i="2" s="1"/>
  <c r="O42" i="7"/>
  <c r="S42" i="7" s="1"/>
  <c r="O43" i="7"/>
  <c r="S43" i="7" s="1"/>
  <c r="O44" i="7"/>
  <c r="S44" i="7" s="1"/>
  <c r="O45" i="7"/>
  <c r="S45" i="7" s="1"/>
  <c r="O46" i="7"/>
  <c r="S46" i="7" s="1"/>
  <c r="O47" i="7"/>
  <c r="S47" i="7" s="1"/>
  <c r="O48" i="7"/>
  <c r="S48" i="7" s="1"/>
  <c r="O49" i="7"/>
  <c r="S49" i="7" s="1"/>
  <c r="O50" i="7"/>
  <c r="S50" i="7" s="1"/>
  <c r="O51" i="7"/>
  <c r="S51" i="7" s="1"/>
  <c r="O52" i="7"/>
  <c r="S52" i="7" s="1"/>
  <c r="U53" i="7"/>
  <c r="O61" i="7"/>
  <c r="S61" i="7"/>
  <c r="O62" i="7"/>
  <c r="S62" i="7"/>
  <c r="O63" i="7"/>
  <c r="S63" i="7"/>
  <c r="O64" i="7"/>
  <c r="S64" i="7"/>
  <c r="O65" i="7"/>
  <c r="S65" i="7"/>
  <c r="O66" i="7"/>
  <c r="S66" i="7"/>
  <c r="O67" i="7"/>
  <c r="S67" i="7"/>
  <c r="O68" i="7"/>
  <c r="S68" i="7"/>
  <c r="U69" i="7"/>
  <c r="O71" i="7"/>
  <c r="S71" i="7" s="1"/>
  <c r="O72" i="7"/>
  <c r="S72" i="7" s="1"/>
  <c r="S73" i="7" s="1"/>
  <c r="Q12" i="6" s="1"/>
  <c r="S12" i="6" s="1"/>
  <c r="O16" i="2" s="1"/>
  <c r="U73" i="7"/>
  <c r="O75" i="7"/>
  <c r="S75" i="7"/>
  <c r="O76" i="7"/>
  <c r="S76" i="7" s="1"/>
  <c r="U77" i="7"/>
  <c r="K79" i="7"/>
  <c r="O79" i="7" s="1"/>
  <c r="S79" i="7"/>
  <c r="S93" i="7" s="1"/>
  <c r="Q14" i="6" s="1"/>
  <c r="S14" i="6" s="1"/>
  <c r="O18" i="2" s="1"/>
  <c r="K80" i="7"/>
  <c r="O80" i="7"/>
  <c r="S80" i="7" s="1"/>
  <c r="K81" i="7"/>
  <c r="O81" i="7" s="1"/>
  <c r="S81" i="7"/>
  <c r="K82" i="7"/>
  <c r="O82" i="7"/>
  <c r="S82" i="7" s="1"/>
  <c r="K83" i="7"/>
  <c r="O83" i="7" s="1"/>
  <c r="S83" i="7"/>
  <c r="K84" i="7"/>
  <c r="O84" i="7"/>
  <c r="S84" i="7" s="1"/>
  <c r="O85" i="7"/>
  <c r="S85" i="7" s="1"/>
  <c r="O86" i="7"/>
  <c r="S86" i="7" s="1"/>
  <c r="O87" i="7"/>
  <c r="S87" i="7" s="1"/>
  <c r="O88" i="7"/>
  <c r="S88" i="7" s="1"/>
  <c r="O89" i="7"/>
  <c r="S89" i="7" s="1"/>
  <c r="O90" i="7"/>
  <c r="S90" i="7" s="1"/>
  <c r="O91" i="7"/>
  <c r="S91" i="7" s="1"/>
  <c r="O92" i="7"/>
  <c r="S92" i="7" s="1"/>
  <c r="U93" i="7"/>
  <c r="K95" i="7"/>
  <c r="O95" i="7" s="1"/>
  <c r="S95" i="7" s="1"/>
  <c r="K96" i="7"/>
  <c r="O96" i="7" s="1"/>
  <c r="S96" i="7"/>
  <c r="K97" i="7"/>
  <c r="O97" i="7" s="1"/>
  <c r="S97" i="7" s="1"/>
  <c r="K98" i="7"/>
  <c r="O98" i="7" s="1"/>
  <c r="S98" i="7" s="1"/>
  <c r="K99" i="7"/>
  <c r="O99" i="7"/>
  <c r="S99" i="7" s="1"/>
  <c r="K100" i="7"/>
  <c r="O100" i="7" s="1"/>
  <c r="S100" i="7" s="1"/>
  <c r="O101" i="7"/>
  <c r="S101" i="7"/>
  <c r="O102" i="7"/>
  <c r="S102" i="7" s="1"/>
  <c r="O103" i="7"/>
  <c r="S103" i="7"/>
  <c r="O104" i="7"/>
  <c r="S104" i="7" s="1"/>
  <c r="O105" i="7"/>
  <c r="S105" i="7"/>
  <c r="O106" i="7"/>
  <c r="S106" i="7" s="1"/>
  <c r="U107" i="7"/>
  <c r="K109" i="7"/>
  <c r="O109" i="7" s="1"/>
  <c r="S109" i="7" s="1"/>
  <c r="K110" i="7"/>
  <c r="O110" i="7" s="1"/>
  <c r="S110" i="7" s="1"/>
  <c r="K111" i="7"/>
  <c r="O111" i="7" s="1"/>
  <c r="S111" i="7" s="1"/>
  <c r="K112" i="7"/>
  <c r="O112" i="7" s="1"/>
  <c r="S112" i="7" s="1"/>
  <c r="K113" i="7"/>
  <c r="O113" i="7" s="1"/>
  <c r="S113" i="7" s="1"/>
  <c r="K114" i="7"/>
  <c r="O114" i="7"/>
  <c r="S114" i="7" s="1"/>
  <c r="O115" i="7"/>
  <c r="S115" i="7" s="1"/>
  <c r="O116" i="7"/>
  <c r="S116" i="7" s="1"/>
  <c r="O117" i="7"/>
  <c r="S117" i="7" s="1"/>
  <c r="O118" i="7"/>
  <c r="S118" i="7" s="1"/>
  <c r="U119" i="7"/>
  <c r="K121" i="7"/>
  <c r="O121" i="7"/>
  <c r="S121" i="7" s="1"/>
  <c r="K122" i="7"/>
  <c r="O122" i="7" s="1"/>
  <c r="S122" i="7" s="1"/>
  <c r="K123" i="7"/>
  <c r="O123" i="7"/>
  <c r="S123" i="7" s="1"/>
  <c r="K124" i="7"/>
  <c r="O124" i="7" s="1"/>
  <c r="S124" i="7" s="1"/>
  <c r="K125" i="7"/>
  <c r="O125" i="7"/>
  <c r="S125" i="7" s="1"/>
  <c r="K126" i="7"/>
  <c r="O126" i="7" s="1"/>
  <c r="S126" i="7" s="1"/>
  <c r="O127" i="7"/>
  <c r="S127" i="7" s="1"/>
  <c r="O128" i="7"/>
  <c r="S128" i="7"/>
  <c r="O129" i="7"/>
  <c r="S129" i="7" s="1"/>
  <c r="O130" i="7"/>
  <c r="S130" i="7"/>
  <c r="U131" i="7"/>
  <c r="U149" i="7" s="1"/>
  <c r="Q32" i="2" s="1"/>
  <c r="O133" i="7"/>
  <c r="S133" i="7" s="1"/>
  <c r="O134" i="7"/>
  <c r="S134" i="7"/>
  <c r="O135" i="7"/>
  <c r="S135" i="7" s="1"/>
  <c r="O136" i="7"/>
  <c r="S136" i="7" s="1"/>
  <c r="O137" i="7"/>
  <c r="S137" i="7" s="1"/>
  <c r="O138" i="7"/>
  <c r="S138" i="7"/>
  <c r="O139" i="7"/>
  <c r="S139" i="7" s="1"/>
  <c r="O140" i="7"/>
  <c r="S140" i="7"/>
  <c r="O141" i="7"/>
  <c r="S141" i="7" s="1"/>
  <c r="O142" i="7"/>
  <c r="S142" i="7"/>
  <c r="O143" i="7"/>
  <c r="S143" i="7" s="1"/>
  <c r="O144" i="7"/>
  <c r="S144" i="7" s="1"/>
  <c r="O145" i="7"/>
  <c r="S145" i="7" s="1"/>
  <c r="O146" i="7"/>
  <c r="S146" i="7" s="1"/>
  <c r="U147" i="7"/>
  <c r="D178" i="7"/>
  <c r="D180" i="7"/>
  <c r="D182" i="7"/>
  <c r="M8" i="6"/>
  <c r="O8" i="6" s="1"/>
  <c r="M9" i="6"/>
  <c r="O9" i="6" s="1"/>
  <c r="O21" i="6" s="1"/>
  <c r="M10" i="6"/>
  <c r="O10" i="6" s="1"/>
  <c r="M11" i="6"/>
  <c r="O11" i="6"/>
  <c r="M12" i="6"/>
  <c r="O12" i="6" s="1"/>
  <c r="M13" i="6"/>
  <c r="O13" i="6" s="1"/>
  <c r="M14" i="6"/>
  <c r="O14" i="6" s="1"/>
  <c r="M15" i="6"/>
  <c r="O15" i="6" s="1"/>
  <c r="M16" i="6"/>
  <c r="O16" i="6" s="1"/>
  <c r="M17" i="6"/>
  <c r="O17" i="6"/>
  <c r="M18" i="6"/>
  <c r="O18" i="6" s="1"/>
  <c r="M19" i="6"/>
  <c r="O19" i="6"/>
  <c r="M20" i="6"/>
  <c r="O20" i="6" s="1"/>
  <c r="D36" i="6"/>
  <c r="D38" i="6"/>
  <c r="D40" i="6"/>
  <c r="F10" i="5"/>
  <c r="F11" i="5"/>
  <c r="F12" i="5"/>
  <c r="F13" i="5"/>
  <c r="F14" i="5"/>
  <c r="F16" i="5"/>
  <c r="F17" i="5"/>
  <c r="F18" i="5"/>
  <c r="F19" i="5"/>
  <c r="F23" i="5" s="1"/>
  <c r="F20" i="5"/>
  <c r="F21" i="5"/>
  <c r="F22" i="5"/>
  <c r="E38" i="5"/>
  <c r="E40" i="5"/>
  <c r="E42" i="5"/>
  <c r="S8" i="4"/>
  <c r="K12" i="2" s="1"/>
  <c r="K11" i="3"/>
  <c r="S9" i="4"/>
  <c r="K13" i="2" s="1"/>
  <c r="I14" i="9"/>
  <c r="O14" i="9" s="1"/>
  <c r="M13" i="2"/>
  <c r="M12" i="3"/>
  <c r="S10" i="4"/>
  <c r="K13" i="3" s="1"/>
  <c r="S11" i="4"/>
  <c r="I16" i="9" s="1"/>
  <c r="O16" i="9" s="1"/>
  <c r="M15" i="2" s="1"/>
  <c r="K15" i="2"/>
  <c r="S12" i="4"/>
  <c r="S13" i="4"/>
  <c r="I18" i="9"/>
  <c r="O18" i="9"/>
  <c r="M17" i="2"/>
  <c r="S14" i="4"/>
  <c r="S15" i="4"/>
  <c r="K19" i="2" s="1"/>
  <c r="I20" i="9"/>
  <c r="O20" i="9"/>
  <c r="M19" i="2" s="1"/>
  <c r="S16" i="4"/>
  <c r="I21" i="9"/>
  <c r="O21" i="9"/>
  <c r="M20" i="2" s="1"/>
  <c r="M19" i="3"/>
  <c r="S17" i="4"/>
  <c r="I22" i="9" s="1"/>
  <c r="K21" i="2"/>
  <c r="S18" i="4"/>
  <c r="I23" i="9" s="1"/>
  <c r="O23" i="9" s="1"/>
  <c r="M22" i="2" s="1"/>
  <c r="M21" i="3" s="1"/>
  <c r="Q21" i="3" s="1"/>
  <c r="S19" i="4"/>
  <c r="I24" i="9" s="1"/>
  <c r="O24" i="9" s="1"/>
  <c r="M22" i="3" s="1"/>
  <c r="Q22" i="3" s="1"/>
  <c r="S20" i="4"/>
  <c r="I25" i="9"/>
  <c r="O25" i="9" s="1"/>
  <c r="M23" i="3"/>
  <c r="D55" i="4"/>
  <c r="D57" i="4"/>
  <c r="D59" i="4"/>
  <c r="E11" i="3"/>
  <c r="E12" i="3"/>
  <c r="E13" i="3"/>
  <c r="E14" i="3"/>
  <c r="E15" i="3"/>
  <c r="E16" i="3"/>
  <c r="E17" i="3"/>
  <c r="E18" i="3"/>
  <c r="E19" i="3"/>
  <c r="E20" i="3"/>
  <c r="E21" i="3"/>
  <c r="Q28" i="3"/>
  <c r="Q31" i="3"/>
  <c r="D46" i="3"/>
  <c r="D48" i="3"/>
  <c r="D50" i="3"/>
  <c r="D40" i="2"/>
  <c r="D42" i="2"/>
  <c r="D44" i="2"/>
  <c r="K16" i="3"/>
  <c r="K12" i="3"/>
  <c r="K23" i="3"/>
  <c r="K19" i="3"/>
  <c r="K20" i="3"/>
  <c r="O22" i="9"/>
  <c r="M21" i="2" s="1"/>
  <c r="M20" i="3" s="1"/>
  <c r="K17" i="2"/>
  <c r="I13" i="9"/>
  <c r="O13" i="9" s="1"/>
  <c r="M12" i="2" s="1"/>
  <c r="K14" i="2"/>
  <c r="I15" i="9"/>
  <c r="O15" i="9" s="1"/>
  <c r="M14" i="2" s="1"/>
  <c r="M13" i="3" s="1"/>
  <c r="K20" i="2"/>
  <c r="K22" i="2"/>
  <c r="K14" i="3"/>
  <c r="K21" i="3"/>
  <c r="K17" i="3"/>
  <c r="I19" i="9"/>
  <c r="O19" i="9" s="1"/>
  <c r="M18" i="2" s="1"/>
  <c r="K18" i="2"/>
  <c r="S131" i="7" l="1"/>
  <c r="Q17" i="6" s="1"/>
  <c r="S17" i="6" s="1"/>
  <c r="O21" i="2" s="1"/>
  <c r="Q32" i="8"/>
  <c r="U10" i="6" s="1"/>
  <c r="W10" i="6" s="1"/>
  <c r="O13" i="3" s="1"/>
  <c r="Q20" i="3"/>
  <c r="Q23" i="8"/>
  <c r="U9" i="6" s="1"/>
  <c r="W9" i="6" s="1"/>
  <c r="O12" i="3" s="1"/>
  <c r="Q12" i="3" s="1"/>
  <c r="Q14" i="8"/>
  <c r="U8" i="6" s="1"/>
  <c r="W8" i="6" s="1"/>
  <c r="O11" i="3" s="1"/>
  <c r="Q41" i="8"/>
  <c r="U11" i="6" s="1"/>
  <c r="W11" i="6" s="1"/>
  <c r="O14" i="3" s="1"/>
  <c r="S119" i="7"/>
  <c r="Q16" i="6" s="1"/>
  <c r="S16" i="6" s="1"/>
  <c r="O20" i="2" s="1"/>
  <c r="Q20" i="2" s="1"/>
  <c r="K18" i="3"/>
  <c r="W14" i="6"/>
  <c r="O17" i="3" s="1"/>
  <c r="Q13" i="3"/>
  <c r="M11" i="3"/>
  <c r="Q18" i="2"/>
  <c r="M17" i="3"/>
  <c r="M14" i="3"/>
  <c r="Q14" i="3" s="1"/>
  <c r="K15" i="3"/>
  <c r="K16" i="2"/>
  <c r="I17" i="9"/>
  <c r="O17" i="9" s="1"/>
  <c r="M16" i="2" s="1"/>
  <c r="S147" i="7"/>
  <c r="Q18" i="6" s="1"/>
  <c r="S18" i="6" s="1"/>
  <c r="O22" i="2" s="1"/>
  <c r="Q22" i="2" s="1"/>
  <c r="Q21" i="2"/>
  <c r="M18" i="3"/>
  <c r="Q18" i="3" s="1"/>
  <c r="M16" i="3"/>
  <c r="Q16" i="3" s="1"/>
  <c r="Q17" i="2"/>
  <c r="S37" i="7"/>
  <c r="Q9" i="6" s="1"/>
  <c r="S9" i="6" s="1"/>
  <c r="O13" i="2" s="1"/>
  <c r="S21" i="7"/>
  <c r="Q8" i="6" s="1"/>
  <c r="K22" i="3"/>
  <c r="S21" i="4"/>
  <c r="M21" i="6"/>
  <c r="Q13" i="2"/>
  <c r="S107" i="7"/>
  <c r="Q15" i="6" s="1"/>
  <c r="S15" i="6" s="1"/>
  <c r="O19" i="2" s="1"/>
  <c r="Q19" i="2" s="1"/>
  <c r="S77" i="7"/>
  <c r="Q13" i="6" s="1"/>
  <c r="S13" i="6" s="1"/>
  <c r="O17" i="2" s="1"/>
  <c r="S69" i="7"/>
  <c r="Q11" i="6" s="1"/>
  <c r="S11" i="6" s="1"/>
  <c r="O15" i="2" s="1"/>
  <c r="Q15" i="2" s="1"/>
  <c r="S98" i="8"/>
  <c r="Q33" i="3" s="1"/>
  <c r="Q75" i="8"/>
  <c r="U16" i="6" s="1"/>
  <c r="W16" i="6" s="1"/>
  <c r="O19" i="3" s="1"/>
  <c r="Q19" i="3" s="1"/>
  <c r="U21" i="6" l="1"/>
  <c r="Q26" i="3"/>
  <c r="Q21" i="6"/>
  <c r="S8" i="6"/>
  <c r="O12" i="2" s="1"/>
  <c r="Q16" i="2"/>
  <c r="M15" i="3"/>
  <c r="Q15" i="3" s="1"/>
  <c r="I26" i="9"/>
  <c r="M23" i="2"/>
  <c r="Q11" i="3"/>
  <c r="O26" i="9"/>
  <c r="Q17" i="3"/>
  <c r="Q25" i="3" l="1"/>
  <c r="Q27" i="3" s="1"/>
  <c r="Q29" i="3" s="1"/>
  <c r="Q25" i="2"/>
  <c r="Q12" i="2"/>
  <c r="Q24" i="2" s="1"/>
  <c r="M24" i="3"/>
  <c r="Q30" i="3" l="1"/>
  <c r="Q32" i="3" s="1"/>
  <c r="Q34" i="3" s="1"/>
  <c r="K33" i="1" s="1"/>
  <c r="Q26" i="2"/>
  <c r="Q28" i="2" s="1"/>
  <c r="Q29" i="2" s="1"/>
  <c r="Q31" i="2" s="1"/>
  <c r="Q33" i="2" s="1"/>
  <c r="K31" i="1" s="1"/>
  <c r="K35" i="1" s="1"/>
</calcChain>
</file>

<file path=xl/sharedStrings.xml><?xml version="1.0" encoding="utf-8"?>
<sst xmlns="http://schemas.openxmlformats.org/spreadsheetml/2006/main" count="1188" uniqueCount="493">
  <si>
    <t>Worksheet A-1/B-1: Other Costs</t>
  </si>
  <si>
    <t>Number of Full-Time Equivalent (FTE) Employees</t>
  </si>
  <si>
    <t xml:space="preserve">Annual Hours Required to Work per FTE  </t>
  </si>
  <si>
    <t>Total Hours Worked by Contractors</t>
  </si>
  <si>
    <t>Fiscal Year</t>
  </si>
  <si>
    <t>Practitioner Type</t>
  </si>
  <si>
    <t>A</t>
  </si>
  <si>
    <t>B</t>
  </si>
  <si>
    <t>C</t>
  </si>
  <si>
    <t>E</t>
  </si>
  <si>
    <t>1.</t>
  </si>
  <si>
    <t>Psychologists</t>
  </si>
  <si>
    <t>2.</t>
  </si>
  <si>
    <t>Social Workers</t>
  </si>
  <si>
    <t>3.</t>
  </si>
  <si>
    <t>Counselors</t>
  </si>
  <si>
    <t>4.</t>
  </si>
  <si>
    <t>School Nurses</t>
  </si>
  <si>
    <t>5.</t>
  </si>
  <si>
    <t>Licensed Vocational Nurses</t>
  </si>
  <si>
    <t>6.</t>
  </si>
  <si>
    <t>Trained Health Care Aides</t>
  </si>
  <si>
    <t>7.</t>
  </si>
  <si>
    <t>Speech-Language Pathologists</t>
  </si>
  <si>
    <t>8.</t>
  </si>
  <si>
    <t>Audiologists</t>
  </si>
  <si>
    <t>9.</t>
  </si>
  <si>
    <t>Physical Therapists</t>
  </si>
  <si>
    <t>10.</t>
  </si>
  <si>
    <t>Occupational Therapists</t>
  </si>
  <si>
    <t>11.</t>
  </si>
  <si>
    <t>Physicians/Psychiatrists</t>
  </si>
  <si>
    <t>a.</t>
  </si>
  <si>
    <t>b.</t>
  </si>
  <si>
    <t>Indirect Cost Rate</t>
  </si>
  <si>
    <t>c.</t>
  </si>
  <si>
    <t>d.</t>
  </si>
  <si>
    <t>e.</t>
  </si>
  <si>
    <t xml:space="preserve">Federal Medical Assistance Percentage (FMAP) </t>
  </si>
  <si>
    <t>f.</t>
  </si>
  <si>
    <t>g.</t>
  </si>
  <si>
    <t>h.</t>
  </si>
  <si>
    <t>(Object Code)</t>
  </si>
  <si>
    <t xml:space="preserve">Other  Costs </t>
  </si>
  <si>
    <t>LEA Medi-Cal Billing Option Program</t>
  </si>
  <si>
    <t>Contact:  Name</t>
  </si>
  <si>
    <t>Name</t>
  </si>
  <si>
    <t>Title</t>
  </si>
  <si>
    <t>Signature</t>
  </si>
  <si>
    <t>Date</t>
  </si>
  <si>
    <t>12.</t>
  </si>
  <si>
    <t>Optometrists</t>
  </si>
  <si>
    <t>13.</t>
  </si>
  <si>
    <t>Audiometrists</t>
  </si>
  <si>
    <t>D</t>
  </si>
  <si>
    <t>F</t>
  </si>
  <si>
    <t>Average Contract Rate Per Hour</t>
  </si>
  <si>
    <t>Total Hours Required to Work (Employees)</t>
  </si>
  <si>
    <t>Total Hours Worked by Employees and Contractors</t>
  </si>
  <si>
    <t>E = C+D</t>
  </si>
  <si>
    <t xml:space="preserve">F </t>
  </si>
  <si>
    <t>G = F/E</t>
  </si>
  <si>
    <t>H</t>
  </si>
  <si>
    <t>Local Educational Agency (LEA) Medi-Cal Billing Option Program</t>
  </si>
  <si>
    <t xml:space="preserve">Medi-Cal Cost and Reimbursement Comparison Schedule (CRCS) </t>
  </si>
  <si>
    <t>Other Costs</t>
  </si>
  <si>
    <t>Total Hours Paid</t>
  </si>
  <si>
    <t>Total Other Costs</t>
  </si>
  <si>
    <t>E-mail Address</t>
  </si>
  <si>
    <t>LEA Provider Name</t>
  </si>
  <si>
    <t>Worksheet A-2/B-2: Contractor Costs and Total Hours Paid</t>
  </si>
  <si>
    <t>DO NOT ENTER ANY DATA INTO THE SHADED CELLS.  CELLS SHADED IN GRAY WILL BE AUTOMATICALLY POPULATED WITH DATA ENTERED ON OTHER MEDI-CAL CRCS WORKSHEETS.</t>
  </si>
  <si>
    <t>Worksheet A: Costs of Providing LEA Services Documented in an IEP or IFSP</t>
  </si>
  <si>
    <t>Worksheet B: Costs of Providing LEA Services Not Documented in an IEP or IFSP</t>
  </si>
  <si>
    <t>Worksheet A-3/B-3: Percent of Time Providing LEA Services</t>
  </si>
  <si>
    <t>Instructions for Completing Worksheet A-3/B-3: Percent of Time Providing LEA Services:</t>
  </si>
  <si>
    <t>California Department of Health Care Services</t>
  </si>
  <si>
    <t xml:space="preserve">               Phone</t>
  </si>
  <si>
    <t>National Provider Identifier</t>
  </si>
  <si>
    <t>State of California — Health and Human Services Agency</t>
  </si>
  <si>
    <t>Instructions for Completing Worksheet B: Costs of Providing LEA Services Not Documented in an IEP or IFSP:</t>
  </si>
  <si>
    <t>Physicians/Psychiatrists - Totals</t>
  </si>
  <si>
    <t>AG, 22</t>
  </si>
  <si>
    <t>TM</t>
  </si>
  <si>
    <t>11n</t>
  </si>
  <si>
    <t>AG</t>
  </si>
  <si>
    <t>11m</t>
  </si>
  <si>
    <t>TL</t>
  </si>
  <si>
    <t>11l</t>
  </si>
  <si>
    <t>11k</t>
  </si>
  <si>
    <t>11j</t>
  </si>
  <si>
    <t>11i</t>
  </si>
  <si>
    <t>11h</t>
  </si>
  <si>
    <t>11g</t>
  </si>
  <si>
    <t>11f</t>
  </si>
  <si>
    <t>11e</t>
  </si>
  <si>
    <t>AG, 52</t>
  </si>
  <si>
    <t>11d</t>
  </si>
  <si>
    <t>11c</t>
  </si>
  <si>
    <t>11b</t>
  </si>
  <si>
    <t>11a</t>
  </si>
  <si>
    <t>Occupational Therapists - Totals</t>
  </si>
  <si>
    <t>GO, 22</t>
  </si>
  <si>
    <t>10j</t>
  </si>
  <si>
    <t>GO</t>
  </si>
  <si>
    <t>10i</t>
  </si>
  <si>
    <t>10h</t>
  </si>
  <si>
    <t>10g</t>
  </si>
  <si>
    <t>-</t>
  </si>
  <si>
    <t>10f</t>
  </si>
  <si>
    <t>10e</t>
  </si>
  <si>
    <t>10d</t>
  </si>
  <si>
    <t>10c</t>
  </si>
  <si>
    <t>10b</t>
  </si>
  <si>
    <t>10a</t>
  </si>
  <si>
    <t>Physical Therapists - Totals</t>
  </si>
  <si>
    <t>GP, 22</t>
  </si>
  <si>
    <t>9j</t>
  </si>
  <si>
    <t>GP</t>
  </si>
  <si>
    <t>9i</t>
  </si>
  <si>
    <t>9h</t>
  </si>
  <si>
    <t>9g</t>
  </si>
  <si>
    <t>9f</t>
  </si>
  <si>
    <t>9e</t>
  </si>
  <si>
    <t>9d</t>
  </si>
  <si>
    <t>9c</t>
  </si>
  <si>
    <t>9b</t>
  </si>
  <si>
    <t>9a</t>
  </si>
  <si>
    <t>Audiologists - Totals</t>
  </si>
  <si>
    <t>V5011</t>
  </si>
  <si>
    <t>8l</t>
  </si>
  <si>
    <t>8k</t>
  </si>
  <si>
    <t>8j</t>
  </si>
  <si>
    <t>8i</t>
  </si>
  <si>
    <t>8h</t>
  </si>
  <si>
    <t>8g</t>
  </si>
  <si>
    <t>TS</t>
  </si>
  <si>
    <t>8f</t>
  </si>
  <si>
    <t>8e</t>
  </si>
  <si>
    <t>8d</t>
  </si>
  <si>
    <t>8c</t>
  </si>
  <si>
    <t>8b</t>
  </si>
  <si>
    <t>8a</t>
  </si>
  <si>
    <t>Speech-Language Pathologists - Totals</t>
  </si>
  <si>
    <t>GN, 22</t>
  </si>
  <si>
    <t>7n</t>
  </si>
  <si>
    <t>GN</t>
  </si>
  <si>
    <t>7m</t>
  </si>
  <si>
    <t>7l</t>
  </si>
  <si>
    <t>7k</t>
  </si>
  <si>
    <t>7j</t>
  </si>
  <si>
    <t>7i</t>
  </si>
  <si>
    <t>7h</t>
  </si>
  <si>
    <t>7g</t>
  </si>
  <si>
    <t>GN, TS</t>
  </si>
  <si>
    <t>7f</t>
  </si>
  <si>
    <t>GN, 52</t>
  </si>
  <si>
    <t>7e</t>
  </si>
  <si>
    <t>7d</t>
  </si>
  <si>
    <t>7c</t>
  </si>
  <si>
    <t>7b</t>
  </si>
  <si>
    <t>7a</t>
  </si>
  <si>
    <t xml:space="preserve">          Trained Health Care Aides - Totals</t>
  </si>
  <si>
    <t>T1004</t>
  </si>
  <si>
    <t>6b</t>
  </si>
  <si>
    <t>6a</t>
  </si>
  <si>
    <t xml:space="preserve">          Licensed Vocational Nurses - Totals</t>
  </si>
  <si>
    <t>T1003</t>
  </si>
  <si>
    <t>5b</t>
  </si>
  <si>
    <t>5a</t>
  </si>
  <si>
    <t xml:space="preserve">          School Nurses - Totals</t>
  </si>
  <si>
    <t>T1002</t>
  </si>
  <si>
    <t>4h</t>
  </si>
  <si>
    <t>4g</t>
  </si>
  <si>
    <t>T1001</t>
  </si>
  <si>
    <t>4f</t>
  </si>
  <si>
    <t>4e</t>
  </si>
  <si>
    <t>4d</t>
  </si>
  <si>
    <t>4c</t>
  </si>
  <si>
    <t>4b</t>
  </si>
  <si>
    <t>4a</t>
  </si>
  <si>
    <t xml:space="preserve">          Counselors - Totals</t>
  </si>
  <si>
    <t>3n</t>
  </si>
  <si>
    <t>3m</t>
  </si>
  <si>
    <t>3l</t>
  </si>
  <si>
    <t>3k</t>
  </si>
  <si>
    <t>3j</t>
  </si>
  <si>
    <t>3i</t>
  </si>
  <si>
    <t>3h</t>
  </si>
  <si>
    <t>3g</t>
  </si>
  <si>
    <t>3f</t>
  </si>
  <si>
    <t>3e</t>
  </si>
  <si>
    <t>3d</t>
  </si>
  <si>
    <t>3c</t>
  </si>
  <si>
    <t>3b</t>
  </si>
  <si>
    <t>3a</t>
  </si>
  <si>
    <t xml:space="preserve">          Social Workers - Totals</t>
  </si>
  <si>
    <t>AJ, 22</t>
  </si>
  <si>
    <t>2n</t>
  </si>
  <si>
    <t>AJ</t>
  </si>
  <si>
    <t>2m</t>
  </si>
  <si>
    <t>2l</t>
  </si>
  <si>
    <t>2k</t>
  </si>
  <si>
    <t>2j</t>
  </si>
  <si>
    <t>2i</t>
  </si>
  <si>
    <t>2h</t>
  </si>
  <si>
    <t>2g</t>
  </si>
  <si>
    <t>2f</t>
  </si>
  <si>
    <t>2e</t>
  </si>
  <si>
    <t>AJ, 52</t>
  </si>
  <si>
    <t>2d</t>
  </si>
  <si>
    <t>2c</t>
  </si>
  <si>
    <t>2b</t>
  </si>
  <si>
    <t>2a</t>
  </si>
  <si>
    <t xml:space="preserve">          Psychologists - Totals</t>
  </si>
  <si>
    <t>AH, 22</t>
  </si>
  <si>
    <t>AH</t>
  </si>
  <si>
    <t>1n</t>
  </si>
  <si>
    <t>1m</t>
  </si>
  <si>
    <t>1l</t>
  </si>
  <si>
    <t>1k</t>
  </si>
  <si>
    <t>1j</t>
  </si>
  <si>
    <t>1i</t>
  </si>
  <si>
    <t>1h</t>
  </si>
  <si>
    <t>1g</t>
  </si>
  <si>
    <t>1f</t>
  </si>
  <si>
    <t>1e</t>
  </si>
  <si>
    <t>1d</t>
  </si>
  <si>
    <t>1c</t>
  </si>
  <si>
    <t>1b</t>
  </si>
  <si>
    <t>1a</t>
  </si>
  <si>
    <t xml:space="preserve">E = C/D/60 </t>
  </si>
  <si>
    <t>C = A * B</t>
  </si>
  <si>
    <t>Total Minutes</t>
  </si>
  <si>
    <t>Other Required Modifier(s)</t>
  </si>
  <si>
    <t>IFSP (TL) or IEP (TM) Modifier</t>
  </si>
  <si>
    <t>Procedure Code</t>
  </si>
  <si>
    <t>Service Description</t>
  </si>
  <si>
    <t>Row</t>
  </si>
  <si>
    <t>Optometrists - Totals</t>
  </si>
  <si>
    <t>13a</t>
  </si>
  <si>
    <t>12j</t>
  </si>
  <si>
    <t>12i</t>
  </si>
  <si>
    <t>12h</t>
  </si>
  <si>
    <t>12g</t>
  </si>
  <si>
    <t>12f</t>
  </si>
  <si>
    <t>12e</t>
  </si>
  <si>
    <t>12d</t>
  </si>
  <si>
    <t>12c</t>
  </si>
  <si>
    <t>12b</t>
  </si>
  <si>
    <t>12a</t>
  </si>
  <si>
    <t>Audiologists/Audiometrists - Totals</t>
  </si>
  <si>
    <t>TD</t>
  </si>
  <si>
    <t>Required Modifier(s)</t>
  </si>
  <si>
    <t>Time Spent Per Unit</t>
  </si>
  <si>
    <t>Number of Students</t>
  </si>
  <si>
    <t>Medi-Cal Hours Reimbursed for Services Documented in an IEP or IFSP</t>
  </si>
  <si>
    <t>Interim Medi-Cal Reimbursement for Services Documented in an IEP or IFSP</t>
  </si>
  <si>
    <t>Interim Medi-Cal Reimbursement for Services Not Documented in an IEP or IFSP</t>
  </si>
  <si>
    <t>Net Overpayment/(Underpayment) For All LEA Services</t>
  </si>
  <si>
    <t>Summary of Overpayments/(Underpayments):</t>
  </si>
  <si>
    <t>Total Overpayment/(Underpayment) For LEA Services Documented in an IEP/IFSP</t>
  </si>
  <si>
    <t xml:space="preserve">Total Overpayment/(Underpayment) For LEA Services Not Documented in an IEP/IFSP </t>
  </si>
  <si>
    <t>Medi-Cal Hours Reimbursed for Services Not Documented in an IEP or  IFSP</t>
  </si>
  <si>
    <t>IFSP Psychological Assessment:   Initial</t>
  </si>
  <si>
    <t xml:space="preserve">IFSP Psychological Assessment:  Annual </t>
  </si>
  <si>
    <t xml:space="preserve">IFSP Psychological Assessment:  Amended </t>
  </si>
  <si>
    <t>IEP Psychological Assessment:  Initial/Triennial</t>
  </si>
  <si>
    <t>IEP Psychological Assessment:  Annual</t>
  </si>
  <si>
    <t>IEP Psychological Assessment:  Amended</t>
  </si>
  <si>
    <t>IFSP Psychology Counseling, Individual Treatment - Initial</t>
  </si>
  <si>
    <t>IFSP Psychology Counseling, Individual Treatment - Additional</t>
  </si>
  <si>
    <t>IEP Psychology Counseling, Individual Treatment - Initial</t>
  </si>
  <si>
    <t>IEP Psychology Counseling, Individual Treatment - Additional</t>
  </si>
  <si>
    <t>IFSP Psychology Counseling, Group Treatment - Initial</t>
  </si>
  <si>
    <t>IFSP Psychology Counseling, Group Treatment - Additional</t>
  </si>
  <si>
    <t>IEP Psychology Counseling, Group Treatment - Initial</t>
  </si>
  <si>
    <t>IEP Psychology Counseling, Group Treatment - Additional</t>
  </si>
  <si>
    <t>IFSP Psychosocial Status Assessment: Initial</t>
  </si>
  <si>
    <t>IFSP Psychosocial Status Assessment: Annual</t>
  </si>
  <si>
    <t>IFSP Psychosocial Status Assessment: Amended</t>
  </si>
  <si>
    <t>IEP Psychosocial Status Assessment: Initial/Triennial</t>
  </si>
  <si>
    <t>IEP Psychosocial Status Assessment: Annual</t>
  </si>
  <si>
    <t>IEP Psychosocial Status Assessment: Amended</t>
  </si>
  <si>
    <t>IFSP Health Assessment: Initial</t>
  </si>
  <si>
    <t>IFSP Health Assessment: Annual</t>
  </si>
  <si>
    <t>IFSP Health Assessment: Amended</t>
  </si>
  <si>
    <t>IEP Health Assessment: Initial/Triennial</t>
  </si>
  <si>
    <t>IEP Health Assessment: Annual</t>
  </si>
  <si>
    <t>IEP Health Assessment: Amended</t>
  </si>
  <si>
    <t>IFSP Nursing  Services</t>
  </si>
  <si>
    <t>IEP Nursing Services</t>
  </si>
  <si>
    <t>IFSP LVN Services</t>
  </si>
  <si>
    <t>IEP LVN Services</t>
  </si>
  <si>
    <t>IFSP Trained Health Care Aide Services</t>
  </si>
  <si>
    <t>IEP Trained Health Care Aide Services</t>
  </si>
  <si>
    <t>IFSP Speech/Language Assessment: Initial</t>
  </si>
  <si>
    <t>IFSP Speech/Language Assessment: Annual</t>
  </si>
  <si>
    <t>IFSP Speech/Language Assessment: Amended</t>
  </si>
  <si>
    <t>IEP Speech/Language Assessment: Initial/Triennial</t>
  </si>
  <si>
    <t>IEP Speech/Language Assessment: Annual</t>
  </si>
  <si>
    <t>IEP Speech/Language Assessment: Amended</t>
  </si>
  <si>
    <t>IFSP Speech Therapy, Individual Treatment - Initial</t>
  </si>
  <si>
    <t>IFSP Speech Therapy, Individual Treatment - Additional</t>
  </si>
  <si>
    <t>IEP Speech Therapy, Individual Treatment - Initial</t>
  </si>
  <si>
    <t>IEP Speech Therapy, Individual Treatment - Additional</t>
  </si>
  <si>
    <t>IFSP Speech Therapy, Group Treatment - Initial</t>
  </si>
  <si>
    <t>IFSP Speech Therapy, Group Treatment - Additional</t>
  </si>
  <si>
    <t>IEP Speech Therapy, Group Treatment - Initial</t>
  </si>
  <si>
    <t>IEP Speech Therapy, Group Treatment - Additional</t>
  </si>
  <si>
    <t>IFSP Audiological Assessment: Initial</t>
  </si>
  <si>
    <t>IFSP Audiological Assessment: Annual</t>
  </si>
  <si>
    <t>IFSP Audiological Assessment: Amended</t>
  </si>
  <si>
    <t>IEP Audiological Assessment: Initial/Triennial</t>
  </si>
  <si>
    <t>IEP Audiological Assessment: Annual</t>
  </si>
  <si>
    <t>IEP Audiological Assessment: Amended</t>
  </si>
  <si>
    <t>IFSP Audiology, Individual Treatment - Initial</t>
  </si>
  <si>
    <t>IFSP Audiology, Individual Treatment - Additional</t>
  </si>
  <si>
    <t>IEP Audiology, Individual Treatment - Initial</t>
  </si>
  <si>
    <t>IEP Audiology, Individual Treatment - Additional</t>
  </si>
  <si>
    <t>IFSP Hearing Check</t>
  </si>
  <si>
    <t>IEP Hearing Check</t>
  </si>
  <si>
    <t>IFSP Physical Therapy Assessment: Initial</t>
  </si>
  <si>
    <t>IFSP Physical Therapy Assessment: Annual</t>
  </si>
  <si>
    <t>IFSP Physical Therapy Assessment: Amended</t>
  </si>
  <si>
    <t>IEP Physical Therapy Assessment: Initial/Triennial</t>
  </si>
  <si>
    <t>IEP Physical Therapy Assessment: Annual</t>
  </si>
  <si>
    <t>IEP Physical Therapy Assessment: Amended</t>
  </si>
  <si>
    <t>IFSP Physical Therapy Individual Treatment - Initial</t>
  </si>
  <si>
    <t>IFSP Physical Therapy Individual Treatment - Additional</t>
  </si>
  <si>
    <t>IEP Physical Therapy Individual Treatment - Initial</t>
  </si>
  <si>
    <t>IEP Physical Therapy Individual Treatment - Additional</t>
  </si>
  <si>
    <t xml:space="preserve">IFSP Occupational Therapy Assessment: Initial </t>
  </si>
  <si>
    <t>IFSP Occupational Therapy Assessment: Annual</t>
  </si>
  <si>
    <t>IFSP Occupational Therapy Assessment: Amended</t>
  </si>
  <si>
    <t>IEP Occupational Therapy Assessment: Initial/Triennial</t>
  </si>
  <si>
    <t>IEP Occupational Therapy Assessment: Annual</t>
  </si>
  <si>
    <t>IEP Occupational Therapy Assessment: Amended</t>
  </si>
  <si>
    <t>IFSP Occupational Therapy Individual Treatment - Initial</t>
  </si>
  <si>
    <t>IFSP Occupational Therapy Individual Treatment - Additional</t>
  </si>
  <si>
    <t>IEP Occupational Therapy Individual Treatment - Initial</t>
  </si>
  <si>
    <t>IEP Occupational Therapy Individual Treatment - Additional</t>
  </si>
  <si>
    <t>IFSP Health/Nutrition Assessment: Initial</t>
  </si>
  <si>
    <t>IFSP Health/Nutrition Assessment: Annual</t>
  </si>
  <si>
    <t>IFSP Health/Nutrition Assessment: Amended</t>
  </si>
  <si>
    <t>IEP Health/Nutrition Assessment:  Initial/Triennial</t>
  </si>
  <si>
    <t>IEP Health/Nutrition Assessment: Annual</t>
  </si>
  <si>
    <t>IEP Health/Nutrition Assessment: Amended</t>
  </si>
  <si>
    <t>Non-IEP/IFSP Psychosocial Status Assessment</t>
  </si>
  <si>
    <t>Non-IEP/IFSP Psychosocial Status Re-Assessment</t>
  </si>
  <si>
    <t>Non-IEP/IFSP Psychology Counseling, Individual Treatment - Initial</t>
  </si>
  <si>
    <t>Non-IEP/IFSP Psychology Counseling, Individual Treatment - Additional</t>
  </si>
  <si>
    <t>Non-IEP/IFSP Psychology Counseling, Group Treatment - Initial</t>
  </si>
  <si>
    <t>Non-IEP/IFSP Psychology Counseling, Group Treatment - Additional</t>
  </si>
  <si>
    <t>Non-IEP/IFSP Health Education/Anticipatory Guidance</t>
  </si>
  <si>
    <t>Non-IEP/IFSP Hearing Assessment (Pure tone, air only)</t>
  </si>
  <si>
    <t>Non-IEP/IFSP Hearing Assessment (Pure tone-threshold, air only)</t>
  </si>
  <si>
    <t>Non-IEP/IFSP Health/Nutrition Assessment</t>
  </si>
  <si>
    <t>Non-IEP/IFSP Health/Nutrition Re-Assessment</t>
  </si>
  <si>
    <t>Non-IEP/IFSP Vision Assessment</t>
  </si>
  <si>
    <t>Non-IEP/IFSP Nursing and Trained Health Care Aide Services</t>
  </si>
  <si>
    <t>Non-IEP/IFSP LVN Services</t>
  </si>
  <si>
    <t>Non-IEP/IFSP Trained Health Care Aide Services</t>
  </si>
  <si>
    <t>Non-IEP/IFSP Speech Therapy, Individual Treatment - Initial</t>
  </si>
  <si>
    <t>Non-IEP/IFSP Speech Therapy, Individual Treatment - Additional</t>
  </si>
  <si>
    <t>Non-IEP/IFSP Speech Therapy, Group Treatment - Initial</t>
  </si>
  <si>
    <t>Non-IEP/IFSP Speech Therapy, Group Treatment - Additional</t>
  </si>
  <si>
    <t>Non-IEP/IFSP Developmental Assessment</t>
  </si>
  <si>
    <t>Non-IEP/IFSP Audiology, Individual Treatment - Initial</t>
  </si>
  <si>
    <t>Non-IEP/IFSP Audiology, Individual Treatment - Additional</t>
  </si>
  <si>
    <t>Non-IEP/IFSP Physical Therapy Individual Treatment - Initial</t>
  </si>
  <si>
    <t>Non-IEP/IFSP Physical Therapy Individual Treatment - Additional</t>
  </si>
  <si>
    <t>Non-IEP/IFSP Occupational Therapy Individual Treatment - Initial</t>
  </si>
  <si>
    <t>Non-IEP/IFSP Occupational Therapy Individual Treatment - Additional</t>
  </si>
  <si>
    <t>G</t>
  </si>
  <si>
    <t>i.</t>
  </si>
  <si>
    <t>Yes</t>
  </si>
  <si>
    <t>No</t>
  </si>
  <si>
    <t>Total Hours Reimbursed for LEA Services Documented in an IEP or IFSP</t>
  </si>
  <si>
    <t>(Yes or No)</t>
  </si>
  <si>
    <t>I = H/E</t>
  </si>
  <si>
    <t>Percent of Time Providing LEA Services Documented in an IEP or IFSP</t>
  </si>
  <si>
    <t xml:space="preserve">Cost of Providing LEA Services Documented in an IEP or IFSP </t>
  </si>
  <si>
    <t>Percent of Time Providing LEA Services Not Documented in an IEP or IFSP</t>
  </si>
  <si>
    <t>Cost of Providing LEA Services Not Documented in an IEP or IFSP</t>
  </si>
  <si>
    <t>Total Hours Reimbursed for LEA Services Not Documented in an IEP or IFSP</t>
  </si>
  <si>
    <t xml:space="preserve">           Address 1</t>
  </si>
  <si>
    <t xml:space="preserve">           Address 2</t>
  </si>
  <si>
    <t>City</t>
  </si>
  <si>
    <t>State</t>
  </si>
  <si>
    <t>CA</t>
  </si>
  <si>
    <t>Zip</t>
  </si>
  <si>
    <t xml:space="preserve">               Fax</t>
  </si>
  <si>
    <t>H = Sum of A-G</t>
  </si>
  <si>
    <t>Indirect Costs (c * d)</t>
  </si>
  <si>
    <t>j.</t>
  </si>
  <si>
    <t>Total Service Costs (a + e)</t>
  </si>
  <si>
    <t>Medi-Cal Maximum Reimbursable (f * g)</t>
  </si>
  <si>
    <t>Service Costs Included in Indirect Cost Rate Application (a - b)</t>
  </si>
  <si>
    <t>Service Costs Excluded from Indirect Cost Rate Application</t>
  </si>
  <si>
    <t>Overpayment/(Underpayment) (i - h)</t>
  </si>
  <si>
    <t>Interim Medi-Cal Reimbursement for LEA Services not Documented 
in an IEP or IFSP</t>
  </si>
  <si>
    <t>California Department of Health Care Services - LEA Medi-Cal Billing Option Program</t>
  </si>
  <si>
    <t>Total Units or Encounters</t>
  </si>
  <si>
    <t>Service Costs (Sum, F1 - F13)</t>
  </si>
  <si>
    <t>(Line j of Worksheet A)</t>
  </si>
  <si>
    <t>(Line j of Worksheet B)</t>
  </si>
  <si>
    <t>Enter reimbursement figures in Column F for all lines where you entered unit or encounter information</t>
  </si>
  <si>
    <t>Enter encounters in Column B for rows 1g, 1i, 1k, 1m, 2g, 2i, 2k, 2m, 3g, 3i, 3k, 3m, 7g, 7i, 7k, 7m, 8g, 8i, 9g, 9i, 10g, 10i, 11g, 11i, 11k, 11m; Enter units for all other rows</t>
  </si>
  <si>
    <t>Page 8-a</t>
  </si>
  <si>
    <t>Page 8-b</t>
  </si>
  <si>
    <t>Enter encounters in Column B for rows 1c, 1e, 2c, 2e, 3c, 3e, 7a, 7c, 8a, 10b, 11b, 12e, 12g; Enter units for all other rows</t>
  </si>
  <si>
    <t>Does Your LEA Receive Federal Funding for this Practitioner Type?</t>
  </si>
  <si>
    <t>Page 8-c</t>
  </si>
  <si>
    <t>Page 9-a</t>
  </si>
  <si>
    <t>Page 9-b</t>
  </si>
  <si>
    <t>Federal Revenues</t>
  </si>
  <si>
    <t>F = A+B+C-D</t>
  </si>
  <si>
    <t>Net Total Personnel Costs</t>
  </si>
  <si>
    <t>C = A*B</t>
  </si>
  <si>
    <t>Worksheet A.1/B.1:  Salary, Benefit and Other Expenditures</t>
  </si>
  <si>
    <t xml:space="preserve">Benefit Expenditures  </t>
  </si>
  <si>
    <t>Revenue Account Number(s)</t>
  </si>
  <si>
    <t>Is your LEA part of a billing consortium? (Yes or No)</t>
  </si>
  <si>
    <t>Please indicate the LEAs that are part of the billing consortium below.  Include the LEA name and corresponding County/District/School Code (CDS Code).</t>
  </si>
  <si>
    <t>CDS Code</t>
  </si>
  <si>
    <t>LEA #1</t>
  </si>
  <si>
    <t>LEA #2</t>
  </si>
  <si>
    <t>LEA #3</t>
  </si>
  <si>
    <t>LEA #4</t>
  </si>
  <si>
    <t>LEA #5</t>
  </si>
  <si>
    <t>LEA #6</t>
  </si>
  <si>
    <t>LEA #7</t>
  </si>
  <si>
    <t>LEA #8</t>
  </si>
  <si>
    <t>LEA #9</t>
  </si>
  <si>
    <t>LEA #10</t>
  </si>
  <si>
    <t>LEA #11</t>
  </si>
  <si>
    <t>LEA #12</t>
  </si>
  <si>
    <t>LEA #13</t>
  </si>
  <si>
    <t>LEA #14</t>
  </si>
  <si>
    <t>LEA #15</t>
  </si>
  <si>
    <t>Page 1-b</t>
  </si>
  <si>
    <t xml:space="preserve">Salary Expenditures         </t>
  </si>
  <si>
    <t xml:space="preserve">Total Other Costs </t>
  </si>
  <si>
    <t xml:space="preserve">   Totals</t>
  </si>
  <si>
    <t xml:space="preserve">     Totals</t>
  </si>
  <si>
    <t xml:space="preserve">   Total</t>
  </si>
  <si>
    <t>1. LEA Identification:</t>
  </si>
  <si>
    <t>2. Certification of State Matching Funds for LEA Services:</t>
  </si>
  <si>
    <t>3. LEA Billing Consortium:</t>
  </si>
  <si>
    <r>
      <t xml:space="preserve">Does Your LEA Receive Federal Funding for this Practitioner Type?: </t>
    </r>
    <r>
      <rPr>
        <sz val="12"/>
        <rFont val="Times New Roman"/>
        <family val="1"/>
      </rPr>
      <t xml:space="preserve">Select "Yes" or "No" from the drop down box to indicate whether or not your LEA received any federal funding for each practitioner type for the fiscal year (includes all qualified district employed practitioners billing LEA reimbursable services in the LEA Medi-Cal Billing Option Program).  For CRCS reporting purposes, expenditures classified under Resource Code 5640 (Medi-Cal Billing Option Program) are not considered to be restricted federal funds and may be included on the CRCS. </t>
    </r>
  </si>
  <si>
    <t>a. Service Costs (Sum, F1 - F11)</t>
  </si>
  <si>
    <t>b. Service Costs Excluded from Indirect Cost Rate Application</t>
  </si>
  <si>
    <t>c. Service Costs Included in Indirect Cost Rate Application (a - b)</t>
  </si>
  <si>
    <t>d. Indirect Cost Rate</t>
  </si>
  <si>
    <t>e. Indirect Costs (c * d)</t>
  </si>
  <si>
    <t>f. Total Service Costs (a + e)</t>
  </si>
  <si>
    <t xml:space="preserve">g. Federal Medical Assistance Percentage (FMAP) </t>
  </si>
  <si>
    <t>h. Medi-Cal Maximum Reimbursable (f * g)</t>
  </si>
  <si>
    <t>i. Interim Medi-Cal Reimbursement for LEA Services Documented in an IEP or IFSP</t>
  </si>
  <si>
    <t>j. Overpayment/(Underpayment) (i - h)</t>
  </si>
  <si>
    <t xml:space="preserve">- End of Section - </t>
  </si>
  <si>
    <r>
      <t>Salary  Expenditures (</t>
    </r>
    <r>
      <rPr>
        <b/>
        <i/>
        <sz val="12"/>
        <rFont val="Times New Roman"/>
        <family val="1"/>
      </rPr>
      <t>1000-2999)</t>
    </r>
    <r>
      <rPr>
        <b/>
        <sz val="12"/>
        <rFont val="Times New Roman"/>
        <family val="1"/>
      </rPr>
      <t xml:space="preserve"> </t>
    </r>
  </si>
  <si>
    <r>
      <t xml:space="preserve">Benefit Expenditures </t>
    </r>
    <r>
      <rPr>
        <b/>
        <i/>
        <sz val="12"/>
        <rFont val="Times New Roman"/>
        <family val="1"/>
      </rPr>
      <t>(3000-3999)</t>
    </r>
    <r>
      <rPr>
        <b/>
        <sz val="12"/>
        <rFont val="Times New Roman"/>
        <family val="1"/>
      </rPr>
      <t xml:space="preserve"> </t>
    </r>
  </si>
  <si>
    <r>
      <t xml:space="preserve">Materials, Supplies and Reference Materials Expenditures                    </t>
    </r>
    <r>
      <rPr>
        <b/>
        <i/>
        <sz val="12"/>
        <rFont val="Times New Roman"/>
        <family val="1"/>
      </rPr>
      <t>(4200-4300)</t>
    </r>
    <r>
      <rPr>
        <b/>
        <sz val="12"/>
        <rFont val="Times New Roman"/>
        <family val="1"/>
      </rPr>
      <t xml:space="preserve"> </t>
    </r>
  </si>
  <si>
    <r>
      <t xml:space="preserve">Non-capitalized Equipment Expenditures    </t>
    </r>
    <r>
      <rPr>
        <b/>
        <i/>
        <sz val="12"/>
        <rFont val="Times New Roman"/>
        <family val="1"/>
      </rPr>
      <t>(4400)</t>
    </r>
  </si>
  <si>
    <r>
      <t xml:space="preserve">Travel and Conference Expenditures    </t>
    </r>
    <r>
      <rPr>
        <b/>
        <i/>
        <sz val="12"/>
        <rFont val="Times New Roman"/>
        <family val="1"/>
      </rPr>
      <t>(5200)</t>
    </r>
  </si>
  <si>
    <r>
      <t xml:space="preserve">Dues and Membership Expenditures    </t>
    </r>
    <r>
      <rPr>
        <b/>
        <i/>
        <sz val="12"/>
        <rFont val="Times New Roman"/>
        <family val="1"/>
      </rPr>
      <t>(5300)</t>
    </r>
  </si>
  <si>
    <r>
      <t xml:space="preserve">Contractor Costs      </t>
    </r>
    <r>
      <rPr>
        <b/>
        <i/>
        <sz val="12"/>
        <rFont val="Times New Roman"/>
        <family val="1"/>
      </rPr>
      <t>(5800)</t>
    </r>
  </si>
  <si>
    <r>
      <t xml:space="preserve">Contractor Costs 
</t>
    </r>
    <r>
      <rPr>
        <b/>
        <i/>
        <sz val="12"/>
        <rFont val="Times New Roman"/>
        <family val="1"/>
      </rPr>
      <t>(5100)</t>
    </r>
  </si>
  <si>
    <r>
      <t xml:space="preserve">Communications Expenditures   </t>
    </r>
    <r>
      <rPr>
        <b/>
        <i/>
        <sz val="12"/>
        <rFont val="Times New Roman"/>
        <family val="1"/>
      </rPr>
      <t>(5900)</t>
    </r>
  </si>
  <si>
    <r>
      <t>Contractor Costs 
(</t>
    </r>
    <r>
      <rPr>
        <b/>
        <i/>
        <sz val="12"/>
        <rFont val="Times New Roman"/>
        <family val="1"/>
      </rPr>
      <t>5100 and 5800</t>
    </r>
    <r>
      <rPr>
        <b/>
        <sz val="12"/>
        <rFont val="Times New Roman"/>
        <family val="1"/>
      </rPr>
      <t>)</t>
    </r>
  </si>
  <si>
    <t>Provider No. / CDS Code</t>
  </si>
  <si>
    <t>I, the undersigned, under penalty of perjury state the following:</t>
  </si>
  <si>
    <t xml:space="preserve">A. LEA warrants and represents that the information on the accompanying claim form is true and correct. </t>
  </si>
  <si>
    <t>B. LEA represents that its expenditures under the LEA Medical Billing Option program represent allowable expenditures eligible for Federal Financial Participation (FFP) pursuant to the requirements of Section 1903(w) of the Social Security Act and Subpart B of Part 433 of Title 42 of the Code of Federal Regulations.</t>
  </si>
  <si>
    <t>C. LEA will maintain documentation supporting the expenditures claimed on the accompanying claim form. This documentation must include all fiscal records required for Medi-Cal audits.</t>
  </si>
  <si>
    <t>E. LEA’s expenditures claimed have not previously been, nor will they be, claimed at any other time as claims to receive Federal Financial Participation (FFP) funds under Medi-Cal or any other program.</t>
  </si>
  <si>
    <t>F. LEA acknowledges that the information is to be used by the Department of Health Care Services (DHCS) for filing of a claim with the federal government for federal funds and understands that misrepresentation of information constitutes violation of federal and state law.</t>
  </si>
  <si>
    <t>G. LEA acknowledges that all records of funds expended are subject to review and audit by DHCS.</t>
  </si>
  <si>
    <t>H. LEA understands that DHCS must deny payment of any claim if it is determined that the certification and/or claim form is not adequately supported for purposes of FFP.</t>
  </si>
  <si>
    <t xml:space="preserve"> As a public administrator, a public officer or other public individual duly authorized as having authority to sign on behalf of the LEA, I am authorized or designated to make this Certification, and declare that this Certification and claim form documents attached hereto are true and correct.  </t>
  </si>
  <si>
    <t xml:space="preserve"> I understand that the making of false statements, or the filing of a false or fraudulent claim is punishable under Welfare and Institutions Code sections 14107, 14107.11 and 14123.2, and other applicable provisions of law.  </t>
  </si>
  <si>
    <t>D. LEA certifies that all expenditures reported within the Medi-Cal Cost and Reimbursement Comparison Schedule are in compliance with the Office of Management and Budget (OMB) Super-Circular (2 CFR 200). To the extent that reporting is not governed by OMB A-87, LEA certifies that Generally Accepted Accounting Principles have been applied.</t>
  </si>
  <si>
    <t>- End of Section -</t>
  </si>
  <si>
    <t xml:space="preserve"> </t>
  </si>
  <si>
    <t>End of Section</t>
  </si>
  <si>
    <t>Dates of Service 7/1/15 - 6/30/16</t>
  </si>
  <si>
    <t>Worksheet B-4: Units, Encounters and Reimbursement of Providing LEA Services Not Documented in an IEP or IFSP 
Dates of Service 7/1/15 - 6/30/16</t>
  </si>
  <si>
    <t>Worksheet A-4: Units, Encounters and Reimbursement of Providing LEA Services Documented in an IEP or IFSP 
Dates of Service 7/1/15 - 6/30/16</t>
  </si>
  <si>
    <t>Total Interim Medi-Cal Reimbursement - Services Documented in an IEP or IFSP  (7/1/15 - 6/30/16)</t>
  </si>
  <si>
    <t>Total Interim Medi-Cal Reimbursement - Services Not Documented in an IEP or IFSP (7/1/15 - 6/30/16)</t>
  </si>
  <si>
    <t xml:space="preserve">2015/16 (July 1, 2015 - June 30, 2016)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</si>
</sst>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lt;=9999999]###\-####;\(###\)\ ###\-####"/>
    <numFmt numFmtId="167" formatCode="#,##0_);\ #,##0"/>
    <numFmt numFmtId="168" formatCode="_(* #,##0.00_);_(* \(#,##0.00\);_(* &quot;-&quot;?_);_(@_)"/>
    <numFmt numFmtId="169" formatCode="&quot;$&quot;#,##0.00"/>
  </numFmts>
  <fonts count="18" x14ac:knownFonts="1">
    <font>
      <sz val="10"/>
      <name val="times new roman"/>
    </font>
    <font>
      <sz val="10"/>
      <name val="Times New Roman"/>
      <family val="1"/>
    </font>
    <font>
      <u/>
      <sz val="10"/>
      <color indexed="12"/>
      <name val="Times New Roman"/>
      <family val="1"/>
    </font>
    <font>
      <sz val="10"/>
      <name val="Times New Roman"/>
      <family val="1"/>
    </font>
    <font>
      <sz val="10"/>
      <name val="Times New Roman"/>
      <family val="1"/>
    </font>
    <font>
      <sz val="10"/>
      <name val="Times New Roman"/>
      <family val="1"/>
    </font>
    <font>
      <sz val="12"/>
      <name val="Arial"/>
      <family val="2"/>
    </font>
    <font>
      <b/>
      <sz val="12"/>
      <name val="Arial"/>
      <family val="2"/>
    </font>
    <font>
      <b/>
      <i/>
      <sz val="12"/>
      <name val="Arial"/>
      <family val="2"/>
    </font>
    <font>
      <sz val="12"/>
      <name val="Times New Roman"/>
      <family val="1"/>
    </font>
    <font>
      <b/>
      <sz val="12"/>
      <name val="Times New Roman"/>
      <family val="1"/>
    </font>
    <font>
      <u/>
      <sz val="12"/>
      <color indexed="12"/>
      <name val="Times New Roman"/>
      <family val="1"/>
    </font>
    <font>
      <b/>
      <i/>
      <sz val="12"/>
      <name val="Times New Roman"/>
      <family val="1"/>
    </font>
    <font>
      <b/>
      <u/>
      <sz val="12"/>
      <name val="Times New Roman"/>
      <family val="1"/>
    </font>
    <font>
      <i/>
      <sz val="12"/>
      <name val="Times New Roman"/>
      <family val="1"/>
    </font>
    <font>
      <vertAlign val="superscript"/>
      <sz val="12"/>
      <name val="Times New Roman"/>
      <family val="1"/>
    </font>
    <font>
      <sz val="10"/>
      <name val="Arial"/>
      <family val="2"/>
    </font>
    <font>
      <sz val="12"/>
      <color theme="1"/>
      <name val="Times New Roman"/>
      <family val="1"/>
    </font>
  </fonts>
  <fills count="7">
    <fill>
      <patternFill patternType="none"/>
    </fill>
    <fill>
      <patternFill patternType="gray125"/>
    </fill>
    <fill>
      <patternFill patternType="solid">
        <fgColor indexed="55"/>
        <bgColor indexed="64"/>
      </patternFill>
    </fill>
    <fill>
      <patternFill patternType="solid">
        <fgColor theme="0" tint="-0.34998626667073579"/>
        <bgColor indexed="64"/>
      </patternFill>
    </fill>
    <fill>
      <patternFill patternType="solid">
        <fgColor rgb="FF969696"/>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xf numFmtId="43"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0" fontId="3" fillId="0" borderId="0"/>
    <xf numFmtId="0" fontId="3" fillId="0" borderId="0"/>
  </cellStyleXfs>
  <cellXfs count="306">
    <xf numFmtId="0" fontId="0" fillId="0" borderId="0" xfId="0"/>
    <xf numFmtId="49" fontId="6" fillId="0" borderId="0" xfId="0" applyNumberFormat="1" applyFont="1" applyAlignment="1" applyProtection="1">
      <alignment horizontal="right"/>
    </xf>
    <xf numFmtId="0" fontId="6" fillId="0" borderId="0" xfId="0" applyFont="1" applyFill="1" applyAlignment="1" applyProtection="1">
      <alignment horizontal="left"/>
    </xf>
    <xf numFmtId="0" fontId="6" fillId="0" borderId="0" xfId="0" applyFont="1" applyFill="1" applyProtection="1"/>
    <xf numFmtId="0" fontId="6" fillId="0" borderId="0" xfId="0" applyFont="1" applyProtection="1"/>
    <xf numFmtId="43" fontId="6" fillId="0" borderId="0" xfId="0" applyNumberFormat="1" applyFont="1" applyFill="1" applyAlignment="1" applyProtection="1">
      <alignment horizontal="right"/>
    </xf>
    <xf numFmtId="49" fontId="6" fillId="0" borderId="0" xfId="0" applyNumberFormat="1" applyFont="1" applyProtection="1"/>
    <xf numFmtId="49" fontId="6" fillId="0" borderId="0" xfId="0" applyNumberFormat="1" applyFont="1" applyFill="1" applyAlignment="1" applyProtection="1">
      <alignment horizontal="right"/>
    </xf>
    <xf numFmtId="0" fontId="7" fillId="0" borderId="0" xfId="0" applyFont="1" applyFill="1" applyAlignment="1" applyProtection="1">
      <alignment horizontal="right"/>
    </xf>
    <xf numFmtId="0" fontId="7" fillId="0" borderId="0" xfId="0" applyFont="1" applyBorder="1" applyAlignment="1" applyProtection="1"/>
    <xf numFmtId="41" fontId="7" fillId="0" borderId="0" xfId="0" applyNumberFormat="1" applyFont="1" applyFill="1" applyBorder="1" applyAlignment="1" applyProtection="1">
      <alignment horizontal="center"/>
    </xf>
    <xf numFmtId="0" fontId="7" fillId="0" borderId="0" xfId="0" applyFont="1" applyFill="1" applyProtection="1"/>
    <xf numFmtId="0" fontId="8" fillId="0" borderId="0" xfId="0" applyFont="1" applyFill="1" applyProtection="1"/>
    <xf numFmtId="49" fontId="9" fillId="0" borderId="0" xfId="0" applyNumberFormat="1" applyFont="1" applyAlignment="1" applyProtection="1">
      <alignment horizontal="right"/>
    </xf>
    <xf numFmtId="0" fontId="9" fillId="0" borderId="0" xfId="0" applyFont="1" applyFill="1" applyAlignment="1" applyProtection="1">
      <alignment horizontal="left"/>
    </xf>
    <xf numFmtId="0" fontId="9" fillId="0" borderId="0" xfId="0" applyFont="1" applyFill="1" applyProtection="1"/>
    <xf numFmtId="0" fontId="9" fillId="0" borderId="0" xfId="0" applyFont="1" applyProtection="1"/>
    <xf numFmtId="43" fontId="9" fillId="0" borderId="0" xfId="0" applyNumberFormat="1" applyFont="1" applyFill="1" applyAlignment="1" applyProtection="1">
      <alignment horizontal="right"/>
    </xf>
    <xf numFmtId="49" fontId="9" fillId="0" borderId="0" xfId="0" applyNumberFormat="1" applyFont="1" applyProtection="1"/>
    <xf numFmtId="169" fontId="9" fillId="0" borderId="0" xfId="0" applyNumberFormat="1" applyFont="1" applyProtection="1"/>
    <xf numFmtId="49" fontId="9" fillId="0" borderId="0" xfId="0" applyNumberFormat="1" applyFont="1" applyFill="1" applyAlignment="1" applyProtection="1">
      <alignment horizontal="right"/>
    </xf>
    <xf numFmtId="0" fontId="10" fillId="0" borderId="0" xfId="0" applyFont="1" applyFill="1" applyAlignment="1" applyProtection="1"/>
    <xf numFmtId="0" fontId="10" fillId="0" borderId="0" xfId="0" applyFont="1" applyAlignment="1" applyProtection="1"/>
    <xf numFmtId="0" fontId="10" fillId="0" borderId="0" xfId="0" applyFont="1" applyFill="1" applyProtection="1"/>
    <xf numFmtId="0" fontId="9" fillId="0" borderId="0" xfId="0" applyFont="1" applyFill="1" applyBorder="1" applyProtection="1"/>
    <xf numFmtId="49" fontId="9" fillId="0" borderId="0" xfId="0" quotePrefix="1" applyNumberFormat="1" applyFont="1" applyFill="1" applyBorder="1" applyAlignment="1" applyProtection="1"/>
    <xf numFmtId="49" fontId="9" fillId="0" borderId="0" xfId="0" applyNumberFormat="1" applyFont="1" applyFill="1" applyBorder="1" applyAlignment="1" applyProtection="1"/>
    <xf numFmtId="0" fontId="9" fillId="0" borderId="0" xfId="0" applyFont="1" applyFill="1" applyBorder="1" applyAlignment="1" applyProtection="1"/>
    <xf numFmtId="0" fontId="9" fillId="0" borderId="0" xfId="0" applyFont="1" applyFill="1" applyBorder="1" applyAlignment="1" applyProtection="1">
      <alignment horizontal="left"/>
    </xf>
    <xf numFmtId="0" fontId="9" fillId="0" borderId="0" xfId="0" applyFont="1" applyFill="1" applyAlignment="1" applyProtection="1">
      <alignment horizontal="center"/>
    </xf>
    <xf numFmtId="0" fontId="9" fillId="0" borderId="0" xfId="0" applyFont="1" applyFill="1" applyBorder="1" applyAlignment="1" applyProtection="1">
      <alignment horizontal="right"/>
    </xf>
    <xf numFmtId="49" fontId="9" fillId="0" borderId="0" xfId="0" applyNumberFormat="1" applyFont="1" applyFill="1" applyProtection="1"/>
    <xf numFmtId="0" fontId="9" fillId="0" borderId="0" xfId="0" applyFont="1" applyFill="1" applyAlignment="1" applyProtection="1">
      <alignment vertical="top" wrapText="1"/>
    </xf>
    <xf numFmtId="41" fontId="9" fillId="0" borderId="0" xfId="0" applyNumberFormat="1" applyFont="1" applyFill="1" applyBorder="1" applyAlignment="1" applyProtection="1">
      <alignment horizontal="right"/>
    </xf>
    <xf numFmtId="41" fontId="9" fillId="0" borderId="0" xfId="0" applyNumberFormat="1" applyFont="1" applyFill="1" applyProtection="1"/>
    <xf numFmtId="1" fontId="9" fillId="0" borderId="0" xfId="0" applyNumberFormat="1" applyFont="1" applyFill="1" applyBorder="1" applyAlignment="1" applyProtection="1">
      <alignment horizontal="center"/>
    </xf>
    <xf numFmtId="0" fontId="9" fillId="0" borderId="0" xfId="0" applyFont="1" applyFill="1" applyAlignment="1" applyProtection="1">
      <alignment horizontal="right"/>
    </xf>
    <xf numFmtId="0" fontId="12" fillId="0" borderId="0" xfId="0" applyFont="1" applyFill="1" applyProtection="1"/>
    <xf numFmtId="0" fontId="13" fillId="0" borderId="0" xfId="0" applyFont="1" applyFill="1" applyProtection="1"/>
    <xf numFmtId="0" fontId="10" fillId="0" borderId="0" xfId="0" applyFont="1" applyFill="1" applyAlignment="1" applyProtection="1">
      <alignment wrapText="1"/>
    </xf>
    <xf numFmtId="0" fontId="9" fillId="0" borderId="0" xfId="0" applyFont="1" applyFill="1" applyAlignment="1" applyProtection="1">
      <alignment wrapText="1"/>
    </xf>
    <xf numFmtId="49" fontId="9" fillId="0" borderId="0" xfId="0" applyNumberFormat="1" applyFont="1" applyFill="1" applyBorder="1" applyAlignment="1" applyProtection="1">
      <alignment horizontal="left"/>
    </xf>
    <xf numFmtId="0" fontId="10" fillId="0" borderId="0" xfId="0" applyFont="1" applyFill="1" applyAlignment="1" applyProtection="1">
      <alignment horizontal="center"/>
    </xf>
    <xf numFmtId="0" fontId="9" fillId="0" borderId="0" xfId="0" applyFont="1" applyFill="1" applyBorder="1" applyAlignment="1" applyProtection="1">
      <alignment horizontal="center" wrapText="1"/>
    </xf>
    <xf numFmtId="43" fontId="9" fillId="0" borderId="0" xfId="0" applyNumberFormat="1" applyFont="1" applyFill="1" applyProtection="1"/>
    <xf numFmtId="0" fontId="9" fillId="0" borderId="1" xfId="0" applyFont="1" applyFill="1" applyBorder="1" applyAlignment="1" applyProtection="1">
      <alignment horizontal="center"/>
    </xf>
    <xf numFmtId="43" fontId="9" fillId="0" borderId="0" xfId="0" applyNumberFormat="1" applyFont="1" applyFill="1" applyAlignment="1" applyProtection="1">
      <alignment horizontal="center"/>
    </xf>
    <xf numFmtId="41" fontId="9" fillId="3" borderId="1" xfId="0" applyNumberFormat="1" applyFont="1" applyFill="1" applyBorder="1" applyProtection="1">
      <protection locked="0"/>
    </xf>
    <xf numFmtId="41" fontId="9" fillId="4" borderId="1" xfId="0" applyNumberFormat="1" applyFont="1" applyFill="1" applyBorder="1" applyProtection="1"/>
    <xf numFmtId="10" fontId="9" fillId="2" borderId="1" xfId="0" applyNumberFormat="1" applyFont="1" applyFill="1" applyBorder="1" applyAlignment="1" applyProtection="1">
      <alignment horizontal="right"/>
    </xf>
    <xf numFmtId="41" fontId="9" fillId="4" borderId="2" xfId="0" applyNumberFormat="1" applyFont="1" applyFill="1" applyBorder="1" applyProtection="1"/>
    <xf numFmtId="0" fontId="10" fillId="0" borderId="0" xfId="0" applyFont="1" applyFill="1" applyBorder="1" applyAlignment="1" applyProtection="1">
      <alignment vertical="center"/>
    </xf>
    <xf numFmtId="42" fontId="10" fillId="4" borderId="0" xfId="0" applyNumberFormat="1" applyFont="1" applyFill="1" applyBorder="1" applyAlignment="1" applyProtection="1">
      <alignment vertical="center"/>
    </xf>
    <xf numFmtId="41" fontId="9" fillId="0" borderId="0" xfId="0" applyNumberFormat="1" applyFont="1" applyFill="1" applyBorder="1" applyProtection="1"/>
    <xf numFmtId="0" fontId="9" fillId="0" borderId="0" xfId="0" applyNumberFormat="1" applyFont="1" applyFill="1" applyBorder="1" applyProtection="1"/>
    <xf numFmtId="42" fontId="9" fillId="2" borderId="1" xfId="0" applyNumberFormat="1" applyFont="1" applyFill="1" applyBorder="1" applyProtection="1"/>
    <xf numFmtId="0" fontId="9" fillId="0" borderId="0" xfId="0" applyFont="1" applyFill="1" applyBorder="1" applyAlignment="1" applyProtection="1">
      <alignment horizontal="right" vertical="top"/>
    </xf>
    <xf numFmtId="10" fontId="9" fillId="2" borderId="1" xfId="0" applyNumberFormat="1" applyFont="1" applyFill="1" applyBorder="1" applyProtection="1"/>
    <xf numFmtId="0" fontId="9" fillId="0" borderId="0" xfId="0" applyNumberFormat="1" applyFont="1" applyFill="1" applyBorder="1" applyAlignment="1" applyProtection="1"/>
    <xf numFmtId="42" fontId="9" fillId="0" borderId="0" xfId="0" applyNumberFormat="1" applyFont="1" applyFill="1" applyBorder="1" applyProtection="1"/>
    <xf numFmtId="43" fontId="10" fillId="0" borderId="0" xfId="0" applyNumberFormat="1" applyFont="1" applyFill="1" applyProtection="1"/>
    <xf numFmtId="0" fontId="10" fillId="0" borderId="0" xfId="0" applyFont="1" applyFill="1" applyAlignment="1" applyProtection="1">
      <alignment vertical="top" wrapText="1"/>
    </xf>
    <xf numFmtId="0" fontId="10" fillId="0" borderId="0" xfId="0" applyFont="1" applyFill="1" applyAlignment="1" applyProtection="1">
      <alignment horizontal="left" wrapText="1"/>
    </xf>
    <xf numFmtId="43" fontId="9" fillId="0" borderId="0" xfId="0" applyNumberFormat="1" applyFont="1" applyProtection="1"/>
    <xf numFmtId="0" fontId="9" fillId="0" borderId="0" xfId="0" applyFont="1" applyFill="1" applyBorder="1" applyAlignment="1" applyProtection="1">
      <alignment vertical="top"/>
    </xf>
    <xf numFmtId="0" fontId="10" fillId="0" borderId="0" xfId="0" applyFont="1" applyProtection="1"/>
    <xf numFmtId="43" fontId="6" fillId="0" borderId="0" xfId="0" applyNumberFormat="1" applyFont="1" applyFill="1" applyAlignment="1" applyProtection="1">
      <alignment horizontal="left"/>
    </xf>
    <xf numFmtId="0" fontId="7" fillId="0" borderId="0" xfId="0" applyFont="1" applyProtection="1"/>
    <xf numFmtId="43" fontId="7" fillId="0" borderId="0" xfId="0" applyNumberFormat="1" applyFont="1" applyFill="1" applyAlignment="1" applyProtection="1">
      <alignment horizontal="left"/>
    </xf>
    <xf numFmtId="49" fontId="10" fillId="0" borderId="0" xfId="0" applyNumberFormat="1" applyFont="1" applyProtection="1"/>
    <xf numFmtId="0" fontId="9" fillId="0" borderId="0" xfId="0" applyFont="1" applyAlignment="1" applyProtection="1">
      <alignment horizontal="center"/>
    </xf>
    <xf numFmtId="43" fontId="9" fillId="0" borderId="0" xfId="0" applyNumberFormat="1" applyFont="1" applyAlignment="1" applyProtection="1">
      <alignment horizontal="center"/>
    </xf>
    <xf numFmtId="43" fontId="6" fillId="0" borderId="0" xfId="0" applyNumberFormat="1" applyFont="1" applyAlignment="1" applyProtection="1">
      <alignment horizontal="right"/>
    </xf>
    <xf numFmtId="0" fontId="9" fillId="0" borderId="0" xfId="0" applyFont="1" applyBorder="1" applyProtection="1"/>
    <xf numFmtId="0" fontId="9" fillId="0" borderId="0" xfId="0" applyFont="1" applyAlignment="1" applyProtection="1"/>
    <xf numFmtId="0" fontId="9" fillId="0" borderId="0" xfId="0" applyFont="1" applyBorder="1" applyAlignment="1" applyProtection="1">
      <alignment horizontal="right"/>
    </xf>
    <xf numFmtId="10" fontId="9" fillId="4" borderId="1" xfId="0" applyNumberFormat="1" applyFont="1" applyFill="1" applyBorder="1" applyProtection="1"/>
    <xf numFmtId="0" fontId="10" fillId="0" borderId="0" xfId="0" applyFont="1" applyAlignment="1" applyProtection="1">
      <alignment horizontal="center"/>
    </xf>
    <xf numFmtId="0" fontId="9" fillId="0" borderId="0" xfId="0" applyFont="1" applyAlignment="1" applyProtection="1">
      <alignment wrapText="1"/>
    </xf>
    <xf numFmtId="0" fontId="9" fillId="0" borderId="1" xfId="0" applyFont="1" applyBorder="1" applyAlignment="1" applyProtection="1">
      <alignment horizontal="center"/>
    </xf>
    <xf numFmtId="41" fontId="9" fillId="4" borderId="1" xfId="0" applyNumberFormat="1" applyFont="1" applyFill="1" applyBorder="1" applyAlignment="1" applyProtection="1">
      <alignment horizontal="center"/>
    </xf>
    <xf numFmtId="41" fontId="9" fillId="0" borderId="0" xfId="0" applyNumberFormat="1" applyFont="1" applyProtection="1"/>
    <xf numFmtId="41" fontId="9" fillId="0" borderId="0" xfId="0" applyNumberFormat="1" applyFont="1" applyBorder="1" applyProtection="1"/>
    <xf numFmtId="0" fontId="9" fillId="0" borderId="0" xfId="0" applyFont="1" applyAlignment="1" applyProtection="1">
      <alignment horizontal="right"/>
    </xf>
    <xf numFmtId="49" fontId="15" fillId="0" borderId="0" xfId="0" applyNumberFormat="1" applyFont="1" applyFill="1" applyAlignment="1" applyProtection="1">
      <alignment vertical="top"/>
    </xf>
    <xf numFmtId="0" fontId="10" fillId="0" borderId="0" xfId="0" applyFont="1" applyAlignment="1" applyProtection="1">
      <alignment vertical="top" wrapText="1"/>
    </xf>
    <xf numFmtId="49" fontId="7" fillId="0" borderId="0" xfId="0" applyNumberFormat="1" applyFont="1" applyProtection="1"/>
    <xf numFmtId="41" fontId="9" fillId="3" borderId="1" xfId="0" applyNumberFormat="1" applyFont="1" applyFill="1" applyBorder="1" applyAlignment="1" applyProtection="1">
      <alignment horizontal="center"/>
    </xf>
    <xf numFmtId="41" fontId="9" fillId="0" borderId="0" xfId="0" applyNumberFormat="1" applyFont="1" applyFill="1" applyBorder="1" applyAlignment="1" applyProtection="1">
      <alignment horizontal="center"/>
    </xf>
    <xf numFmtId="49" fontId="9" fillId="5" borderId="0" xfId="0" applyNumberFormat="1" applyFont="1" applyFill="1" applyAlignment="1" applyProtection="1">
      <alignment horizontal="right"/>
    </xf>
    <xf numFmtId="0" fontId="10" fillId="0" borderId="0" xfId="0" applyFont="1" applyAlignment="1" applyProtection="1">
      <alignment horizontal="left" vertical="top" wrapText="1"/>
    </xf>
    <xf numFmtId="0" fontId="10" fillId="0" borderId="0" xfId="0" applyFont="1" applyAlignment="1" applyProtection="1">
      <alignment horizontal="left" wrapText="1"/>
    </xf>
    <xf numFmtId="166" fontId="9" fillId="0" borderId="0" xfId="0" applyNumberFormat="1" applyFont="1" applyFill="1" applyBorder="1" applyAlignment="1" applyProtection="1">
      <alignment horizontal="center"/>
    </xf>
    <xf numFmtId="0" fontId="10" fillId="0" borderId="0" xfId="0" applyFont="1" applyFill="1" applyAlignment="1" applyProtection="1">
      <alignment horizontal="left" vertical="top" wrapText="1"/>
    </xf>
    <xf numFmtId="0" fontId="10" fillId="0" borderId="0" xfId="0" applyFont="1" applyFill="1" applyAlignment="1" applyProtection="1">
      <alignment horizontal="left" vertical="top"/>
    </xf>
    <xf numFmtId="0" fontId="9" fillId="0" borderId="0" xfId="0" applyFont="1" applyFill="1" applyAlignment="1" applyProtection="1"/>
    <xf numFmtId="0" fontId="12" fillId="0" borderId="0" xfId="0" applyFont="1" applyFill="1" applyAlignment="1" applyProtection="1">
      <alignment horizontal="left"/>
    </xf>
    <xf numFmtId="0" fontId="10" fillId="0" borderId="0" xfId="0" applyFont="1" applyFill="1" applyBorder="1" applyAlignment="1" applyProtection="1">
      <alignment horizontal="center" wrapText="1"/>
    </xf>
    <xf numFmtId="0" fontId="10" fillId="0" borderId="1" xfId="0" applyFont="1" applyFill="1" applyBorder="1" applyAlignment="1" applyProtection="1">
      <alignment horizontal="left" wrapText="1"/>
    </xf>
    <xf numFmtId="0" fontId="10" fillId="0" borderId="0" xfId="0" applyFont="1" applyFill="1" applyBorder="1" applyAlignment="1" applyProtection="1">
      <alignment horizontal="left" wrapText="1"/>
    </xf>
    <xf numFmtId="0" fontId="10" fillId="0" borderId="1" xfId="0" applyFont="1" applyFill="1" applyBorder="1" applyAlignment="1" applyProtection="1">
      <alignment horizontal="center"/>
    </xf>
    <xf numFmtId="0" fontId="10" fillId="0" borderId="0" xfId="0" applyFont="1" applyFill="1" applyBorder="1" applyAlignment="1" applyProtection="1">
      <alignment horizontal="center"/>
    </xf>
    <xf numFmtId="0" fontId="12" fillId="0" borderId="1" xfId="0" applyFont="1" applyFill="1" applyBorder="1" applyAlignment="1" applyProtection="1">
      <alignment horizontal="center"/>
    </xf>
    <xf numFmtId="0" fontId="12" fillId="0" borderId="0" xfId="0" applyFont="1" applyProtection="1"/>
    <xf numFmtId="0" fontId="10" fillId="0" borderId="0" xfId="0" applyFont="1" applyBorder="1" applyProtection="1"/>
    <xf numFmtId="0" fontId="10" fillId="6" borderId="0" xfId="0" applyFont="1" applyFill="1" applyBorder="1" applyAlignment="1" applyProtection="1">
      <alignment horizontal="center" wrapText="1"/>
    </xf>
    <xf numFmtId="0" fontId="10" fillId="6" borderId="0" xfId="0" applyFont="1" applyFill="1" applyBorder="1" applyProtection="1"/>
    <xf numFmtId="0" fontId="10" fillId="0" borderId="0" xfId="0" applyFont="1" applyBorder="1" applyAlignment="1" applyProtection="1">
      <alignment horizontal="center" wrapText="1"/>
    </xf>
    <xf numFmtId="0" fontId="10" fillId="0" borderId="0" xfId="0" applyFont="1" applyAlignment="1" applyProtection="1">
      <alignment wrapText="1"/>
    </xf>
    <xf numFmtId="0" fontId="10" fillId="0" borderId="0" xfId="0" applyFont="1" applyFill="1" applyAlignment="1" applyProtection="1">
      <alignment horizontal="center" wrapText="1"/>
    </xf>
    <xf numFmtId="0" fontId="10" fillId="0" borderId="1" xfId="0" applyFont="1" applyBorder="1" applyAlignment="1" applyProtection="1">
      <alignment horizontal="left" wrapText="1"/>
    </xf>
    <xf numFmtId="0" fontId="10" fillId="0" borderId="1" xfId="0" applyFont="1" applyFill="1" applyBorder="1" applyAlignment="1" applyProtection="1">
      <alignment horizontal="center" wrapText="1"/>
    </xf>
    <xf numFmtId="0" fontId="10" fillId="0" borderId="1" xfId="0" applyFont="1" applyBorder="1" applyAlignment="1" applyProtection="1">
      <alignment horizontal="center"/>
    </xf>
    <xf numFmtId="43" fontId="10" fillId="0" borderId="1" xfId="0" applyNumberFormat="1" applyFont="1" applyFill="1" applyBorder="1" applyAlignment="1" applyProtection="1">
      <alignment horizontal="center"/>
    </xf>
    <xf numFmtId="0" fontId="10" fillId="0" borderId="0" xfId="0" applyFont="1" applyFill="1" applyBorder="1" applyProtection="1"/>
    <xf numFmtId="0" fontId="7" fillId="0" borderId="0" xfId="0" applyFont="1" applyAlignment="1" applyProtection="1">
      <alignment vertical="center"/>
    </xf>
    <xf numFmtId="0" fontId="10" fillId="0" borderId="0" xfId="0" applyFont="1" applyAlignment="1" applyProtection="1">
      <alignment vertical="center"/>
    </xf>
    <xf numFmtId="165" fontId="10" fillId="4" borderId="0" xfId="8" applyNumberFormat="1" applyFont="1" applyFill="1" applyBorder="1" applyAlignment="1" applyProtection="1">
      <alignment vertical="center"/>
    </xf>
    <xf numFmtId="0" fontId="13" fillId="0" borderId="0" xfId="0" applyFont="1" applyProtection="1"/>
    <xf numFmtId="0" fontId="9" fillId="0" borderId="0" xfId="0" applyFont="1" applyAlignment="1" applyProtection="1">
      <alignment vertical="top" wrapText="1"/>
    </xf>
    <xf numFmtId="0" fontId="9" fillId="0" borderId="0" xfId="0" applyFont="1" applyAlignment="1" applyProtection="1">
      <alignment horizontal="left" vertical="top" wrapText="1"/>
    </xf>
    <xf numFmtId="0" fontId="9" fillId="0" borderId="0" xfId="0" applyFont="1" applyAlignment="1" applyProtection="1">
      <alignment horizontal="left" wrapText="1"/>
    </xf>
    <xf numFmtId="43" fontId="10" fillId="0" borderId="0" xfId="1" applyFont="1" applyAlignment="1" applyProtection="1">
      <alignment horizontal="left" vertical="top" wrapText="1"/>
    </xf>
    <xf numFmtId="43" fontId="9" fillId="0" borderId="0" xfId="1" applyFont="1" applyAlignment="1" applyProtection="1">
      <alignment vertical="top" wrapText="1"/>
    </xf>
    <xf numFmtId="43" fontId="9" fillId="0" borderId="0" xfId="1" applyFont="1" applyProtection="1"/>
    <xf numFmtId="0" fontId="9" fillId="0" borderId="0" xfId="0" applyFont="1" applyFill="1" applyAlignment="1" applyProtection="1">
      <alignment horizontal="left" vertical="top" wrapText="1"/>
    </xf>
    <xf numFmtId="0" fontId="10" fillId="0" borderId="0" xfId="0" applyFont="1" applyAlignment="1" applyProtection="1">
      <alignment horizontal="left" wrapText="1" indent="1"/>
    </xf>
    <xf numFmtId="0" fontId="9" fillId="0" borderId="0" xfId="0" applyFont="1" applyAlignment="1" applyProtection="1">
      <alignment horizontal="left" wrapText="1" indent="1"/>
    </xf>
    <xf numFmtId="43" fontId="10" fillId="0" borderId="1" xfId="0" applyNumberFormat="1" applyFont="1" applyBorder="1" applyAlignment="1" applyProtection="1">
      <alignment horizontal="center"/>
    </xf>
    <xf numFmtId="0" fontId="10" fillId="0" borderId="0" xfId="0" quotePrefix="1" applyFont="1" applyAlignment="1" applyProtection="1"/>
    <xf numFmtId="49" fontId="9" fillId="0" borderId="0" xfId="0" applyNumberFormat="1" applyFont="1" applyAlignment="1" applyProtection="1"/>
    <xf numFmtId="0" fontId="12" fillId="0" borderId="0" xfId="0" applyFont="1" applyBorder="1" applyAlignment="1" applyProtection="1">
      <alignment horizontal="left"/>
    </xf>
    <xf numFmtId="49" fontId="10" fillId="0" borderId="0" xfId="0" applyNumberFormat="1" applyFont="1" applyAlignment="1" applyProtection="1">
      <alignment horizontal="right"/>
    </xf>
    <xf numFmtId="165" fontId="10" fillId="4" borderId="0" xfId="8" applyNumberFormat="1" applyFont="1" applyFill="1" applyBorder="1" applyProtection="1"/>
    <xf numFmtId="41" fontId="10" fillId="0" borderId="0" xfId="0" applyNumberFormat="1" applyFont="1" applyProtection="1"/>
    <xf numFmtId="164" fontId="10" fillId="4" borderId="0" xfId="1" applyNumberFormat="1" applyFont="1" applyFill="1" applyBorder="1" applyProtection="1"/>
    <xf numFmtId="41" fontId="10" fillId="0" borderId="0" xfId="0" applyNumberFormat="1" applyFont="1" applyBorder="1" applyProtection="1"/>
    <xf numFmtId="0" fontId="10" fillId="0" borderId="0" xfId="0" applyFont="1" applyBorder="1" applyAlignment="1" applyProtection="1">
      <alignment wrapText="1"/>
    </xf>
    <xf numFmtId="0" fontId="6" fillId="0" borderId="0" xfId="0" applyFont="1" applyAlignment="1" applyProtection="1">
      <alignment vertical="center"/>
    </xf>
    <xf numFmtId="0" fontId="9" fillId="0" borderId="0" xfId="0" applyFont="1" applyAlignment="1" applyProtection="1">
      <alignment vertical="center"/>
    </xf>
    <xf numFmtId="164" fontId="10" fillId="4" borderId="0" xfId="1" applyNumberFormat="1" applyFont="1" applyFill="1" applyBorder="1" applyAlignment="1" applyProtection="1">
      <alignment vertical="center"/>
    </xf>
    <xf numFmtId="166" fontId="9" fillId="0" borderId="0" xfId="0" applyNumberFormat="1" applyFont="1" applyFill="1" applyAlignment="1" applyProtection="1">
      <alignment horizontal="center"/>
    </xf>
    <xf numFmtId="0" fontId="10" fillId="0" borderId="0" xfId="0" applyFont="1" applyBorder="1" applyAlignment="1" applyProtection="1">
      <alignment horizontal="left" wrapText="1"/>
    </xf>
    <xf numFmtId="0" fontId="10" fillId="0" borderId="1" xfId="0" applyFont="1" applyBorder="1" applyAlignment="1" applyProtection="1">
      <alignment horizontal="center" wrapText="1"/>
    </xf>
    <xf numFmtId="0" fontId="10" fillId="0" borderId="0" xfId="0" applyFont="1" applyAlignment="1" applyProtection="1">
      <alignment horizontal="left"/>
    </xf>
    <xf numFmtId="0" fontId="9" fillId="0" borderId="0" xfId="0" applyFont="1" applyFill="1" applyAlignment="1" applyProtection="1">
      <alignment horizontal="centerContinuous" vertical="center" wrapText="1"/>
    </xf>
    <xf numFmtId="0" fontId="9" fillId="0" borderId="0" xfId="0" applyFont="1" applyAlignment="1" applyProtection="1">
      <alignment horizontal="centerContinuous" vertical="center"/>
    </xf>
    <xf numFmtId="0" fontId="9" fillId="0" borderId="0" xfId="0" applyFont="1" applyFill="1" applyAlignment="1" applyProtection="1">
      <alignment horizontal="centerContinuous" vertical="center"/>
    </xf>
    <xf numFmtId="0" fontId="9" fillId="0" borderId="0" xfId="0" applyFont="1" applyAlignment="1" applyProtection="1">
      <alignment horizontal="centerContinuous" vertical="center" wrapText="1"/>
    </xf>
    <xf numFmtId="0" fontId="9" fillId="0" borderId="0" xfId="0" applyFont="1" applyAlignment="1" applyProtection="1">
      <alignment horizontal="left"/>
    </xf>
    <xf numFmtId="0" fontId="9" fillId="0" borderId="0" xfId="0" applyFont="1" applyBorder="1" applyAlignment="1" applyProtection="1">
      <alignment horizontal="center"/>
    </xf>
    <xf numFmtId="164" fontId="9" fillId="0" borderId="0" xfId="2" applyNumberFormat="1" applyFont="1" applyBorder="1" applyProtection="1"/>
    <xf numFmtId="164" fontId="9" fillId="4" borderId="1" xfId="2" applyNumberFormat="1" applyFont="1" applyFill="1" applyBorder="1" applyProtection="1"/>
    <xf numFmtId="164" fontId="9" fillId="0" borderId="0" xfId="2" applyNumberFormat="1" applyFont="1" applyProtection="1"/>
    <xf numFmtId="164" fontId="9" fillId="4" borderId="1" xfId="2" applyNumberFormat="1" applyFont="1" applyFill="1" applyBorder="1" applyAlignment="1" applyProtection="1">
      <alignment horizontal="right"/>
    </xf>
    <xf numFmtId="164" fontId="9" fillId="4" borderId="3" xfId="2" applyNumberFormat="1" applyFont="1" applyFill="1" applyBorder="1" applyProtection="1"/>
    <xf numFmtId="164" fontId="10" fillId="0" borderId="0" xfId="2" applyNumberFormat="1" applyFont="1" applyProtection="1"/>
    <xf numFmtId="164" fontId="9" fillId="0" borderId="0" xfId="2" applyNumberFormat="1" applyFont="1" applyFill="1" applyProtection="1"/>
    <xf numFmtId="164" fontId="9" fillId="0" borderId="0" xfId="2" applyNumberFormat="1" applyFont="1" applyFill="1" applyBorder="1" applyProtection="1"/>
    <xf numFmtId="164" fontId="9" fillId="0" borderId="1" xfId="2" applyNumberFormat="1" applyFont="1" applyBorder="1" applyAlignment="1" applyProtection="1">
      <alignment horizontal="center"/>
    </xf>
    <xf numFmtId="0" fontId="10" fillId="0" borderId="0" xfId="0" applyFont="1" applyAlignment="1" applyProtection="1">
      <alignment horizontal="left" indent="4"/>
    </xf>
    <xf numFmtId="0" fontId="10" fillId="0" borderId="0" xfId="0" applyFont="1" applyAlignment="1" applyProtection="1">
      <alignment horizontal="right"/>
    </xf>
    <xf numFmtId="164" fontId="9" fillId="0" borderId="0" xfId="2" applyNumberFormat="1" applyFont="1" applyAlignment="1" applyProtection="1">
      <alignment horizontal="center"/>
    </xf>
    <xf numFmtId="164" fontId="9" fillId="4" borderId="4" xfId="0" applyNumberFormat="1" applyFont="1" applyFill="1" applyBorder="1" applyProtection="1"/>
    <xf numFmtId="0" fontId="12" fillId="0" borderId="0" xfId="0" applyFont="1" applyFill="1" applyAlignment="1" applyProtection="1">
      <alignment horizontal="left" wrapText="1"/>
    </xf>
    <xf numFmtId="0" fontId="10" fillId="0" borderId="1" xfId="0" applyFont="1" applyBorder="1" applyAlignment="1" applyProtection="1">
      <alignment vertical="center" wrapText="1"/>
    </xf>
    <xf numFmtId="0" fontId="10" fillId="0" borderId="0" xfId="0" applyFont="1" applyBorder="1" applyAlignment="1" applyProtection="1">
      <alignment vertical="center" wrapText="1"/>
    </xf>
    <xf numFmtId="0" fontId="10" fillId="0" borderId="1" xfId="0" applyFont="1" applyBorder="1" applyAlignment="1" applyProtection="1">
      <alignment horizontal="center" vertical="center" wrapText="1"/>
    </xf>
    <xf numFmtId="0" fontId="12" fillId="0" borderId="1" xfId="0" applyFont="1" applyBorder="1" applyAlignment="1" applyProtection="1">
      <alignment horizontal="center" wrapText="1"/>
    </xf>
    <xf numFmtId="0" fontId="12" fillId="0" borderId="1" xfId="0" applyFont="1" applyFill="1" applyBorder="1" applyAlignment="1" applyProtection="1">
      <alignment horizontal="center" wrapText="1"/>
    </xf>
    <xf numFmtId="0" fontId="9" fillId="0" borderId="1" xfId="2" applyNumberFormat="1" applyFont="1" applyBorder="1" applyAlignment="1" applyProtection="1">
      <alignment horizontal="center"/>
    </xf>
    <xf numFmtId="0" fontId="10" fillId="0" borderId="0" xfId="2" applyNumberFormat="1" applyFont="1" applyAlignment="1" applyProtection="1">
      <alignment horizontal="center"/>
    </xf>
    <xf numFmtId="0" fontId="9" fillId="0" borderId="0" xfId="2" applyNumberFormat="1" applyFont="1" applyFill="1" applyAlignment="1" applyProtection="1">
      <alignment horizontal="center"/>
    </xf>
    <xf numFmtId="0" fontId="9" fillId="0" borderId="0" xfId="0" applyNumberFormat="1" applyFont="1" applyAlignment="1" applyProtection="1">
      <alignment horizontal="center"/>
    </xf>
    <xf numFmtId="0" fontId="9" fillId="0" borderId="2" xfId="0" applyFont="1" applyBorder="1" applyAlignment="1" applyProtection="1">
      <alignment horizontal="center"/>
    </xf>
    <xf numFmtId="0" fontId="9" fillId="0" borderId="2" xfId="2" applyNumberFormat="1" applyFont="1" applyFill="1" applyBorder="1" applyAlignment="1" applyProtection="1">
      <alignment horizontal="center"/>
    </xf>
    <xf numFmtId="0" fontId="9" fillId="0" borderId="0" xfId="2" applyNumberFormat="1" applyFont="1" applyAlignment="1" applyProtection="1">
      <alignment horizontal="center"/>
    </xf>
    <xf numFmtId="164" fontId="9" fillId="4" borderId="4" xfId="2" applyNumberFormat="1" applyFont="1" applyFill="1" applyBorder="1" applyProtection="1"/>
    <xf numFmtId="0" fontId="12" fillId="0" borderId="0" xfId="0" applyFont="1" applyFill="1" applyAlignment="1" applyProtection="1">
      <alignment vertical="top" wrapText="1"/>
    </xf>
    <xf numFmtId="0" fontId="7" fillId="0" borderId="0" xfId="0" applyFont="1" applyFill="1" applyBorder="1" applyProtection="1"/>
    <xf numFmtId="49" fontId="7" fillId="0" borderId="0" xfId="0" applyNumberFormat="1" applyFont="1" applyFill="1" applyAlignment="1" applyProtection="1">
      <alignment horizontal="left"/>
    </xf>
    <xf numFmtId="0" fontId="9" fillId="0" borderId="0" xfId="0" applyFont="1" applyFill="1" applyBorder="1" applyAlignment="1" applyProtection="1">
      <alignment horizontal="center"/>
    </xf>
    <xf numFmtId="0" fontId="6" fillId="0" borderId="0" xfId="0" applyFont="1" applyFill="1" applyAlignment="1" applyProtection="1">
      <alignment horizontal="right"/>
    </xf>
    <xf numFmtId="49" fontId="9" fillId="0" borderId="1" xfId="0" quotePrefix="1" applyNumberFormat="1" applyFont="1" applyFill="1" applyBorder="1" applyAlignment="1" applyProtection="1">
      <alignment horizontal="left" wrapText="1"/>
    </xf>
    <xf numFmtId="0" fontId="9" fillId="0" borderId="1" xfId="0" applyFont="1" applyFill="1" applyBorder="1" applyAlignment="1" applyProtection="1"/>
    <xf numFmtId="0" fontId="9" fillId="0" borderId="1" xfId="0" applyFont="1" applyFill="1" applyBorder="1" applyAlignment="1" applyProtection="1">
      <alignment wrapText="1"/>
    </xf>
    <xf numFmtId="0" fontId="9" fillId="0" borderId="2" xfId="0" applyFont="1" applyFill="1" applyBorder="1" applyAlignment="1" applyProtection="1">
      <alignment wrapText="1"/>
    </xf>
    <xf numFmtId="0" fontId="9" fillId="0" borderId="2" xfId="0" applyFont="1" applyBorder="1" applyAlignment="1" applyProtection="1"/>
    <xf numFmtId="0" fontId="9" fillId="0" borderId="2" xfId="0" applyFont="1" applyFill="1" applyBorder="1" applyAlignment="1" applyProtection="1"/>
    <xf numFmtId="166" fontId="9" fillId="0" borderId="2" xfId="0" applyNumberFormat="1" applyFont="1" applyFill="1" applyBorder="1" applyAlignment="1" applyProtection="1"/>
    <xf numFmtId="1" fontId="9" fillId="0" borderId="1" xfId="0" applyNumberFormat="1" applyFont="1" applyFill="1" applyBorder="1" applyAlignment="1" applyProtection="1"/>
    <xf numFmtId="0" fontId="9" fillId="0" borderId="0" xfId="0" applyFont="1" applyFill="1" applyProtection="1">
      <protection locked="0"/>
    </xf>
    <xf numFmtId="0" fontId="17" fillId="0" borderId="0" xfId="0" applyFont="1" applyAlignment="1" applyProtection="1"/>
    <xf numFmtId="0" fontId="9" fillId="0" borderId="0" xfId="0" applyFont="1" applyFill="1" applyBorder="1" applyAlignment="1" applyProtection="1">
      <alignment horizontal="left" wrapText="1"/>
    </xf>
    <xf numFmtId="44" fontId="9" fillId="4" borderId="0" xfId="0" applyNumberFormat="1" applyFont="1" applyFill="1" applyBorder="1" applyAlignment="1" applyProtection="1">
      <alignment horizontal="right"/>
    </xf>
    <xf numFmtId="0" fontId="9" fillId="0" borderId="0" xfId="0" applyFont="1" applyFill="1" applyBorder="1" applyAlignment="1" applyProtection="1">
      <protection locked="0"/>
    </xf>
    <xf numFmtId="1" fontId="9" fillId="0" borderId="0" xfId="0" applyNumberFormat="1" applyFont="1" applyFill="1" applyBorder="1" applyAlignment="1" applyProtection="1">
      <alignment horizontal="center"/>
      <protection locked="0"/>
    </xf>
    <xf numFmtId="0" fontId="10" fillId="5" borderId="0" xfId="0" applyFont="1" applyFill="1" applyAlignment="1" applyProtection="1">
      <alignment horizontal="center"/>
    </xf>
    <xf numFmtId="41" fontId="9" fillId="3" borderId="1" xfId="0" applyNumberFormat="1" applyFont="1" applyFill="1" applyBorder="1" applyProtection="1"/>
    <xf numFmtId="0" fontId="9" fillId="0" borderId="0" xfId="0" applyNumberFormat="1" applyFont="1" applyFill="1" applyBorder="1" applyProtection="1">
      <protection locked="0"/>
    </xf>
    <xf numFmtId="0" fontId="10" fillId="0" borderId="0" xfId="0" applyFont="1" applyAlignment="1" applyProtection="1">
      <alignment horizontal="centerContinuous"/>
    </xf>
    <xf numFmtId="165" fontId="10" fillId="4" borderId="0" xfId="8" applyNumberFormat="1" applyFont="1" applyFill="1" applyProtection="1"/>
    <xf numFmtId="165" fontId="10" fillId="0" borderId="0" xfId="8" applyNumberFormat="1" applyFont="1" applyFill="1" applyProtection="1"/>
    <xf numFmtId="0" fontId="8" fillId="0" borderId="0" xfId="0" applyFont="1" applyProtection="1"/>
    <xf numFmtId="0" fontId="9" fillId="0" borderId="0" xfId="0" applyNumberFormat="1" applyFont="1" applyAlignment="1" applyProtection="1">
      <alignment wrapText="1"/>
    </xf>
    <xf numFmtId="41" fontId="9" fillId="0" borderId="0" xfId="0" applyNumberFormat="1" applyFont="1" applyFill="1" applyBorder="1" applyProtection="1">
      <protection locked="0"/>
    </xf>
    <xf numFmtId="41" fontId="9" fillId="0" borderId="0" xfId="0" applyNumberFormat="1" applyFont="1" applyFill="1" applyBorder="1" applyAlignment="1" applyProtection="1">
      <alignment horizontal="center"/>
      <protection locked="0"/>
    </xf>
    <xf numFmtId="0" fontId="10" fillId="0" borderId="0" xfId="0" applyFont="1" applyAlignment="1" applyProtection="1">
      <alignment horizontal="center"/>
      <protection locked="0"/>
    </xf>
    <xf numFmtId="0" fontId="10" fillId="6" borderId="0" xfId="0" quotePrefix="1" applyFont="1" applyFill="1" applyAlignment="1" applyProtection="1">
      <alignment horizontal="center"/>
      <protection locked="0"/>
    </xf>
    <xf numFmtId="0" fontId="9" fillId="0" borderId="0" xfId="0" applyFont="1" applyAlignment="1" applyProtection="1">
      <alignment horizontal="center"/>
      <protection locked="0"/>
    </xf>
    <xf numFmtId="0" fontId="10" fillId="6" borderId="0" xfId="0" quotePrefix="1" applyFont="1" applyFill="1" applyAlignment="1" applyProtection="1">
      <alignment horizontal="center"/>
      <protection locked="0"/>
    </xf>
    <xf numFmtId="0" fontId="10" fillId="0" borderId="0" xfId="0" quotePrefix="1" applyFont="1" applyFill="1" applyAlignment="1" applyProtection="1">
      <alignment horizontal="center"/>
    </xf>
    <xf numFmtId="0" fontId="10" fillId="0" borderId="1" xfId="0" applyFont="1" applyBorder="1" applyProtection="1"/>
    <xf numFmtId="0" fontId="16" fillId="0" borderId="0" xfId="0" applyFont="1" applyProtection="1"/>
    <xf numFmtId="0" fontId="16" fillId="0" borderId="0" xfId="0" applyFont="1" applyAlignment="1" applyProtection="1">
      <alignment horizontal="left"/>
    </xf>
    <xf numFmtId="43" fontId="16" fillId="0" borderId="0" xfId="0" applyNumberFormat="1" applyFont="1" applyAlignment="1" applyProtection="1">
      <alignment horizontal="right"/>
    </xf>
    <xf numFmtId="0" fontId="9" fillId="0" borderId="1" xfId="0" applyFont="1" applyBorder="1" applyProtection="1"/>
    <xf numFmtId="0" fontId="7" fillId="0" borderId="0" xfId="0" applyFont="1" applyFill="1" applyAlignment="1" applyProtection="1">
      <alignment horizontal="center"/>
    </xf>
    <xf numFmtId="43" fontId="7" fillId="0" borderId="0" xfId="0" applyNumberFormat="1" applyFont="1" applyFill="1" applyAlignment="1" applyProtection="1">
      <alignment horizontal="center"/>
    </xf>
    <xf numFmtId="0" fontId="7" fillId="5" borderId="0" xfId="0" applyFont="1" applyFill="1" applyAlignment="1" applyProtection="1">
      <alignment horizontal="right" indent="3"/>
      <protection locked="0"/>
    </xf>
    <xf numFmtId="49" fontId="9" fillId="5" borderId="1" xfId="0" applyNumberFormat="1" applyFont="1" applyFill="1" applyBorder="1" applyAlignment="1" applyProtection="1">
      <alignment horizontal="left"/>
      <protection locked="0"/>
    </xf>
    <xf numFmtId="0" fontId="9" fillId="5" borderId="2" xfId="0" applyFont="1" applyFill="1" applyBorder="1" applyAlignment="1" applyProtection="1">
      <protection locked="0"/>
    </xf>
    <xf numFmtId="166" fontId="9" fillId="5" borderId="2" xfId="0" applyNumberFormat="1" applyFont="1" applyFill="1" applyBorder="1" applyAlignment="1" applyProtection="1">
      <protection locked="0"/>
    </xf>
    <xf numFmtId="166" fontId="9" fillId="5" borderId="1" xfId="0" applyNumberFormat="1" applyFont="1" applyFill="1" applyBorder="1" applyAlignment="1" applyProtection="1">
      <protection locked="0"/>
    </xf>
    <xf numFmtId="0" fontId="9" fillId="0" borderId="1" xfId="0" applyFont="1" applyFill="1" applyBorder="1" applyAlignment="1" applyProtection="1">
      <protection locked="0"/>
    </xf>
    <xf numFmtId="0" fontId="9" fillId="0" borderId="1" xfId="0" applyFont="1" applyFill="1" applyBorder="1" applyAlignment="1" applyProtection="1">
      <alignment wrapText="1"/>
      <protection locked="0"/>
    </xf>
    <xf numFmtId="0" fontId="11" fillId="0" borderId="1" xfId="9" applyFont="1" applyFill="1" applyBorder="1" applyAlignment="1" applyProtection="1">
      <protection locked="0"/>
    </xf>
    <xf numFmtId="0" fontId="9" fillId="0" borderId="2" xfId="0" applyFont="1" applyFill="1" applyBorder="1" applyAlignment="1" applyProtection="1">
      <alignment wrapText="1"/>
      <protection locked="0"/>
    </xf>
    <xf numFmtId="0" fontId="9" fillId="0" borderId="2" xfId="0" applyFont="1" applyFill="1" applyBorder="1" applyAlignment="1" applyProtection="1">
      <protection locked="0"/>
    </xf>
    <xf numFmtId="49" fontId="7" fillId="0" borderId="0" xfId="0" applyNumberFormat="1" applyFont="1" applyFill="1" applyAlignment="1" applyProtection="1">
      <alignment horizontal="left"/>
      <protection locked="0"/>
    </xf>
    <xf numFmtId="0" fontId="9" fillId="0" borderId="1" xfId="0" applyFont="1" applyFill="1" applyBorder="1" applyAlignment="1" applyProtection="1">
      <alignment horizontal="center"/>
      <protection locked="0"/>
    </xf>
    <xf numFmtId="1" fontId="9" fillId="0" borderId="1" xfId="0" applyNumberFormat="1" applyFont="1" applyFill="1" applyBorder="1" applyAlignment="1" applyProtection="1">
      <protection locked="0"/>
    </xf>
    <xf numFmtId="0" fontId="0" fillId="0" borderId="1" xfId="0" applyFill="1" applyBorder="1" applyAlignment="1"/>
    <xf numFmtId="0" fontId="10" fillId="0" borderId="0" xfId="0" quotePrefix="1" applyFont="1" applyFill="1" applyAlignment="1" applyProtection="1">
      <protection locked="0"/>
    </xf>
    <xf numFmtId="0" fontId="6" fillId="0" borderId="0" xfId="0" applyFont="1" applyFill="1" applyProtection="1">
      <protection locked="0"/>
    </xf>
    <xf numFmtId="41" fontId="9" fillId="0" borderId="1" xfId="0" applyNumberFormat="1" applyFont="1" applyFill="1" applyBorder="1" applyAlignment="1" applyProtection="1">
      <alignment horizontal="center"/>
      <protection locked="0"/>
    </xf>
    <xf numFmtId="10" fontId="9" fillId="0" borderId="1" xfId="0" applyNumberFormat="1" applyFont="1" applyFill="1" applyBorder="1" applyProtection="1">
      <protection locked="0"/>
    </xf>
    <xf numFmtId="0" fontId="10" fillId="0" borderId="0" xfId="0" quotePrefix="1" applyFont="1" applyFill="1" applyAlignment="1" applyProtection="1">
      <alignment horizontal="left"/>
      <protection locked="0"/>
    </xf>
    <xf numFmtId="0" fontId="10" fillId="0" borderId="0" xfId="0" applyFont="1" applyFill="1" applyAlignment="1" applyProtection="1">
      <alignment horizontal="center"/>
      <protection locked="0"/>
    </xf>
    <xf numFmtId="0" fontId="10" fillId="0" borderId="0" xfId="0" quotePrefix="1" applyFont="1" applyFill="1" applyAlignment="1" applyProtection="1">
      <alignment horizontal="center"/>
      <protection locked="0"/>
    </xf>
    <xf numFmtId="43" fontId="7" fillId="0" borderId="0" xfId="0" applyNumberFormat="1" applyFont="1" applyFill="1" applyAlignment="1" applyProtection="1">
      <alignment horizontal="center"/>
      <protection locked="0"/>
    </xf>
    <xf numFmtId="0" fontId="9" fillId="0" borderId="0" xfId="0" applyFont="1" applyFill="1" applyAlignment="1" applyProtection="1">
      <alignment horizontal="centerContinuous"/>
    </xf>
    <xf numFmtId="0" fontId="9" fillId="0" borderId="0" xfId="0" applyFont="1" applyFill="1" applyAlignment="1" applyProtection="1">
      <alignment horizontal="centerContinuous"/>
      <protection locked="0"/>
    </xf>
    <xf numFmtId="41" fontId="9" fillId="0" borderId="1" xfId="0" applyNumberFormat="1" applyFont="1" applyFill="1" applyBorder="1" applyProtection="1">
      <protection locked="0"/>
    </xf>
    <xf numFmtId="167" fontId="9" fillId="0" borderId="1" xfId="0" applyNumberFormat="1" applyFont="1" applyFill="1" applyBorder="1" applyAlignment="1" applyProtection="1">
      <alignment horizontal="right"/>
      <protection locked="0"/>
    </xf>
    <xf numFmtId="0" fontId="9" fillId="0" borderId="1" xfId="0" applyNumberFormat="1" applyFont="1" applyFill="1" applyBorder="1" applyAlignment="1" applyProtection="1">
      <alignment horizontal="center"/>
      <protection locked="0"/>
    </xf>
    <xf numFmtId="43" fontId="6" fillId="0" borderId="0" xfId="0" applyNumberFormat="1" applyFont="1" applyFill="1" applyProtection="1"/>
    <xf numFmtId="0" fontId="7" fillId="0" borderId="0" xfId="0" applyFont="1" applyFill="1" applyAlignment="1" applyProtection="1">
      <alignment horizontal="center"/>
      <protection locked="0"/>
    </xf>
    <xf numFmtId="0" fontId="10" fillId="0" borderId="0" xfId="0" applyFont="1" applyFill="1" applyProtection="1">
      <protection locked="0"/>
    </xf>
    <xf numFmtId="0" fontId="9" fillId="0" borderId="0" xfId="0" applyFont="1" applyFill="1" applyBorder="1" applyProtection="1">
      <protection locked="0"/>
    </xf>
    <xf numFmtId="0" fontId="9" fillId="0" borderId="0" xfId="0" applyFont="1" applyFill="1" applyAlignment="1" applyProtection="1">
      <alignment horizontal="center"/>
      <protection locked="0"/>
    </xf>
    <xf numFmtId="41" fontId="9" fillId="0" borderId="1" xfId="0" applyNumberFormat="1" applyFont="1" applyFill="1" applyBorder="1" applyAlignment="1" applyProtection="1">
      <alignment horizontal="right"/>
      <protection locked="0"/>
    </xf>
    <xf numFmtId="0" fontId="7" fillId="0" borderId="0" xfId="0" applyFont="1" applyFill="1" applyAlignment="1" applyProtection="1"/>
    <xf numFmtId="0" fontId="10" fillId="0" borderId="0" xfId="0" applyFont="1" applyFill="1" applyBorder="1" applyAlignment="1" applyProtection="1">
      <alignment wrapText="1"/>
    </xf>
    <xf numFmtId="0" fontId="14" fillId="0" borderId="0" xfId="0" applyFont="1" applyFill="1" applyProtection="1"/>
    <xf numFmtId="0" fontId="14" fillId="0" borderId="0" xfId="0" applyFont="1" applyFill="1" applyAlignment="1" applyProtection="1">
      <alignment horizontal="right"/>
    </xf>
    <xf numFmtId="0" fontId="9" fillId="0" borderId="0" xfId="0" applyFont="1" applyFill="1" applyBorder="1" applyAlignment="1" applyProtection="1">
      <alignment wrapText="1"/>
    </xf>
    <xf numFmtId="0" fontId="9" fillId="0" borderId="0" xfId="0" applyFont="1" applyFill="1" applyBorder="1" applyAlignment="1" applyProtection="1">
      <alignment horizontal="center" wrapText="1"/>
      <protection locked="0"/>
    </xf>
    <xf numFmtId="168" fontId="9" fillId="0" borderId="1" xfId="0" applyNumberFormat="1" applyFont="1" applyFill="1" applyBorder="1" applyProtection="1">
      <protection locked="0"/>
    </xf>
    <xf numFmtId="0" fontId="10" fillId="0" borderId="0" xfId="0" applyFont="1" applyFill="1" applyBorder="1" applyAlignment="1" applyProtection="1">
      <alignment vertical="center" wrapText="1"/>
      <protection locked="0"/>
    </xf>
    <xf numFmtId="164" fontId="9" fillId="0" borderId="1" xfId="2" applyNumberFormat="1" applyFont="1" applyFill="1" applyBorder="1" applyProtection="1">
      <protection locked="0"/>
    </xf>
    <xf numFmtId="0" fontId="6" fillId="0" borderId="0" xfId="0" applyFont="1" applyFill="1" applyBorder="1" applyProtection="1">
      <protection locked="0"/>
    </xf>
    <xf numFmtId="164" fontId="9" fillId="0" borderId="2" xfId="2" applyNumberFormat="1" applyFont="1" applyFill="1" applyBorder="1" applyProtection="1">
      <protection locked="0"/>
    </xf>
    <xf numFmtId="0" fontId="9" fillId="0" borderId="0" xfId="0" applyFont="1" applyFill="1" applyAlignment="1" applyProtection="1">
      <alignment horizontal="left" vertical="top" indent="2"/>
    </xf>
    <xf numFmtId="0" fontId="9" fillId="0" borderId="0" xfId="0" applyFont="1" applyFill="1" applyBorder="1" applyAlignment="1" applyProtection="1">
      <alignment horizontal="left" wrapText="1"/>
    </xf>
    <xf numFmtId="44" fontId="9" fillId="4" borderId="4" xfId="0" applyNumberFormat="1" applyFont="1" applyFill="1" applyBorder="1" applyAlignment="1" applyProtection="1">
      <alignment horizontal="right"/>
    </xf>
    <xf numFmtId="0" fontId="9" fillId="0" borderId="0" xfId="0" applyFont="1" applyAlignment="1" applyProtection="1">
      <alignment horizontal="left" wrapText="1"/>
    </xf>
    <xf numFmtId="44" fontId="9" fillId="4" borderId="1" xfId="0" applyNumberFormat="1" applyFont="1" applyFill="1" applyBorder="1" applyAlignment="1" applyProtection="1">
      <alignment horizontal="right"/>
    </xf>
    <xf numFmtId="0" fontId="6" fillId="0" borderId="0" xfId="0" applyFont="1" applyFill="1" applyAlignment="1" applyProtection="1">
      <alignment horizontal="center"/>
    </xf>
    <xf numFmtId="0" fontId="7" fillId="0" borderId="0" xfId="0" applyFont="1" applyFill="1" applyAlignment="1" applyProtection="1">
      <alignment horizontal="center"/>
    </xf>
    <xf numFmtId="0" fontId="10" fillId="0" borderId="0" xfId="0" applyFont="1" applyFill="1" applyAlignment="1" applyProtection="1">
      <alignment horizontal="center"/>
    </xf>
    <xf numFmtId="0" fontId="9" fillId="0" borderId="0" xfId="0" applyFont="1" applyFill="1" applyBorder="1" applyAlignment="1" applyProtection="1">
      <alignment horizontal="center"/>
    </xf>
    <xf numFmtId="0" fontId="9" fillId="0" borderId="0" xfId="0" applyFont="1" applyFill="1" applyAlignment="1" applyProtection="1">
      <alignment horizontal="center"/>
    </xf>
    <xf numFmtId="0" fontId="9" fillId="0" borderId="0" xfId="0" applyFont="1" applyFill="1" applyAlignment="1" applyProtection="1">
      <alignment horizontal="left" wrapText="1"/>
    </xf>
    <xf numFmtId="166" fontId="9" fillId="4" borderId="0" xfId="0" applyNumberFormat="1" applyFont="1" applyFill="1" applyBorder="1" applyAlignment="1" applyProtection="1">
      <alignment horizontal="center"/>
    </xf>
    <xf numFmtId="0" fontId="9" fillId="4" borderId="0" xfId="0" applyNumberFormat="1" applyFont="1" applyFill="1" applyBorder="1" applyAlignment="1" applyProtection="1">
      <alignment horizontal="center"/>
    </xf>
    <xf numFmtId="166" fontId="9" fillId="4" borderId="0" xfId="0" applyNumberFormat="1" applyFont="1" applyFill="1" applyAlignment="1" applyProtection="1">
      <alignment horizontal="center"/>
    </xf>
    <xf numFmtId="14" fontId="7" fillId="0" borderId="5" xfId="0" applyNumberFormat="1" applyFont="1" applyFill="1" applyBorder="1" applyAlignment="1" applyProtection="1">
      <alignment horizontal="center"/>
    </xf>
    <xf numFmtId="0" fontId="7" fillId="0" borderId="2" xfId="0" applyFont="1" applyFill="1" applyBorder="1" applyAlignment="1" applyProtection="1">
      <alignment horizontal="center"/>
    </xf>
    <xf numFmtId="0" fontId="7" fillId="0" borderId="6" xfId="0" applyFont="1" applyFill="1" applyBorder="1" applyAlignment="1" applyProtection="1">
      <alignment horizontal="center"/>
    </xf>
    <xf numFmtId="0" fontId="10" fillId="0" borderId="0" xfId="0" quotePrefix="1" applyFont="1" applyFill="1" applyAlignment="1" applyProtection="1">
      <alignment horizontal="center"/>
      <protection locked="0"/>
    </xf>
    <xf numFmtId="0" fontId="10" fillId="0" borderId="0" xfId="0" applyFont="1" applyFill="1" applyAlignment="1" applyProtection="1">
      <alignment horizontal="center"/>
      <protection locked="0"/>
    </xf>
    <xf numFmtId="0" fontId="7" fillId="0" borderId="0" xfId="0" applyFont="1" applyAlignment="1" applyProtection="1">
      <alignment horizontal="left" vertical="top" wrapText="1"/>
    </xf>
    <xf numFmtId="0" fontId="10" fillId="0" borderId="0" xfId="0" applyFont="1" applyFill="1" applyAlignment="1" applyProtection="1">
      <alignment horizontal="left" vertical="top" wrapText="1"/>
    </xf>
    <xf numFmtId="0" fontId="9" fillId="0" borderId="0" xfId="0" applyNumberFormat="1" applyFont="1" applyFill="1" applyBorder="1" applyAlignment="1" applyProtection="1">
      <alignment wrapText="1"/>
    </xf>
    <xf numFmtId="0" fontId="9" fillId="0" borderId="0" xfId="0" applyFont="1" applyAlignment="1">
      <alignment wrapText="1"/>
    </xf>
    <xf numFmtId="43" fontId="7" fillId="0" borderId="0" xfId="0" applyNumberFormat="1" applyFont="1" applyFill="1" applyAlignment="1" applyProtection="1">
      <alignment horizontal="center"/>
    </xf>
    <xf numFmtId="0" fontId="9" fillId="0" borderId="0" xfId="0" applyFont="1" applyAlignment="1" applyProtection="1">
      <alignment horizontal="left" vertical="top" wrapText="1"/>
    </xf>
    <xf numFmtId="0" fontId="10" fillId="0" borderId="0" xfId="0" applyFont="1" applyAlignment="1" applyProtection="1">
      <alignment horizontal="left" vertical="top" wrapText="1"/>
    </xf>
    <xf numFmtId="1" fontId="9" fillId="4" borderId="0" xfId="0" applyNumberFormat="1" applyFont="1" applyFill="1" applyBorder="1" applyAlignment="1" applyProtection="1">
      <alignment horizontal="center"/>
    </xf>
    <xf numFmtId="0" fontId="10" fillId="0" borderId="0" xfId="0" applyFont="1" applyAlignment="1" applyProtection="1">
      <alignment horizontal="left" wrapText="1"/>
    </xf>
    <xf numFmtId="0" fontId="9" fillId="0" borderId="0" xfId="0" applyFont="1" applyAlignment="1" applyProtection="1">
      <alignment horizontal="center" wrapText="1"/>
    </xf>
    <xf numFmtId="0" fontId="9" fillId="0" borderId="0" xfId="0" applyFont="1" applyAlignment="1" applyProtection="1">
      <alignment horizontal="center"/>
    </xf>
    <xf numFmtId="0" fontId="6" fillId="0" borderId="0" xfId="0" applyFont="1" applyAlignment="1" applyProtection="1">
      <alignment horizontal="center"/>
    </xf>
    <xf numFmtId="0" fontId="10" fillId="0" borderId="1" xfId="0" applyFont="1" applyFill="1" applyBorder="1" applyAlignment="1" applyProtection="1">
      <alignment horizontal="left" wrapText="1"/>
    </xf>
    <xf numFmtId="0" fontId="10" fillId="0" borderId="1" xfId="0" applyFont="1" applyFill="1" applyBorder="1" applyAlignment="1" applyProtection="1"/>
    <xf numFmtId="0" fontId="7" fillId="0" borderId="0" xfId="0" applyFont="1" applyFill="1" applyAlignment="1" applyProtection="1">
      <alignment horizontal="center" vertical="center"/>
    </xf>
    <xf numFmtId="14" fontId="10" fillId="0" borderId="5" xfId="0" applyNumberFormat="1" applyFont="1" applyFill="1" applyBorder="1" applyAlignment="1" applyProtection="1">
      <alignment horizontal="right"/>
    </xf>
    <xf numFmtId="0" fontId="10" fillId="0" borderId="2" xfId="0" applyFont="1" applyFill="1" applyBorder="1" applyAlignment="1" applyProtection="1">
      <alignment horizontal="right"/>
    </xf>
    <xf numFmtId="0" fontId="10" fillId="0" borderId="6" xfId="0" applyFont="1" applyFill="1" applyBorder="1" applyAlignment="1" applyProtection="1">
      <alignment horizontal="right"/>
    </xf>
    <xf numFmtId="14" fontId="10" fillId="0" borderId="5" xfId="0" applyNumberFormat="1" applyFont="1" applyFill="1" applyBorder="1" applyAlignment="1" applyProtection="1">
      <alignment horizontal="center"/>
    </xf>
    <xf numFmtId="0" fontId="10" fillId="0" borderId="2" xfId="0" applyFont="1" applyFill="1" applyBorder="1" applyAlignment="1" applyProtection="1">
      <alignment horizontal="center"/>
    </xf>
    <xf numFmtId="0" fontId="10" fillId="0" borderId="6" xfId="0" applyFont="1" applyFill="1" applyBorder="1" applyAlignment="1" applyProtection="1">
      <alignment horizontal="center"/>
    </xf>
    <xf numFmtId="0" fontId="7" fillId="0" borderId="0" xfId="0" applyFont="1" applyAlignment="1" applyProtection="1">
      <alignment horizontal="center" vertical="center" wrapText="1"/>
    </xf>
    <xf numFmtId="0" fontId="7" fillId="0" borderId="0" xfId="0" applyFont="1" applyAlignment="1" applyProtection="1">
      <alignment horizontal="center" vertical="center"/>
    </xf>
    <xf numFmtId="0" fontId="12" fillId="0" borderId="0" xfId="0" applyFont="1" applyFill="1" applyAlignment="1" applyProtection="1">
      <alignment horizontal="left" vertical="top" wrapText="1"/>
    </xf>
  </cellXfs>
  <cellStyles count="12">
    <cellStyle name="Comma" xfId="1" builtinId="3"/>
    <cellStyle name="Comma 2" xfId="2" xr:uid="{00000000-0005-0000-0000-000001000000}"/>
    <cellStyle name="Comma 2 2" xfId="3" xr:uid="{00000000-0005-0000-0000-000002000000}"/>
    <cellStyle name="Comma 2 3" xfId="4" xr:uid="{00000000-0005-0000-0000-000003000000}"/>
    <cellStyle name="Comma 2 4" xfId="5" xr:uid="{00000000-0005-0000-0000-000004000000}"/>
    <cellStyle name="Comma 3" xfId="6" xr:uid="{00000000-0005-0000-0000-000005000000}"/>
    <cellStyle name="Comma 4" xfId="7" xr:uid="{00000000-0005-0000-0000-000006000000}"/>
    <cellStyle name="Currency" xfId="8" builtinId="4"/>
    <cellStyle name="Hyperlink" xfId="9" builtinId="8"/>
    <cellStyle name="Normal" xfId="0" builtinId="0"/>
    <cellStyle name="Normal 2" xfId="10" xr:uid="{00000000-0005-0000-0000-00000A000000}"/>
    <cellStyle name="Normal 3" xfId="11"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1</xdr:col>
      <xdr:colOff>57150</xdr:colOff>
      <xdr:row>40</xdr:row>
      <xdr:rowOff>85725</xdr:rowOff>
    </xdr:from>
    <xdr:ext cx="184731" cy="264560"/>
    <xdr:sp macro="" textlink="">
      <xdr:nvSpPr>
        <xdr:cNvPr id="2" name="TextBox 1">
          <a:extLst>
            <a:ext uri="{FF2B5EF4-FFF2-40B4-BE49-F238E27FC236}">
              <a16:creationId xmlns:a16="http://schemas.microsoft.com/office/drawing/2014/main" id="{88D9A190-F898-468E-8027-94C1F1B6DC81}"/>
            </a:ext>
            <a:ext uri="{C183D7F6-B498-43B3-948B-1728B52AA6E4}">
              <adec:decorative xmlns:adec="http://schemas.microsoft.com/office/drawing/2017/decorative" val="1"/>
            </a:ext>
          </a:extLst>
        </xdr:cNvPr>
        <xdr:cNvSpPr txBox="1"/>
      </xdr:nvSpPr>
      <xdr:spPr>
        <a:xfrm>
          <a:off x="57150" y="1112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4" Type="http://schemas.openxmlformats.org/officeDocument/2006/relationships/printerSettings" Target="../printerSettings/printerSettings21.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printerSettings" Target="../printerSettings/printerSettings2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4" Type="http://schemas.openxmlformats.org/officeDocument/2006/relationships/printerSettings" Target="../printerSettings/printerSettings29.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4" Type="http://schemas.openxmlformats.org/officeDocument/2006/relationships/printerSettings" Target="../printerSettings/printerSettings3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102"/>
  <sheetViews>
    <sheetView tabSelected="1" topLeftCell="B27" zoomScaleNormal="100" zoomScaleSheetLayoutView="110" workbookViewId="0">
      <selection activeCell="B103" sqref="B103:IV114"/>
    </sheetView>
  </sheetViews>
  <sheetFormatPr defaultColWidth="0" defaultRowHeight="15.75" zeroHeight="1" x14ac:dyDescent="0.25"/>
  <cols>
    <col min="1" max="1" width="4.1640625" style="13" hidden="1" customWidth="1"/>
    <col min="2" max="2" width="22.6640625" style="16" customWidth="1"/>
    <col min="3" max="3" width="9.6640625" style="16" customWidth="1"/>
    <col min="4" max="4" width="5" style="16" customWidth="1"/>
    <col min="5" max="5" width="1.5" style="16" customWidth="1"/>
    <col min="6" max="6" width="7.6640625" style="16" customWidth="1"/>
    <col min="7" max="7" width="7.83203125" style="16" customWidth="1"/>
    <col min="8" max="8" width="1.83203125" style="16" customWidth="1"/>
    <col min="9" max="9" width="14.83203125" style="16" customWidth="1"/>
    <col min="10" max="10" width="7.6640625" style="16" customWidth="1"/>
    <col min="11" max="11" width="8.1640625" style="16" customWidth="1"/>
    <col min="12" max="12" width="9.33203125" style="16" customWidth="1"/>
    <col min="13" max="13" width="11.33203125" style="16" customWidth="1"/>
    <col min="14" max="14" width="8.33203125" style="16" customWidth="1"/>
    <col min="15" max="15" width="9.33203125" style="16" customWidth="1"/>
    <col min="16" max="16" width="11.1640625" style="18" customWidth="1"/>
    <col min="17" max="20" width="0" style="16" hidden="1" customWidth="1"/>
    <col min="21" max="16384" width="9.33203125" style="16" hidden="1"/>
  </cols>
  <sheetData>
    <row r="1" spans="1:17" x14ac:dyDescent="0.25">
      <c r="B1" s="219"/>
    </row>
    <row r="2" spans="1:17" s="65" customFormat="1" x14ac:dyDescent="0.25">
      <c r="A2" s="1"/>
      <c r="B2" s="2" t="s">
        <v>79</v>
      </c>
      <c r="C2" s="3"/>
      <c r="D2" s="3"/>
      <c r="E2" s="3"/>
      <c r="F2" s="3"/>
      <c r="G2" s="3"/>
      <c r="H2" s="3"/>
      <c r="I2" s="3"/>
      <c r="J2" s="3" t="s">
        <v>76</v>
      </c>
      <c r="K2" s="3"/>
      <c r="L2" s="3"/>
      <c r="M2" s="4"/>
      <c r="N2" s="68"/>
      <c r="P2" s="69"/>
    </row>
    <row r="3" spans="1:17" x14ac:dyDescent="0.25">
      <c r="A3" s="3"/>
      <c r="B3" s="3"/>
      <c r="C3" s="3"/>
      <c r="D3" s="3"/>
      <c r="E3" s="3"/>
      <c r="F3" s="3"/>
      <c r="G3" s="3"/>
      <c r="H3" s="3"/>
      <c r="I3" s="3"/>
      <c r="J3" s="2"/>
      <c r="K3" s="3"/>
      <c r="L3" s="3"/>
      <c r="M3" s="4"/>
      <c r="N3" s="182" t="s">
        <v>44</v>
      </c>
      <c r="Q3" s="19"/>
    </row>
    <row r="4" spans="1:17" ht="9.9499999999999993" customHeight="1" x14ac:dyDescent="0.25">
      <c r="A4" s="7"/>
      <c r="B4" s="3"/>
      <c r="C4" s="3"/>
      <c r="D4" s="3"/>
      <c r="E4" s="3"/>
      <c r="F4" s="3"/>
      <c r="G4" s="3"/>
      <c r="H4" s="3"/>
      <c r="I4" s="3"/>
      <c r="J4" s="3"/>
      <c r="K4" s="3"/>
      <c r="L4" s="3"/>
      <c r="M4" s="3"/>
    </row>
    <row r="5" spans="1:17" x14ac:dyDescent="0.25">
      <c r="A5" s="268" t="s">
        <v>63</v>
      </c>
      <c r="B5" s="268"/>
      <c r="C5" s="268"/>
      <c r="D5" s="268"/>
      <c r="E5" s="268"/>
      <c r="F5" s="268"/>
      <c r="G5" s="268"/>
      <c r="H5" s="268"/>
      <c r="I5" s="268"/>
      <c r="J5" s="268"/>
      <c r="K5" s="268"/>
      <c r="L5" s="268"/>
      <c r="M5" s="268"/>
      <c r="N5" s="21"/>
      <c r="O5" s="22"/>
    </row>
    <row r="6" spans="1:17" x14ac:dyDescent="0.25">
      <c r="A6" s="269" t="s">
        <v>64</v>
      </c>
      <c r="B6" s="269"/>
      <c r="C6" s="269"/>
      <c r="D6" s="269"/>
      <c r="E6" s="269"/>
      <c r="F6" s="269"/>
      <c r="G6" s="269"/>
      <c r="H6" s="269"/>
      <c r="I6" s="269"/>
      <c r="J6" s="269"/>
      <c r="K6" s="269"/>
      <c r="L6" s="269"/>
      <c r="M6" s="269"/>
      <c r="N6" s="21"/>
      <c r="O6" s="22"/>
    </row>
    <row r="7" spans="1:17" x14ac:dyDescent="0.25">
      <c r="A7" s="3"/>
      <c r="C7" s="4"/>
      <c r="D7" s="4"/>
      <c r="E7" s="8" t="s">
        <v>4</v>
      </c>
      <c r="F7" s="9" t="s">
        <v>492</v>
      </c>
      <c r="G7" s="9"/>
      <c r="H7" s="9"/>
      <c r="I7" s="9"/>
      <c r="J7" s="9"/>
      <c r="K7" s="9"/>
      <c r="L7" s="10"/>
      <c r="M7" s="10"/>
      <c r="N7" s="22"/>
      <c r="O7" s="22"/>
    </row>
    <row r="8" spans="1:17" x14ac:dyDescent="0.25">
      <c r="B8" s="229" t="s">
        <v>447</v>
      </c>
      <c r="C8" s="229"/>
      <c r="D8" s="229"/>
      <c r="E8" s="180"/>
      <c r="F8" s="180"/>
      <c r="G8" s="180"/>
      <c r="H8" s="180"/>
      <c r="I8" s="180"/>
      <c r="J8" s="180"/>
      <c r="K8" s="180"/>
      <c r="L8" s="180"/>
      <c r="M8" s="180"/>
    </row>
    <row r="9" spans="1:17" ht="20.100000000000001" customHeight="1" x14ac:dyDescent="0.25">
      <c r="A9" s="20"/>
      <c r="B9" s="15" t="s">
        <v>69</v>
      </c>
      <c r="C9" s="220"/>
      <c r="D9" s="183"/>
      <c r="E9" s="183"/>
      <c r="F9" s="183"/>
      <c r="G9" s="183"/>
      <c r="H9" s="25"/>
      <c r="I9" s="41" t="s">
        <v>78</v>
      </c>
      <c r="J9" s="24"/>
      <c r="K9" s="181"/>
      <c r="L9" s="224"/>
      <c r="M9" s="184"/>
    </row>
    <row r="10" spans="1:17" ht="20.100000000000001" customHeight="1" x14ac:dyDescent="0.25">
      <c r="A10" s="20"/>
      <c r="B10" s="15" t="s">
        <v>45</v>
      </c>
      <c r="C10" s="221"/>
      <c r="D10" s="188"/>
      <c r="E10" s="188"/>
      <c r="F10" s="188"/>
      <c r="G10" s="188"/>
      <c r="H10" s="27"/>
      <c r="I10" s="26" t="s">
        <v>472</v>
      </c>
      <c r="L10" s="224"/>
      <c r="M10" s="184"/>
    </row>
    <row r="11" spans="1:17" ht="20.100000000000001" customHeight="1" x14ac:dyDescent="0.25">
      <c r="A11" s="20"/>
      <c r="B11" s="28" t="s">
        <v>77</v>
      </c>
      <c r="C11" s="222"/>
      <c r="D11" s="189"/>
      <c r="E11" s="189"/>
      <c r="F11" s="189"/>
      <c r="H11" s="15"/>
      <c r="I11" s="27" t="s">
        <v>47</v>
      </c>
      <c r="J11" s="225"/>
      <c r="K11" s="185"/>
      <c r="L11" s="185"/>
      <c r="M11" s="185"/>
    </row>
    <row r="12" spans="1:17" ht="20.100000000000001" customHeight="1" x14ac:dyDescent="0.25">
      <c r="A12" s="20"/>
      <c r="B12" s="28" t="s">
        <v>392</v>
      </c>
      <c r="C12" s="222"/>
      <c r="D12" s="189"/>
      <c r="E12" s="189"/>
      <c r="F12" s="189"/>
      <c r="H12" s="15"/>
      <c r="I12" s="27" t="s">
        <v>68</v>
      </c>
      <c r="J12" s="226"/>
      <c r="K12" s="184"/>
      <c r="L12" s="184"/>
      <c r="M12" s="184"/>
    </row>
    <row r="13" spans="1:17" ht="20.100000000000001" customHeight="1" x14ac:dyDescent="0.25">
      <c r="A13" s="20"/>
      <c r="B13" s="28" t="s">
        <v>386</v>
      </c>
      <c r="C13" s="223"/>
      <c r="D13" s="188"/>
      <c r="E13" s="188"/>
      <c r="F13" s="188"/>
      <c r="G13" s="188"/>
      <c r="H13" s="15"/>
      <c r="I13" s="28" t="s">
        <v>388</v>
      </c>
      <c r="J13" s="227"/>
      <c r="K13" s="186"/>
      <c r="L13" s="186"/>
      <c r="M13" s="186"/>
    </row>
    <row r="14" spans="1:17" ht="20.100000000000001" customHeight="1" x14ac:dyDescent="0.25">
      <c r="A14" s="20"/>
      <c r="B14" s="28" t="s">
        <v>387</v>
      </c>
      <c r="C14" s="222"/>
      <c r="D14" s="189"/>
      <c r="E14" s="189"/>
      <c r="F14" s="189"/>
      <c r="G14" s="189"/>
      <c r="H14" s="15"/>
      <c r="I14" s="28" t="s">
        <v>389</v>
      </c>
      <c r="J14" s="73" t="s">
        <v>390</v>
      </c>
      <c r="K14" s="28" t="s">
        <v>391</v>
      </c>
      <c r="L14" s="228"/>
      <c r="M14" s="187"/>
    </row>
    <row r="15" spans="1:17" ht="12.6" customHeight="1" x14ac:dyDescent="0.25">
      <c r="A15" s="20"/>
      <c r="B15" s="24"/>
      <c r="C15" s="181"/>
      <c r="D15" s="181"/>
      <c r="E15" s="181"/>
      <c r="F15" s="181"/>
      <c r="G15" s="181"/>
      <c r="H15" s="24"/>
      <c r="I15" s="24"/>
      <c r="J15" s="15"/>
      <c r="K15" s="15"/>
      <c r="L15" s="15"/>
      <c r="M15" s="15"/>
    </row>
    <row r="16" spans="1:17" s="15" customFormat="1" ht="15" customHeight="1" x14ac:dyDescent="0.25">
      <c r="A16" s="20"/>
      <c r="B16" s="229" t="s">
        <v>448</v>
      </c>
      <c r="I16" s="191"/>
      <c r="J16" s="191"/>
    </row>
    <row r="17" spans="1:19" ht="8.25" hidden="1" customHeight="1" x14ac:dyDescent="0.25">
      <c r="A17" s="20"/>
      <c r="B17" s="15"/>
      <c r="C17" s="15"/>
      <c r="D17" s="15"/>
      <c r="E17" s="15"/>
      <c r="F17" s="15"/>
      <c r="G17" s="15"/>
      <c r="H17" s="15"/>
      <c r="I17" s="15"/>
      <c r="J17" s="15"/>
      <c r="K17" s="15"/>
      <c r="L17" s="15"/>
      <c r="M17" s="15"/>
    </row>
    <row r="18" spans="1:19" x14ac:dyDescent="0.25">
      <c r="A18" s="20"/>
      <c r="B18" s="192" t="s">
        <v>473</v>
      </c>
      <c r="C18" s="192"/>
      <c r="D18" s="192"/>
      <c r="E18" s="192"/>
      <c r="F18" s="192"/>
      <c r="G18" s="192"/>
      <c r="H18" s="192"/>
      <c r="I18" s="192"/>
      <c r="J18" s="192"/>
      <c r="K18" s="192"/>
      <c r="L18" s="192"/>
      <c r="M18" s="192"/>
      <c r="N18" s="191"/>
      <c r="O18" s="15"/>
    </row>
    <row r="19" spans="1:19" ht="14.25" customHeight="1" x14ac:dyDescent="0.25">
      <c r="A19" s="20"/>
      <c r="B19" s="74" t="s">
        <v>474</v>
      </c>
      <c r="C19" s="74"/>
      <c r="D19" s="74"/>
      <c r="E19" s="74"/>
      <c r="F19" s="74"/>
      <c r="G19" s="74"/>
      <c r="H19" s="74"/>
      <c r="I19" s="74"/>
      <c r="J19" s="74"/>
      <c r="K19" s="74"/>
      <c r="L19" s="74"/>
      <c r="M19" s="74"/>
      <c r="N19" s="191"/>
      <c r="O19" s="15"/>
    </row>
    <row r="20" spans="1:19" ht="63" customHeight="1" x14ac:dyDescent="0.25">
      <c r="A20" s="20"/>
      <c r="B20" s="266" t="s">
        <v>475</v>
      </c>
      <c r="C20" s="266"/>
      <c r="D20" s="266"/>
      <c r="E20" s="266"/>
      <c r="F20" s="266"/>
      <c r="G20" s="266"/>
      <c r="H20" s="266"/>
      <c r="I20" s="266"/>
      <c r="J20" s="266"/>
      <c r="K20" s="266"/>
      <c r="L20" s="266"/>
      <c r="M20" s="266"/>
      <c r="N20" s="191"/>
      <c r="O20" s="191"/>
    </row>
    <row r="21" spans="1:19" ht="32.25" customHeight="1" x14ac:dyDescent="0.25">
      <c r="A21" s="20"/>
      <c r="B21" s="266" t="s">
        <v>476</v>
      </c>
      <c r="C21" s="266"/>
      <c r="D21" s="266"/>
      <c r="E21" s="266"/>
      <c r="F21" s="266"/>
      <c r="G21" s="266"/>
      <c r="H21" s="266"/>
      <c r="I21" s="266"/>
      <c r="J21" s="266"/>
      <c r="K21" s="266"/>
      <c r="L21" s="266"/>
      <c r="M21" s="266"/>
      <c r="N21" s="191"/>
      <c r="O21" s="15"/>
    </row>
    <row r="22" spans="1:19" ht="63.75" customHeight="1" x14ac:dyDescent="0.25">
      <c r="A22" s="20"/>
      <c r="B22" s="266" t="s">
        <v>483</v>
      </c>
      <c r="C22" s="266"/>
      <c r="D22" s="266"/>
      <c r="E22" s="266"/>
      <c r="F22" s="266"/>
      <c r="G22" s="266"/>
      <c r="H22" s="266"/>
      <c r="I22" s="266"/>
      <c r="J22" s="266"/>
      <c r="K22" s="266"/>
      <c r="L22" s="266"/>
      <c r="M22" s="266"/>
      <c r="N22" s="191"/>
      <c r="O22" s="191"/>
    </row>
    <row r="23" spans="1:19" ht="32.25" customHeight="1" x14ac:dyDescent="0.25">
      <c r="A23" s="20"/>
      <c r="B23" s="266" t="s">
        <v>477</v>
      </c>
      <c r="C23" s="266"/>
      <c r="D23" s="266"/>
      <c r="E23" s="266"/>
      <c r="F23" s="266"/>
      <c r="G23" s="266"/>
      <c r="H23" s="266"/>
      <c r="I23" s="266"/>
      <c r="J23" s="266"/>
      <c r="K23" s="266"/>
      <c r="L23" s="266"/>
      <c r="M23" s="266"/>
      <c r="N23" s="191"/>
      <c r="O23" s="15"/>
    </row>
    <row r="24" spans="1:19" ht="48.75" customHeight="1" x14ac:dyDescent="0.25">
      <c r="A24" s="20"/>
      <c r="B24" s="266" t="s">
        <v>478</v>
      </c>
      <c r="C24" s="266"/>
      <c r="D24" s="266"/>
      <c r="E24" s="266"/>
      <c r="F24" s="266"/>
      <c r="G24" s="266"/>
      <c r="H24" s="266"/>
      <c r="I24" s="266"/>
      <c r="J24" s="266"/>
      <c r="K24" s="266"/>
      <c r="L24" s="266"/>
      <c r="M24" s="266"/>
      <c r="N24" s="191"/>
      <c r="O24" s="191"/>
    </row>
    <row r="25" spans="1:19" ht="14.25" customHeight="1" x14ac:dyDescent="0.25">
      <c r="A25" s="20"/>
      <c r="B25" s="266" t="s">
        <v>479</v>
      </c>
      <c r="C25" s="266"/>
      <c r="D25" s="266"/>
      <c r="E25" s="266"/>
      <c r="F25" s="266"/>
      <c r="G25" s="266"/>
      <c r="H25" s="266"/>
      <c r="I25" s="266"/>
      <c r="J25" s="266"/>
      <c r="K25" s="266"/>
      <c r="L25" s="266"/>
      <c r="M25" s="266"/>
      <c r="N25" s="191"/>
      <c r="O25" s="15"/>
    </row>
    <row r="26" spans="1:19" ht="33" customHeight="1" x14ac:dyDescent="0.25">
      <c r="A26" s="20"/>
      <c r="B26" s="266" t="s">
        <v>480</v>
      </c>
      <c r="C26" s="266"/>
      <c r="D26" s="266"/>
      <c r="E26" s="266"/>
      <c r="F26" s="266"/>
      <c r="G26" s="266"/>
      <c r="H26" s="266"/>
      <c r="I26" s="266"/>
      <c r="J26" s="266"/>
      <c r="K26" s="266"/>
      <c r="L26" s="266"/>
      <c r="M26" s="266"/>
      <c r="N26" s="191"/>
      <c r="O26" s="15"/>
      <c r="P26" s="31"/>
      <c r="Q26" s="15"/>
      <c r="R26" s="15"/>
      <c r="S26" s="15"/>
    </row>
    <row r="27" spans="1:19" ht="47.25" customHeight="1" x14ac:dyDescent="0.25">
      <c r="A27" s="20"/>
      <c r="B27" s="266" t="s">
        <v>481</v>
      </c>
      <c r="C27" s="266"/>
      <c r="D27" s="266"/>
      <c r="E27" s="266"/>
      <c r="F27" s="266"/>
      <c r="G27" s="266"/>
      <c r="H27" s="266"/>
      <c r="I27" s="266"/>
      <c r="J27" s="266"/>
      <c r="K27" s="266"/>
      <c r="L27" s="266"/>
      <c r="M27" s="266"/>
      <c r="N27" s="191"/>
      <c r="O27" s="191"/>
      <c r="P27" s="31"/>
      <c r="Q27" s="15"/>
      <c r="R27" s="15"/>
      <c r="S27" s="15"/>
    </row>
    <row r="28" spans="1:19" ht="48" customHeight="1" x14ac:dyDescent="0.25">
      <c r="A28" s="20"/>
      <c r="B28" s="266" t="s">
        <v>482</v>
      </c>
      <c r="C28" s="266"/>
      <c r="D28" s="266"/>
      <c r="E28" s="266"/>
      <c r="F28" s="266"/>
      <c r="G28" s="266"/>
      <c r="H28" s="266"/>
      <c r="I28" s="266"/>
      <c r="J28" s="266"/>
      <c r="K28" s="266"/>
      <c r="L28" s="266"/>
      <c r="M28" s="266"/>
      <c r="N28" s="191"/>
      <c r="O28" s="15"/>
    </row>
    <row r="29" spans="1:19" ht="13.9" customHeight="1" x14ac:dyDescent="0.25">
      <c r="A29" s="20"/>
      <c r="B29" s="14"/>
      <c r="C29" s="14"/>
      <c r="D29" s="14"/>
      <c r="E29" s="14"/>
      <c r="F29" s="14"/>
      <c r="G29" s="14"/>
      <c r="H29" s="14"/>
      <c r="I29" s="14"/>
      <c r="J29" s="14"/>
      <c r="K29" s="14"/>
      <c r="L29" s="14"/>
      <c r="M29" s="14"/>
    </row>
    <row r="30" spans="1:19" x14ac:dyDescent="0.25">
      <c r="A30" s="20"/>
      <c r="B30" s="179" t="s">
        <v>260</v>
      </c>
      <c r="C30" s="181"/>
      <c r="D30" s="181"/>
      <c r="E30" s="181"/>
      <c r="F30" s="181"/>
      <c r="G30" s="181"/>
      <c r="H30" s="24"/>
      <c r="I30" s="24"/>
      <c r="J30" s="15"/>
      <c r="K30" s="15"/>
      <c r="L30" s="15"/>
      <c r="M30" s="15"/>
    </row>
    <row r="31" spans="1:19" x14ac:dyDescent="0.25">
      <c r="A31" s="20"/>
      <c r="B31" s="264" t="s">
        <v>261</v>
      </c>
      <c r="C31" s="264"/>
      <c r="D31" s="264"/>
      <c r="E31" s="264"/>
      <c r="F31" s="264"/>
      <c r="G31" s="264"/>
      <c r="H31" s="264"/>
      <c r="I31" s="264"/>
      <c r="J31" s="15"/>
      <c r="K31" s="267">
        <f>'Worksheet A'!Q33</f>
        <v>0</v>
      </c>
      <c r="L31" s="267"/>
      <c r="M31" s="267"/>
    </row>
    <row r="32" spans="1:19" x14ac:dyDescent="0.25">
      <c r="A32" s="20"/>
      <c r="B32" s="263" t="s">
        <v>405</v>
      </c>
      <c r="C32" s="263"/>
      <c r="D32" s="263"/>
      <c r="E32" s="263"/>
      <c r="F32" s="263"/>
      <c r="G32" s="32"/>
      <c r="H32" s="32"/>
      <c r="I32" s="15"/>
      <c r="J32" s="33"/>
      <c r="K32" s="33"/>
      <c r="L32" s="33"/>
      <c r="M32" s="34"/>
    </row>
    <row r="33" spans="1:17" x14ac:dyDescent="0.25">
      <c r="A33" s="20"/>
      <c r="B33" s="264" t="s">
        <v>262</v>
      </c>
      <c r="C33" s="264"/>
      <c r="D33" s="264"/>
      <c r="E33" s="264"/>
      <c r="F33" s="264"/>
      <c r="G33" s="264"/>
      <c r="H33" s="264"/>
      <c r="I33" s="264"/>
      <c r="J33" s="15"/>
      <c r="K33" s="267">
        <f>'Worksheet B'!Q34</f>
        <v>0</v>
      </c>
      <c r="L33" s="267"/>
      <c r="M33" s="267"/>
    </row>
    <row r="34" spans="1:17" x14ac:dyDescent="0.25">
      <c r="A34" s="20"/>
      <c r="B34" s="263" t="s">
        <v>406</v>
      </c>
      <c r="C34" s="263"/>
      <c r="D34" s="263"/>
      <c r="E34" s="263"/>
      <c r="F34" s="263"/>
      <c r="G34" s="24"/>
      <c r="H34" s="24"/>
      <c r="I34" s="24"/>
      <c r="J34" s="15"/>
      <c r="K34" s="15"/>
      <c r="L34" s="15"/>
      <c r="M34" s="15"/>
    </row>
    <row r="35" spans="1:17" ht="16.5" thickBot="1" x14ac:dyDescent="0.3">
      <c r="A35" s="20"/>
      <c r="B35" s="264" t="s">
        <v>259</v>
      </c>
      <c r="C35" s="264"/>
      <c r="D35" s="264"/>
      <c r="E35" s="264"/>
      <c r="F35" s="264"/>
      <c r="G35" s="264"/>
      <c r="H35" s="264"/>
      <c r="I35" s="264"/>
      <c r="J35" s="15"/>
      <c r="K35" s="265">
        <f>K31+K33</f>
        <v>0</v>
      </c>
      <c r="L35" s="265"/>
      <c r="M35" s="265"/>
    </row>
    <row r="36" spans="1:17" ht="16.5" thickTop="1" x14ac:dyDescent="0.25">
      <c r="A36" s="20"/>
      <c r="B36" s="193"/>
      <c r="C36" s="193"/>
      <c r="D36" s="193"/>
      <c r="E36" s="193"/>
      <c r="F36" s="193"/>
      <c r="G36" s="193"/>
      <c r="H36" s="193"/>
      <c r="I36" s="193"/>
      <c r="J36" s="15"/>
      <c r="K36" s="194"/>
      <c r="L36" s="194"/>
      <c r="M36" s="194"/>
    </row>
    <row r="37" spans="1:17" s="15" customFormat="1" ht="22.5" customHeight="1" x14ac:dyDescent="0.25">
      <c r="A37" s="20"/>
      <c r="B37" s="224"/>
      <c r="C37" s="184"/>
      <c r="D37" s="184"/>
      <c r="E37" s="184"/>
      <c r="F37" s="184"/>
      <c r="G37" s="184"/>
      <c r="H37" s="24"/>
      <c r="I37" s="224"/>
      <c r="J37" s="184"/>
      <c r="K37" s="184"/>
      <c r="L37" s="184"/>
      <c r="M37" s="184"/>
      <c r="P37" s="31"/>
    </row>
    <row r="38" spans="1:17" s="15" customFormat="1" ht="15" customHeight="1" x14ac:dyDescent="0.25">
      <c r="A38" s="20"/>
      <c r="B38" s="15" t="s">
        <v>46</v>
      </c>
      <c r="F38" s="24"/>
      <c r="I38" s="15" t="s">
        <v>47</v>
      </c>
      <c r="P38" s="31"/>
    </row>
    <row r="39" spans="1:17" s="15" customFormat="1" ht="15" customHeight="1" x14ac:dyDescent="0.25">
      <c r="A39" s="20"/>
      <c r="F39" s="24"/>
      <c r="P39" s="31"/>
    </row>
    <row r="40" spans="1:17" s="15" customFormat="1" ht="15" customHeight="1" x14ac:dyDescent="0.25">
      <c r="A40" s="20"/>
      <c r="B40" s="224"/>
      <c r="C40" s="184"/>
      <c r="D40" s="184"/>
      <c r="E40" s="184"/>
      <c r="F40" s="184"/>
      <c r="G40" s="184"/>
      <c r="H40" s="24"/>
      <c r="I40" s="230"/>
      <c r="J40" s="45"/>
      <c r="K40" s="24"/>
      <c r="L40" s="271"/>
      <c r="M40" s="271"/>
      <c r="P40" s="31"/>
    </row>
    <row r="41" spans="1:17" s="15" customFormat="1" x14ac:dyDescent="0.25">
      <c r="A41" s="20"/>
      <c r="B41" s="15" t="s">
        <v>48</v>
      </c>
      <c r="I41" s="15" t="s">
        <v>49</v>
      </c>
      <c r="L41" s="24"/>
      <c r="M41" s="24"/>
      <c r="P41" s="31"/>
    </row>
    <row r="42" spans="1:17" s="15" customFormat="1" x14ac:dyDescent="0.25">
      <c r="A42" s="20"/>
      <c r="L42" s="24"/>
      <c r="M42" s="24"/>
      <c r="P42" s="31"/>
      <c r="Q42" s="31"/>
    </row>
    <row r="43" spans="1:17" s="15" customFormat="1" ht="3.75" hidden="1" customHeight="1" x14ac:dyDescent="0.25">
      <c r="A43" s="20"/>
      <c r="P43" s="31"/>
      <c r="Q43" s="31" t="s">
        <v>376</v>
      </c>
    </row>
    <row r="44" spans="1:17" s="15" customFormat="1" x14ac:dyDescent="0.25">
      <c r="B44" s="229" t="s">
        <v>449</v>
      </c>
      <c r="C44" s="191"/>
      <c r="D44" s="191"/>
      <c r="E44" s="191"/>
      <c r="P44" s="31"/>
      <c r="Q44" s="31" t="s">
        <v>377</v>
      </c>
    </row>
    <row r="45" spans="1:17" s="15" customFormat="1" ht="15" customHeight="1" x14ac:dyDescent="0.25">
      <c r="B45" s="28" t="s">
        <v>423</v>
      </c>
      <c r="C45" s="181"/>
      <c r="D45" s="181"/>
      <c r="E45" s="181"/>
      <c r="F45" s="181"/>
      <c r="G45" s="27"/>
      <c r="H45" s="27"/>
      <c r="I45" s="224"/>
      <c r="J45" s="191"/>
      <c r="K45" s="191"/>
      <c r="P45" s="31"/>
      <c r="Q45" s="31"/>
    </row>
    <row r="46" spans="1:17" s="15" customFormat="1" ht="27.75" customHeight="1" x14ac:dyDescent="0.25">
      <c r="B46" s="273" t="s">
        <v>424</v>
      </c>
      <c r="C46" s="273"/>
      <c r="D46" s="273"/>
      <c r="E46" s="273"/>
      <c r="F46" s="273"/>
      <c r="G46" s="273"/>
      <c r="H46" s="273"/>
      <c r="I46" s="273"/>
      <c r="J46" s="273"/>
      <c r="K46" s="273"/>
      <c r="L46" s="273"/>
      <c r="M46" s="273"/>
      <c r="N46" s="273"/>
      <c r="P46" s="31"/>
      <c r="Q46" s="31"/>
    </row>
    <row r="47" spans="1:17" s="15" customFormat="1" ht="6" hidden="1" customHeight="1" x14ac:dyDescent="0.25">
      <c r="A47" s="20"/>
      <c r="P47" s="31"/>
      <c r="Q47" s="31"/>
    </row>
    <row r="48" spans="1:17" s="15" customFormat="1" x14ac:dyDescent="0.25">
      <c r="A48" s="20"/>
      <c r="C48" s="270"/>
      <c r="D48" s="270"/>
      <c r="E48" s="270"/>
      <c r="F48" s="270"/>
      <c r="G48" s="270"/>
      <c r="H48" s="270"/>
      <c r="I48" s="270"/>
      <c r="K48" s="270" t="s">
        <v>425</v>
      </c>
      <c r="L48" s="270"/>
      <c r="M48" s="270"/>
      <c r="N48" s="270"/>
      <c r="P48" s="31"/>
      <c r="Q48" s="31"/>
    </row>
    <row r="49" spans="1:17" s="15" customFormat="1" x14ac:dyDescent="0.25">
      <c r="A49" s="20"/>
      <c r="B49" s="29" t="s">
        <v>426</v>
      </c>
      <c r="C49" s="224"/>
      <c r="D49" s="184"/>
      <c r="E49" s="184"/>
      <c r="F49" s="184"/>
      <c r="G49" s="184"/>
      <c r="H49" s="184"/>
      <c r="I49" s="184"/>
      <c r="J49" s="27"/>
      <c r="K49" s="231"/>
      <c r="L49" s="232"/>
      <c r="M49" s="232"/>
      <c r="N49" s="232"/>
      <c r="P49" s="31"/>
      <c r="Q49" s="31"/>
    </row>
    <row r="50" spans="1:17" s="15" customFormat="1" x14ac:dyDescent="0.25">
      <c r="A50" s="20"/>
      <c r="B50" s="29" t="s">
        <v>427</v>
      </c>
      <c r="C50" s="228"/>
      <c r="D50" s="188"/>
      <c r="E50" s="188"/>
      <c r="F50" s="188"/>
      <c r="G50" s="188"/>
      <c r="H50" s="188"/>
      <c r="I50" s="188"/>
      <c r="J50" s="27"/>
      <c r="K50" s="231"/>
      <c r="L50" s="190"/>
      <c r="M50" s="190"/>
      <c r="N50" s="190"/>
      <c r="P50" s="31"/>
      <c r="Q50" s="31"/>
    </row>
    <row r="51" spans="1:17" s="15" customFormat="1" x14ac:dyDescent="0.25">
      <c r="A51" s="20"/>
      <c r="B51" s="29" t="s">
        <v>428</v>
      </c>
      <c r="C51" s="228"/>
      <c r="D51" s="188"/>
      <c r="E51" s="188"/>
      <c r="F51" s="188"/>
      <c r="G51" s="188"/>
      <c r="H51" s="188"/>
      <c r="I51" s="188"/>
      <c r="J51" s="27"/>
      <c r="K51" s="231"/>
      <c r="L51" s="190"/>
      <c r="M51" s="190"/>
      <c r="N51" s="190"/>
      <c r="P51" s="31"/>
      <c r="Q51" s="31"/>
    </row>
    <row r="52" spans="1:17" s="15" customFormat="1" x14ac:dyDescent="0.25">
      <c r="A52" s="20"/>
      <c r="B52" s="29" t="s">
        <v>429</v>
      </c>
      <c r="C52" s="228"/>
      <c r="D52" s="188"/>
      <c r="E52" s="188"/>
      <c r="F52" s="188"/>
      <c r="G52" s="188"/>
      <c r="H52" s="188"/>
      <c r="I52" s="188"/>
      <c r="J52" s="27"/>
      <c r="K52" s="231"/>
      <c r="L52" s="190"/>
      <c r="M52" s="190"/>
      <c r="N52" s="190"/>
      <c r="P52" s="31"/>
      <c r="Q52" s="31"/>
    </row>
    <row r="53" spans="1:17" s="15" customFormat="1" x14ac:dyDescent="0.25">
      <c r="A53" s="20"/>
      <c r="B53" s="29" t="s">
        <v>430</v>
      </c>
      <c r="C53" s="228"/>
      <c r="D53" s="188"/>
      <c r="E53" s="188"/>
      <c r="F53" s="188"/>
      <c r="G53" s="188"/>
      <c r="H53" s="188"/>
      <c r="I53" s="188"/>
      <c r="J53" s="27"/>
      <c r="K53" s="231"/>
      <c r="L53" s="190"/>
      <c r="M53" s="190"/>
      <c r="N53" s="190"/>
      <c r="P53" s="31"/>
      <c r="Q53" s="31"/>
    </row>
    <row r="54" spans="1:17" s="15" customFormat="1" hidden="1" x14ac:dyDescent="0.25">
      <c r="A54" s="20"/>
      <c r="B54" s="29"/>
      <c r="C54" s="195"/>
      <c r="D54" s="27"/>
      <c r="E54" s="27"/>
      <c r="F54" s="27"/>
      <c r="G54" s="27"/>
      <c r="H54" s="27"/>
      <c r="I54" s="27"/>
      <c r="J54" s="27"/>
      <c r="K54" s="196"/>
      <c r="L54" s="35"/>
      <c r="M54" s="35"/>
      <c r="N54" s="35"/>
      <c r="P54" s="31"/>
      <c r="Q54" s="31"/>
    </row>
    <row r="55" spans="1:17" s="15" customFormat="1" hidden="1" x14ac:dyDescent="0.25">
      <c r="A55" s="20"/>
      <c r="B55" s="29"/>
      <c r="C55" s="195"/>
      <c r="D55" s="27"/>
      <c r="E55" s="27"/>
      <c r="F55" s="27"/>
      <c r="G55" s="27"/>
      <c r="H55" s="27"/>
      <c r="I55" s="27"/>
      <c r="J55" s="27"/>
      <c r="K55" s="196"/>
      <c r="L55" s="35"/>
      <c r="M55" s="35"/>
      <c r="N55" s="35"/>
      <c r="P55" s="31"/>
      <c r="Q55" s="31"/>
    </row>
    <row r="56" spans="1:17" s="15" customFormat="1" x14ac:dyDescent="0.25">
      <c r="A56" s="20"/>
      <c r="B56" s="29" t="s">
        <v>431</v>
      </c>
      <c r="C56" s="224"/>
      <c r="D56" s="184"/>
      <c r="E56" s="184"/>
      <c r="F56" s="184"/>
      <c r="G56" s="184"/>
      <c r="H56" s="184"/>
      <c r="I56" s="184"/>
      <c r="J56" s="27"/>
      <c r="K56" s="231"/>
      <c r="L56" s="190"/>
      <c r="M56" s="190"/>
      <c r="N56" s="190"/>
      <c r="P56" s="31"/>
      <c r="Q56" s="31"/>
    </row>
    <row r="57" spans="1:17" s="15" customFormat="1" x14ac:dyDescent="0.25">
      <c r="A57" s="20"/>
      <c r="B57" s="29" t="s">
        <v>432</v>
      </c>
      <c r="C57" s="228"/>
      <c r="D57" s="188"/>
      <c r="E57" s="188"/>
      <c r="F57" s="188"/>
      <c r="G57" s="188"/>
      <c r="H57" s="188"/>
      <c r="I57" s="188"/>
      <c r="J57" s="27"/>
      <c r="K57" s="231"/>
      <c r="L57" s="190"/>
      <c r="M57" s="190"/>
      <c r="N57" s="190"/>
      <c r="P57" s="31"/>
      <c r="Q57" s="31"/>
    </row>
    <row r="58" spans="1:17" s="15" customFormat="1" x14ac:dyDescent="0.25">
      <c r="A58" s="20"/>
      <c r="B58" s="29" t="s">
        <v>433</v>
      </c>
      <c r="C58" s="228"/>
      <c r="D58" s="188"/>
      <c r="E58" s="188"/>
      <c r="F58" s="188"/>
      <c r="G58" s="188"/>
      <c r="H58" s="188"/>
      <c r="I58" s="188"/>
      <c r="J58" s="27"/>
      <c r="K58" s="231"/>
      <c r="L58" s="190"/>
      <c r="M58" s="190"/>
      <c r="N58" s="190"/>
      <c r="P58" s="31"/>
      <c r="Q58" s="31"/>
    </row>
    <row r="59" spans="1:17" s="15" customFormat="1" x14ac:dyDescent="0.25">
      <c r="A59" s="20"/>
      <c r="B59" s="29" t="s">
        <v>434</v>
      </c>
      <c r="C59" s="228"/>
      <c r="D59" s="188"/>
      <c r="E59" s="188"/>
      <c r="F59" s="188"/>
      <c r="G59" s="188"/>
      <c r="H59" s="188"/>
      <c r="I59" s="188"/>
      <c r="J59" s="27"/>
      <c r="K59" s="231"/>
      <c r="L59" s="190"/>
      <c r="M59" s="190"/>
      <c r="N59" s="190"/>
      <c r="P59" s="31"/>
      <c r="Q59" s="31"/>
    </row>
    <row r="60" spans="1:17" s="15" customFormat="1" x14ac:dyDescent="0.25">
      <c r="A60" s="20"/>
      <c r="B60" s="29" t="s">
        <v>435</v>
      </c>
      <c r="C60" s="228"/>
      <c r="D60" s="188"/>
      <c r="E60" s="188"/>
      <c r="F60" s="188"/>
      <c r="G60" s="188"/>
      <c r="H60" s="188"/>
      <c r="I60" s="188"/>
      <c r="J60" s="27"/>
      <c r="K60" s="231"/>
      <c r="L60" s="190"/>
      <c r="M60" s="190"/>
      <c r="N60" s="190"/>
      <c r="P60" s="31"/>
      <c r="Q60" s="31"/>
    </row>
    <row r="61" spans="1:17" s="15" customFormat="1" x14ac:dyDescent="0.25">
      <c r="A61" s="20"/>
      <c r="B61" s="29" t="s">
        <v>436</v>
      </c>
      <c r="C61" s="228"/>
      <c r="D61" s="188"/>
      <c r="E61" s="188"/>
      <c r="F61" s="188"/>
      <c r="G61" s="188"/>
      <c r="H61" s="188"/>
      <c r="I61" s="188"/>
      <c r="J61" s="181"/>
      <c r="K61" s="231"/>
      <c r="L61" s="190"/>
      <c r="M61" s="190"/>
      <c r="N61" s="190"/>
      <c r="P61" s="31"/>
      <c r="Q61" s="31"/>
    </row>
    <row r="62" spans="1:17" s="15" customFormat="1" x14ac:dyDescent="0.25">
      <c r="A62" s="20"/>
      <c r="B62" s="29" t="s">
        <v>437</v>
      </c>
      <c r="C62" s="228"/>
      <c r="D62" s="188"/>
      <c r="E62" s="188"/>
      <c r="F62" s="188"/>
      <c r="G62" s="188"/>
      <c r="H62" s="188"/>
      <c r="I62" s="188"/>
      <c r="J62" s="181"/>
      <c r="K62" s="231"/>
      <c r="L62" s="190"/>
      <c r="M62" s="190"/>
      <c r="N62" s="190"/>
      <c r="P62" s="31"/>
      <c r="Q62" s="31"/>
    </row>
    <row r="63" spans="1:17" s="15" customFormat="1" x14ac:dyDescent="0.25">
      <c r="A63" s="20"/>
      <c r="B63" s="29" t="s">
        <v>438</v>
      </c>
      <c r="C63" s="228"/>
      <c r="D63" s="188"/>
      <c r="E63" s="188"/>
      <c r="F63" s="188"/>
      <c r="G63" s="188"/>
      <c r="H63" s="188"/>
      <c r="I63" s="188"/>
      <c r="J63" s="27"/>
      <c r="K63" s="231"/>
      <c r="L63" s="190"/>
      <c r="M63" s="190"/>
      <c r="N63" s="190"/>
      <c r="P63" s="31"/>
      <c r="Q63" s="31"/>
    </row>
    <row r="64" spans="1:17" s="15" customFormat="1" x14ac:dyDescent="0.25">
      <c r="A64" s="20"/>
      <c r="B64" s="29" t="s">
        <v>439</v>
      </c>
      <c r="C64" s="228"/>
      <c r="D64" s="188"/>
      <c r="E64" s="188"/>
      <c r="F64" s="188"/>
      <c r="G64" s="188"/>
      <c r="H64" s="188"/>
      <c r="I64" s="188"/>
      <c r="J64" s="27"/>
      <c r="K64" s="231"/>
      <c r="L64" s="190"/>
      <c r="M64" s="190"/>
      <c r="N64" s="190"/>
      <c r="P64" s="31"/>
      <c r="Q64" s="31"/>
    </row>
    <row r="65" spans="1:17" s="15" customFormat="1" x14ac:dyDescent="0.25">
      <c r="A65" s="20"/>
      <c r="B65" s="29" t="s">
        <v>440</v>
      </c>
      <c r="C65" s="228"/>
      <c r="D65" s="188"/>
      <c r="E65" s="188"/>
      <c r="F65" s="188"/>
      <c r="G65" s="188"/>
      <c r="H65" s="188"/>
      <c r="I65" s="188"/>
      <c r="J65" s="27"/>
      <c r="K65" s="231"/>
      <c r="L65" s="190"/>
      <c r="M65" s="190"/>
      <c r="N65" s="190"/>
      <c r="P65" s="31"/>
      <c r="Q65" s="31"/>
    </row>
    <row r="66" spans="1:17" s="15" customFormat="1" ht="21" hidden="1" customHeight="1" x14ac:dyDescent="0.25">
      <c r="A66" s="20"/>
      <c r="B66" s="36"/>
      <c r="C66" s="28"/>
      <c r="D66" s="28"/>
      <c r="E66" s="28"/>
      <c r="F66" s="28"/>
      <c r="G66" s="28"/>
      <c r="H66" s="14"/>
      <c r="I66" s="14"/>
      <c r="J66" s="28"/>
      <c r="K66" s="28"/>
      <c r="L66" s="28"/>
      <c r="M66" s="28"/>
      <c r="P66" s="31"/>
      <c r="Q66" s="31"/>
    </row>
    <row r="67" spans="1:17" s="15" customFormat="1" hidden="1" x14ac:dyDescent="0.25">
      <c r="A67" s="20"/>
      <c r="P67" s="31"/>
    </row>
    <row r="68" spans="1:17" s="15" customFormat="1" hidden="1" x14ac:dyDescent="0.25">
      <c r="A68" s="20"/>
      <c r="P68" s="31"/>
    </row>
    <row r="69" spans="1:17" s="15" customFormat="1" hidden="1" x14ac:dyDescent="0.25">
      <c r="A69" s="20"/>
      <c r="P69" s="31"/>
    </row>
    <row r="70" spans="1:17" s="15" customFormat="1" hidden="1" x14ac:dyDescent="0.25">
      <c r="A70" s="20"/>
      <c r="P70" s="31"/>
    </row>
    <row r="71" spans="1:17" s="15" customFormat="1" hidden="1" x14ac:dyDescent="0.25">
      <c r="A71" s="20"/>
      <c r="P71" s="31"/>
    </row>
    <row r="72" spans="1:17" s="15" customFormat="1" hidden="1" x14ac:dyDescent="0.25">
      <c r="A72" s="20"/>
      <c r="P72" s="31"/>
    </row>
    <row r="73" spans="1:17" s="15" customFormat="1" hidden="1" x14ac:dyDescent="0.25">
      <c r="A73" s="20"/>
      <c r="P73" s="31"/>
    </row>
    <row r="74" spans="1:17" s="15" customFormat="1" hidden="1" x14ac:dyDescent="0.25">
      <c r="A74" s="20"/>
      <c r="P74" s="31"/>
    </row>
    <row r="75" spans="1:17" s="15" customFormat="1" hidden="1" x14ac:dyDescent="0.25">
      <c r="A75" s="20"/>
      <c r="P75" s="31"/>
    </row>
    <row r="76" spans="1:17" s="15" customFormat="1" hidden="1" x14ac:dyDescent="0.25">
      <c r="A76" s="20"/>
      <c r="P76" s="31"/>
    </row>
    <row r="77" spans="1:17" s="15" customFormat="1" hidden="1" x14ac:dyDescent="0.25">
      <c r="A77" s="20"/>
      <c r="P77" s="31"/>
    </row>
    <row r="78" spans="1:17" s="15" customFormat="1" hidden="1" x14ac:dyDescent="0.25">
      <c r="A78" s="20"/>
      <c r="P78" s="31"/>
    </row>
    <row r="79" spans="1:17" s="15" customFormat="1" hidden="1" x14ac:dyDescent="0.25">
      <c r="A79" s="20"/>
      <c r="P79" s="31"/>
    </row>
    <row r="80" spans="1:17" s="15" customFormat="1" hidden="1" x14ac:dyDescent="0.25">
      <c r="A80" s="20"/>
      <c r="P80" s="31"/>
    </row>
    <row r="81" spans="1:16" s="15" customFormat="1" hidden="1" x14ac:dyDescent="0.25">
      <c r="A81" s="20"/>
      <c r="P81" s="31"/>
    </row>
    <row r="82" spans="1:16" s="15" customFormat="1" hidden="1" x14ac:dyDescent="0.25">
      <c r="A82" s="20"/>
      <c r="P82" s="31"/>
    </row>
    <row r="83" spans="1:16" s="15" customFormat="1" hidden="1" x14ac:dyDescent="0.25">
      <c r="A83" s="20"/>
      <c r="P83" s="31"/>
    </row>
    <row r="84" spans="1:16" s="15" customFormat="1" hidden="1" x14ac:dyDescent="0.25">
      <c r="A84" s="20"/>
      <c r="P84" s="31"/>
    </row>
    <row r="85" spans="1:16" s="15" customFormat="1" hidden="1" x14ac:dyDescent="0.25">
      <c r="A85" s="20"/>
      <c r="P85" s="31"/>
    </row>
    <row r="86" spans="1:16" s="15" customFormat="1" hidden="1" x14ac:dyDescent="0.25">
      <c r="A86" s="20"/>
      <c r="P86" s="31"/>
    </row>
    <row r="87" spans="1:16" s="15" customFormat="1" hidden="1" x14ac:dyDescent="0.25">
      <c r="A87" s="20"/>
      <c r="P87" s="31"/>
    </row>
    <row r="88" spans="1:16" s="15" customFormat="1" hidden="1" x14ac:dyDescent="0.25">
      <c r="A88" s="20"/>
      <c r="P88" s="31"/>
    </row>
    <row r="89" spans="1:16" s="15" customFormat="1" hidden="1" x14ac:dyDescent="0.25">
      <c r="A89" s="20"/>
      <c r="P89" s="31"/>
    </row>
    <row r="90" spans="1:16" s="15" customFormat="1" hidden="1" x14ac:dyDescent="0.25">
      <c r="A90" s="20"/>
      <c r="P90" s="31"/>
    </row>
    <row r="91" spans="1:16" s="15" customFormat="1" hidden="1" x14ac:dyDescent="0.25">
      <c r="A91" s="20"/>
      <c r="P91" s="31"/>
    </row>
    <row r="92" spans="1:16" s="15" customFormat="1" hidden="1" x14ac:dyDescent="0.25">
      <c r="A92" s="20"/>
      <c r="P92" s="31"/>
    </row>
    <row r="93" spans="1:16" s="15" customFormat="1" hidden="1" x14ac:dyDescent="0.25">
      <c r="A93" s="20"/>
      <c r="P93" s="31"/>
    </row>
    <row r="94" spans="1:16" s="15" customFormat="1" hidden="1" x14ac:dyDescent="0.25">
      <c r="A94" s="20"/>
      <c r="P94" s="31"/>
    </row>
    <row r="95" spans="1:16" s="15" customFormat="1" hidden="1" x14ac:dyDescent="0.25">
      <c r="A95" s="20"/>
      <c r="P95" s="31"/>
    </row>
    <row r="96" spans="1:16" s="15" customFormat="1" hidden="1" x14ac:dyDescent="0.25">
      <c r="A96" s="20"/>
      <c r="P96" s="31"/>
    </row>
    <row r="97" spans="1:16" s="15" customFormat="1" hidden="1" x14ac:dyDescent="0.25">
      <c r="A97" s="20"/>
      <c r="P97" s="31"/>
    </row>
    <row r="98" spans="1:16" s="15" customFormat="1" hidden="1" x14ac:dyDescent="0.25">
      <c r="A98" s="20"/>
      <c r="P98" s="31"/>
    </row>
    <row r="99" spans="1:16" s="15" customFormat="1" hidden="1" x14ac:dyDescent="0.25">
      <c r="A99" s="20"/>
      <c r="P99" s="31"/>
    </row>
    <row r="100" spans="1:16" s="15" customFormat="1" hidden="1" x14ac:dyDescent="0.25">
      <c r="A100" s="272" t="s">
        <v>441</v>
      </c>
      <c r="B100" s="272"/>
      <c r="C100" s="272"/>
      <c r="D100" s="272"/>
      <c r="E100" s="272"/>
      <c r="F100" s="272"/>
      <c r="G100" s="272"/>
      <c r="H100" s="272"/>
      <c r="I100" s="272"/>
      <c r="J100" s="272"/>
      <c r="K100" s="272"/>
      <c r="L100" s="272"/>
      <c r="M100" s="272"/>
      <c r="N100" s="272"/>
      <c r="P100" s="31"/>
    </row>
    <row r="101" spans="1:16" s="15" customFormat="1" x14ac:dyDescent="0.25">
      <c r="A101" s="20"/>
      <c r="P101" s="31"/>
    </row>
    <row r="102" spans="1:16" s="15" customFormat="1" x14ac:dyDescent="0.25">
      <c r="A102" s="20"/>
      <c r="B102" s="233" t="s">
        <v>484</v>
      </c>
      <c r="C102" s="95"/>
      <c r="D102" s="95"/>
      <c r="E102" s="95"/>
      <c r="F102" s="95"/>
      <c r="G102" s="95"/>
      <c r="H102" s="95"/>
      <c r="I102" s="95"/>
      <c r="J102" s="95"/>
      <c r="K102" s="95"/>
      <c r="L102" s="95"/>
      <c r="M102" s="95"/>
      <c r="N102" s="95"/>
      <c r="P102" s="31"/>
    </row>
  </sheetData>
  <sheetProtection selectLockedCells="1"/>
  <protectedRanges>
    <protectedRange sqref="C9:C14 J11:J14 B37 I37 B40 I40" name="Range1"/>
    <protectedRange sqref="L9" name="Range1_2"/>
    <protectedRange sqref="L10" name="Range1_3"/>
  </protectedRanges>
  <dataConsolidate/>
  <customSheetViews>
    <customSheetView guid="{CF10811B-6A69-41CB-8E67-7565C095F74D}" scale="110" showPageBreaks="1" printArea="1">
      <selection activeCell="K12" sqref="K12:N12"/>
      <pageMargins left="0.2" right="0.2" top="0.28999999999999998" bottom="0.48" header="0.28999999999999998" footer="0.25"/>
      <printOptions horizontalCentered="1"/>
      <pageSetup scale="95" orientation="portrait" r:id="rId1"/>
      <headerFooter alignWithMargins="0">
        <oddFooter>&amp;L&amp;8DHCS 2437 (7/11)&amp;CPage 1</oddFooter>
      </headerFooter>
    </customSheetView>
    <customSheetView guid="{28D847F1-2D20-4AB9-A0E0-FA308B0BA2E9}" scale="110" showPageBreaks="1" printArea="1" topLeftCell="C1">
      <selection activeCell="R30" sqref="Q30:R30"/>
      <pageMargins left="0.2" right="0.2" top="0.28999999999999998" bottom="0.48" header="0.28999999999999998" footer="0.25"/>
      <printOptions horizontalCentered="1"/>
      <pageSetup scale="95" orientation="portrait" r:id="rId2"/>
      <headerFooter alignWithMargins="0">
        <oddFooter>&amp;L&amp;8DHCS 2437 (7/11)&amp;CPage 1</oddFooter>
      </headerFooter>
    </customSheetView>
    <customSheetView guid="{B5C9438F-069E-4498-AEA6-C01E918C6F69}" scale="110" showPageBreaks="1" printArea="1" topLeftCell="A40">
      <selection activeCell="B45" sqref="B45:O45"/>
      <pageMargins left="0.2" right="0.2" top="0.28999999999999998" bottom="0.48" header="0.28999999999999998" footer="0.25"/>
      <printOptions horizontalCentered="1"/>
      <pageSetup scale="95" orientation="portrait" r:id="rId3"/>
      <headerFooter alignWithMargins="0">
        <oddFooter>&amp;L&amp;8DHCS 2437 (7/11)&amp;CPage 1</oddFooter>
      </headerFooter>
    </customSheetView>
  </customSheetViews>
  <mergeCells count="24">
    <mergeCell ref="A100:N100"/>
    <mergeCell ref="B31:I31"/>
    <mergeCell ref="K31:M31"/>
    <mergeCell ref="B32:F32"/>
    <mergeCell ref="B20:M20"/>
    <mergeCell ref="B21:M21"/>
    <mergeCell ref="B22:M22"/>
    <mergeCell ref="B46:N46"/>
    <mergeCell ref="B26:M26"/>
    <mergeCell ref="B27:M27"/>
    <mergeCell ref="A5:M5"/>
    <mergeCell ref="A6:M6"/>
    <mergeCell ref="C48:I48"/>
    <mergeCell ref="K48:N48"/>
    <mergeCell ref="B28:M28"/>
    <mergeCell ref="L40:M40"/>
    <mergeCell ref="B23:M23"/>
    <mergeCell ref="B24:M24"/>
    <mergeCell ref="B34:F34"/>
    <mergeCell ref="B35:I35"/>
    <mergeCell ref="K35:M35"/>
    <mergeCell ref="B25:M25"/>
    <mergeCell ref="B33:I33"/>
    <mergeCell ref="K33:M33"/>
  </mergeCells>
  <phoneticPr fontId="0" type="noConversion"/>
  <dataValidations xWindow="282" yWindow="398" count="81">
    <dataValidation allowBlank="1" showInputMessage="1" showErrorMessage="1" prompt="Report the consortium member's CDS Code.  This is 14 numeric digits that identifies your county, school district and school.  To search for your LEA's CDS code, visit the California Ed-Data website at http://www.ed-data.k12.ca.us/Pages/Home.aspx. " sqref="K54:N55" xr:uid="{00000000-0002-0000-0000-000000000000}"/>
    <dataValidation allowBlank="1" showInputMessage="1" showErrorMessage="1" prompt="Report the consortium member's LEA name.  " sqref="C54:I55" xr:uid="{00000000-0002-0000-0000-000001000000}"/>
    <dataValidation type="list" allowBlank="1" showInputMessage="1" showErrorMessage="1" prompt="Using the drop down menu, indicate whether your LEA is part of a billing consortium." sqref="I45" xr:uid="{00000000-0002-0000-0000-000002000000}">
      <formula1>$Q$43:$Q$44</formula1>
    </dataValidation>
    <dataValidation allowBlank="1" showInputMessage="1" showErrorMessage="1" prompt=" " sqref="M10" xr:uid="{00000000-0002-0000-0000-000003000000}"/>
    <dataValidation allowBlank="1" showInputMessage="1" showErrorMessage="1" promptTitle="Certification Instructions" sqref="B4" xr:uid="{00000000-0002-0000-0000-000004000000}"/>
    <dataValidation allowBlank="1" showInputMessage="1" showErrorMessage="1" prompt="Enter LEA name" sqref="C9" xr:uid="{00000000-0002-0000-0000-000005000000}"/>
    <dataValidation allowBlank="1" showInputMessage="1" showErrorMessage="1" prompt="Enter the title of the contact at the LEA" sqref="J11" xr:uid="{00000000-0002-0000-0000-000006000000}"/>
    <dataValidation allowBlank="1" showInputMessage="1" showErrorMessage="1" prompt="Enter name of contact person at LEA" sqref="C10" xr:uid="{00000000-0002-0000-0000-000007000000}"/>
    <dataValidation allowBlank="1" showInputMessage="1" showErrorMessage="1" prompt="Enter email address of contact at LEA" sqref="J12" xr:uid="{00000000-0002-0000-0000-000008000000}"/>
    <dataValidation allowBlank="1" showInputMessage="1" showErrorMessage="1" prompt="Enter the city of the LEA" sqref="J13" xr:uid="{00000000-0002-0000-0000-000009000000}"/>
    <dataValidation allowBlank="1" showInputMessage="1" showErrorMessage="1" prompt="Enter the zip code of the LEA" sqref="L14" xr:uid="{00000000-0002-0000-0000-00000A000000}"/>
    <dataValidation allowBlank="1" showInputMessage="1" showErrorMessage="1" prompt="Enter the address of the LEA" sqref="C13" xr:uid="{00000000-0002-0000-0000-00000B000000}"/>
    <dataValidation allowBlank="1" showInputMessage="1" showErrorMessage="1" prompt="Enter the second line of the address of the LEA (if applicable)" sqref="C14" xr:uid="{00000000-0002-0000-0000-00000C000000}"/>
    <dataValidation allowBlank="1" showInputMessage="1" showErrorMessage="1" prompt="Enter the phone number (including area code) of the LEA contact" sqref="C11" xr:uid="{00000000-0002-0000-0000-00000D000000}"/>
    <dataValidation allowBlank="1" showInputMessage="1" showErrorMessage="1" prompt="Enter the fax number (including area code) of the LEA contact" sqref="C12" xr:uid="{00000000-0002-0000-0000-00000E000000}"/>
    <dataValidation allowBlank="1" showInputMessage="1" showErrorMessage="1" prompt="Total Overpayment/(Underpayment) For LEA Services Documented in an IEP/IFSP. From Line J of worksheet A." sqref="K31:M31" xr:uid="{00000000-0002-0000-0000-00000F000000}"/>
    <dataValidation allowBlank="1" showInputMessage="1" showErrorMessage="1" prompt="Total Overpayment/(Underpayment) For LEA Services Not Documented in an IEP/IFSP . From Line J of worksheet B. " sqref="K33:M33" xr:uid="{00000000-0002-0000-0000-000010000000}"/>
    <dataValidation allowBlank="1" showInputMessage="1" showErrorMessage="1" prompt="Net Overpayment/(Underpayment) for all LEA Servces" sqref="K35:M36" xr:uid="{00000000-0002-0000-0000-000011000000}"/>
    <dataValidation allowBlank="1" showInputMessage="1" showErrorMessage="1" prompt="Enter the name of person certifying the document" sqref="B37" xr:uid="{00000000-0002-0000-0000-000012000000}"/>
    <dataValidation allowBlank="1" showInputMessage="1" showErrorMessage="1" prompt="Enter the title of person certifying the document" sqref="I37" xr:uid="{00000000-0002-0000-0000-000013000000}"/>
    <dataValidation allowBlank="1" showInputMessage="1" showErrorMessage="1" prompt="Enter the date the certification statement is signed" sqref="I40" xr:uid="{00000000-0002-0000-0000-000014000000}"/>
    <dataValidation allowBlank="1" showInputMessage="1" showErrorMessage="1" prompt="Signature of the certifier.  Sign and date the completed CRCS form in blue ink. The certification page is a binding legal document. " sqref="B40" xr:uid="{00000000-0002-0000-0000-000015000000}"/>
    <dataValidation allowBlank="1" showInputMessage="1" showErrorMessage="1" prompt="Report LEA #1 consortium member's name.  " sqref="C49" xr:uid="{00000000-0002-0000-0000-000016000000}"/>
    <dataValidation allowBlank="1" showInputMessage="1" showErrorMessage="1" prompt="Report LEA #2 consortium member's name.  " sqref="C50" xr:uid="{00000000-0002-0000-0000-000017000000}"/>
    <dataValidation allowBlank="1" showInputMessage="1" showErrorMessage="1" prompt="Report LEA #3 consortium member's name.  " sqref="C51" xr:uid="{00000000-0002-0000-0000-000018000000}"/>
    <dataValidation allowBlank="1" showInputMessage="1" showErrorMessage="1" prompt="Report LEA #4 consortium member's name.  " sqref="C52" xr:uid="{00000000-0002-0000-0000-000019000000}"/>
    <dataValidation allowBlank="1" showInputMessage="1" showErrorMessage="1" prompt="Report LEA #5 consortium member's name.  " sqref="C53" xr:uid="{00000000-0002-0000-0000-00001A000000}"/>
    <dataValidation allowBlank="1" showInputMessage="1" showErrorMessage="1" prompt="Report LEA #6 consortium member's name.  " sqref="C56" xr:uid="{00000000-0002-0000-0000-00001B000000}"/>
    <dataValidation allowBlank="1" showInputMessage="1" showErrorMessage="1" prompt="Report LEA #7 consortium member's name.  " sqref="C57" xr:uid="{00000000-0002-0000-0000-00001C000000}"/>
    <dataValidation allowBlank="1" showInputMessage="1" showErrorMessage="1" prompt="Report LEA #8 consortium member's name.  " sqref="C58" xr:uid="{00000000-0002-0000-0000-00001D000000}"/>
    <dataValidation allowBlank="1" showInputMessage="1" showErrorMessage="1" prompt="Report LEA #9 consortium member's name.  " sqref="C59" xr:uid="{00000000-0002-0000-0000-00001E000000}"/>
    <dataValidation allowBlank="1" showInputMessage="1" showErrorMessage="1" prompt="Report LEA #10 consortium member's name.  " sqref="C60" xr:uid="{00000000-0002-0000-0000-00001F000000}"/>
    <dataValidation allowBlank="1" showInputMessage="1" showErrorMessage="1" prompt="Report LEA #11 consortium member's name.  " sqref="C61" xr:uid="{00000000-0002-0000-0000-000020000000}"/>
    <dataValidation allowBlank="1" showInputMessage="1" showErrorMessage="1" prompt="Report LEA #12 consortium member's name.  " sqref="C62" xr:uid="{00000000-0002-0000-0000-000021000000}"/>
    <dataValidation allowBlank="1" showInputMessage="1" showErrorMessage="1" prompt="Report LEA #13 consortium member's name.  " sqref="C63" xr:uid="{00000000-0002-0000-0000-000022000000}"/>
    <dataValidation allowBlank="1" showInputMessage="1" showErrorMessage="1" prompt="Report LEA #14 consortium member's name.  " sqref="C64" xr:uid="{00000000-0002-0000-0000-000023000000}"/>
    <dataValidation allowBlank="1" showInputMessage="1" showErrorMessage="1" prompt="Report LEA #15 consortium member's name.  " sqref="C65" xr:uid="{00000000-0002-0000-0000-000024000000}"/>
    <dataValidation allowBlank="1" showInputMessage="1" showErrorMessage="1" prompt="Report LEA #5 consortium member's CDS Code. " sqref="K53" xr:uid="{00000000-0002-0000-0000-000025000000}"/>
    <dataValidation allowBlank="1" showInputMessage="1" showErrorMessage="1" prompt="Report your LEA's CDS Code that is assigned by CDE.  This is 7 numeric digits that identifies your county and school district.  Your LEA's CDS code can be found by visiting the California Ed-Data website at http://www.ed-data.k12.ca.us/Pages/Home.aspx. " sqref="L10" xr:uid="{00000000-0002-0000-0000-000026000000}"/>
    <dataValidation allowBlank="1" showInputMessage="1" showErrorMessage="1" prompt="Report your LEA's NPI number.  The NPI is 10 numeric digits.  Your LEA's NPI number can be identified by visiting the NPI registry at https://nppes.cms.hhs.gov/NPPESRegistry/NPIRegistrySearch.do." sqref="L9" xr:uid="{00000000-0002-0000-0000-000027000000}"/>
    <dataValidation allowBlank="1" showInputMessage="1" showErrorMessage="1" prompt="Report LEA #1 consortium member's CDS Code.  This is 14 numeric digits that identifies your county, school district and school. To search for your LEA's CDS code, visit the California Ed-Data website at http://www.ed-data.k12.ca.us/Pages/Home.aspx. " sqref="K49" xr:uid="{00000000-0002-0000-0000-000028000000}"/>
    <dataValidation allowBlank="1" showInputMessage="1" showErrorMessage="1" prompt="Report LEA #2 consortium member's CDS Code. " sqref="K50" xr:uid="{00000000-0002-0000-0000-000029000000}"/>
    <dataValidation allowBlank="1" showInputMessage="1" showErrorMessage="1" prompt="Report LEA #3 consortium member's CDS Code. " sqref="K51" xr:uid="{00000000-0002-0000-0000-00002A000000}"/>
    <dataValidation allowBlank="1" showInputMessage="1" showErrorMessage="1" prompt="Report LEA #4 consortium member's CDS Code. " sqref="K52" xr:uid="{00000000-0002-0000-0000-00002B000000}"/>
    <dataValidation allowBlank="1" showInputMessage="1" showErrorMessage="1" prompt="Report LEA #15 consortium member's CDS Code.  " sqref="K65" xr:uid="{00000000-0002-0000-0000-00002C000000}"/>
    <dataValidation allowBlank="1" showInputMessage="1" showErrorMessage="1" prompt="Report LEA #6 consortium member's CDS Code.  " sqref="K56" xr:uid="{00000000-0002-0000-0000-00002D000000}"/>
    <dataValidation allowBlank="1" showInputMessage="1" showErrorMessage="1" prompt="Report LEA #7 consortium member's CDS Code.  " sqref="K57" xr:uid="{00000000-0002-0000-0000-00002E000000}"/>
    <dataValidation allowBlank="1" showInputMessage="1" showErrorMessage="1" prompt="Report LEA #8 consortium member's CDS Code.  " sqref="K58" xr:uid="{00000000-0002-0000-0000-00002F000000}"/>
    <dataValidation allowBlank="1" showInputMessage="1" showErrorMessage="1" prompt="Report LEA #9 consortium member's CDS Code.  " sqref="K59" xr:uid="{00000000-0002-0000-0000-000030000000}"/>
    <dataValidation allowBlank="1" showInputMessage="1" showErrorMessage="1" prompt="Report LEA #10 consortium member's CDS Code.  " sqref="K60" xr:uid="{00000000-0002-0000-0000-000031000000}"/>
    <dataValidation allowBlank="1" showInputMessage="1" showErrorMessage="1" prompt="Report LEA #11 consortium member's CDS Code.  " sqref="K61" xr:uid="{00000000-0002-0000-0000-000032000000}"/>
    <dataValidation allowBlank="1" showInputMessage="1" showErrorMessage="1" prompt="Report LEA #12 consortium member's CDS Code.  " sqref="K62" xr:uid="{00000000-0002-0000-0000-000033000000}"/>
    <dataValidation allowBlank="1" showInputMessage="1" showErrorMessage="1" prompt="Report LEA #13 consortium member's CDS Code.  " sqref="K63" xr:uid="{00000000-0002-0000-0000-000034000000}"/>
    <dataValidation allowBlank="1" showInputMessage="1" showErrorMessage="1" prompt="Report LEA #14 consortium member's CDS Code.  " sqref="K64" xr:uid="{00000000-0002-0000-0000-000035000000}"/>
    <dataValidation allowBlank="1" showInputMessage="1" showErrorMessage="1" prompt="Instructions for completing Section 1: Report the LEA Provider's full name, Medi-Cal National Provider Identifier and Provider Number/CDS Code. " sqref="C8" xr:uid="{00000000-0002-0000-0000-000036000000}"/>
    <dataValidation allowBlank="1" showInputMessage="1" showErrorMessage="1" prompt="Identify the primary LEA employee who can be contacted to answer questions about information submitted in the Medi-Cal CRCS, as well as their title, phone number, fax number, E-mail address and mailing address." sqref="D8" xr:uid="{00000000-0002-0000-0000-000037000000}"/>
    <dataValidation allowBlank="1" showInputMessage="1" showErrorMessage="1" prompt="Instructions for completing  Section 2:  The LEA employee that completed or supervised the completion of the Medi-Cal CRCS should read, " sqref="C16" xr:uid="{00000000-0002-0000-0000-000038000000}"/>
    <dataValidation allowBlank="1" showInputMessage="1" showErrorMessage="1" prompt="sign and date this certification statement under penalty of perjury.  The contact in Section 1 may be different than the signatory responsible for certification in Section 2." sqref="D16" xr:uid="{00000000-0002-0000-0000-000039000000}"/>
    <dataValidation allowBlank="1" showInputMessage="1" showErrorMessage="1" prompt="Instructions for competing Certification Section 3 -  LEA Billing Consortium: Select &quot;Yes&quot; or &quot;No&quot; from the drop down box to indicate whether or not your LEA is part of an LEA billing consortium.  " sqref="C44" xr:uid="{00000000-0002-0000-0000-00003A000000}"/>
    <dataValidation allowBlank="1" showInputMessage="1" showErrorMessage="1" prompt="LEAs that are part of a consortium are those that bill and receive reimbursement for services provided by other LEA providers, and eventually redistribute the reimbursement funds to the consortium members.  " sqref="D44" xr:uid="{00000000-0002-0000-0000-00003B000000}"/>
    <dataValidation allowBlank="1" showInputMessage="1" showErrorMessage="1" prompt=" In the section below, report the LEA name and CDE County/District/School Code (CDS Code) of each participating member of the billing consortium. " sqref="E44" xr:uid="{00000000-0002-0000-0000-00003C000000}"/>
    <dataValidation allowBlank="1" showInputMessage="1" showErrorMessage="1" prompt="I, the undersigned, under penalty of perjury state the following:" sqref="N18" xr:uid="{00000000-0002-0000-0000-00003D000000}"/>
    <dataValidation allowBlank="1" showInputMessage="1" showErrorMessage="1" prompt="A. LEA warrants and represents that the information on the accompanying claim form is true and correct. " sqref="N19" xr:uid="{00000000-0002-0000-0000-00003E000000}"/>
    <dataValidation allowBlank="1" showInputMessage="1" showErrorMessage="1" prompt="B. LEA represents that its expenditures under the LEA Medical Billing Option program represent allowable expenditures eligible for Federal Financial Participation (FFP) " sqref="N20" xr:uid="{00000000-0002-0000-0000-00003F000000}"/>
    <dataValidation allowBlank="1" showInputMessage="1" showErrorMessage="1" prompt="pursuant to the requirements of Section 1903(w) of the Social Security Act and Subpart B of Part 433 of Title 42 of the Code of Federal Regulations." sqref="O20" xr:uid="{00000000-0002-0000-0000-000040000000}"/>
    <dataValidation allowBlank="1" showInputMessage="1" showErrorMessage="1" prompt="C. LEA will maintain documentation supporting the expenditures claimed on the accompanying claim form. This documentation must include all fiscal records required for Medi-Cal audits." sqref="N21" xr:uid="{00000000-0002-0000-0000-000041000000}"/>
    <dataValidation allowBlank="1" showInputMessage="1" showErrorMessage="1" prompt="D. LEA certifies that all expenditures reported within the Medi-Cal Cost and Reimbursement Comparison Schedule are in compliance with the Office of Management and Budget (OMB) Super-Circular (2 CFR 200)." sqref="N22" xr:uid="{00000000-0002-0000-0000-000042000000}"/>
    <dataValidation allowBlank="1" showInputMessage="1" showErrorMessage="1" prompt="To the extent that reporting is not governed by OMB A-87, LEA certifies that Generally Accepted Accounting Principles have been applied." sqref="O22" xr:uid="{00000000-0002-0000-0000-000043000000}"/>
    <dataValidation allowBlank="1" showInputMessage="1" showErrorMessage="1" prompt="E. LEA’s expenditures claimed have not previously been, nor will they be, claimed at any other time as claims to receive Federal Financial Participation (FFP) funds under Medi-Cal or any other program." sqref="N23" xr:uid="{00000000-0002-0000-0000-000044000000}"/>
    <dataValidation allowBlank="1" showInputMessage="1" showErrorMessage="1" prompt="F. LEA acknowledges that the information is to be used by the Department of Health Care Services (DHCS) for filing of a claim with the federal government for federal funds " sqref="N24" xr:uid="{00000000-0002-0000-0000-000045000000}"/>
    <dataValidation allowBlank="1" showInputMessage="1" showErrorMessage="1" prompt=" and understands that misrepresentation of information constitutes violation of federal and state law." sqref="O24" xr:uid="{00000000-0002-0000-0000-000046000000}"/>
    <dataValidation allowBlank="1" showInputMessage="1" showErrorMessage="1" prompt="G. LEA acknowledges that all records of funds expended are subject to review and audit by DHCS." sqref="N25" xr:uid="{00000000-0002-0000-0000-000047000000}"/>
    <dataValidation allowBlank="1" showInputMessage="1" showErrorMessage="1" prompt="H. LEA understands that DHCS must deny payment of any claim if it is determined that the certification and/or claim form is not adequately supported for purposes of FFP." sqref="N26" xr:uid="{00000000-0002-0000-0000-000048000000}"/>
    <dataValidation allowBlank="1" showInputMessage="1" showErrorMessage="1" prompt=" As a public administrator, a public officer or other public individual duly authorized as having authority to sign on behalf of the LEA, I am authorized or designated to make this Certification," sqref="N27" xr:uid="{00000000-0002-0000-0000-000049000000}"/>
    <dataValidation allowBlank="1" showInputMessage="1" showErrorMessage="1" prompt=" and declare that this Certification and claim form documents attached hereto are true and correct.  " sqref="O27" xr:uid="{00000000-0002-0000-0000-00004A000000}"/>
    <dataValidation allowBlank="1" showInputMessage="1" showErrorMessage="1" prompt=" I understand that the making of false statements, or the filing of a false or fraudulent claim is punishable under Welfare and Institutions Code sections 14107, 14107.11 and 14123.2, and other applicable provisions of law.  " sqref="N28" xr:uid="{00000000-0002-0000-0000-00004B000000}"/>
    <dataValidation allowBlank="1" showInputMessage="1" showErrorMessage="1" prompt="If your LEA is not part of a Billing Consortium, there is no need to fill out Section 3.  If your LEA is part of a Billing Consortium, list all consortium members, including LEA name and CDS Code." sqref="J45" xr:uid="{00000000-0002-0000-0000-00004C000000}"/>
    <dataValidation allowBlank="1" showInputMessage="1" showErrorMessage="1" prompt="The LEA employee that completed or supervised the completion of the Medi-Cal CRCS should read, sign and date this certification statement under penalty of perjury.   " sqref="I16" xr:uid="{00000000-0002-0000-0000-00004D000000}"/>
    <dataValidation allowBlank="1" showInputMessage="1" showErrorMessage="1" prompt="The contact in Section 1 may be different than the signatory responsible for certification in Section 2." sqref="J16" xr:uid="{00000000-0002-0000-0000-00004E000000}"/>
    <dataValidation allowBlank="1" showInputMessage="1" showErrorMessage="1" prompt="Press TAB to move input areas.  " sqref="B1" xr:uid="{00000000-0002-0000-0000-00004F000000}"/>
    <dataValidation allowBlank="1" showInputMessage="1" showErrorMessage="1" prompt="Space provided below for up to 15 consortium members." sqref="K45" xr:uid="{00000000-0002-0000-0000-000050000000}"/>
  </dataValidations>
  <printOptions horizontalCentered="1"/>
  <pageMargins left="0.2" right="0.2" top="0.28999999999999998" bottom="0.48" header="0.28999999999999998" footer="0.25"/>
  <pageSetup scale="86" orientation="portrait" cellComments="asDisplayed" r:id="rId4"/>
  <headerFooter alignWithMargins="0">
    <oddFooter>&amp;L&amp;8DHCS 2437 (7/14)</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W46"/>
  <sheetViews>
    <sheetView topLeftCell="B19" zoomScaleNormal="100" zoomScaleSheetLayoutView="100" workbookViewId="0">
      <selection activeCell="U1" sqref="U1:V65536"/>
    </sheetView>
  </sheetViews>
  <sheetFormatPr defaultColWidth="0" defaultRowHeight="15.75" zeroHeight="1" x14ac:dyDescent="0.25"/>
  <cols>
    <col min="1" max="1" width="3.33203125" style="16" hidden="1" customWidth="1"/>
    <col min="2" max="2" width="3.83203125" style="16" customWidth="1"/>
    <col min="3" max="3" width="30.6640625" style="16" customWidth="1"/>
    <col min="4" max="4" width="1.83203125" style="16" hidden="1" customWidth="1"/>
    <col min="5" max="5" width="21.1640625" style="16" customWidth="1"/>
    <col min="6" max="6" width="1.83203125" style="16" customWidth="1"/>
    <col min="7" max="7" width="14.1640625" style="16" hidden="1" customWidth="1"/>
    <col min="8" max="8" width="1.83203125" style="16" hidden="1" customWidth="1"/>
    <col min="9" max="9" width="13.1640625" style="16" hidden="1" customWidth="1"/>
    <col min="10" max="10" width="1.83203125" style="16" hidden="1" customWidth="1"/>
    <col min="11" max="11" width="21" style="16" hidden="1" customWidth="1"/>
    <col min="12" max="12" width="1.83203125" style="16" hidden="1" customWidth="1"/>
    <col min="13" max="13" width="23.6640625" style="16" customWidth="1"/>
    <col min="14" max="14" width="1.83203125" style="16" customWidth="1"/>
    <col min="15" max="15" width="19" style="16" customWidth="1"/>
    <col min="16" max="16" width="1.83203125" style="16" customWidth="1"/>
    <col min="17" max="17" width="23.6640625" style="63" customWidth="1"/>
    <col min="18" max="18" width="1.83203125" style="16" customWidth="1"/>
    <col min="19" max="20" width="9.33203125" style="16" customWidth="1"/>
    <col min="21" max="23" width="9.33203125" style="16" hidden="1" customWidth="1"/>
    <col min="24" max="16384" width="9.33203125" style="16" hidden="1"/>
  </cols>
  <sheetData>
    <row r="1" spans="1:23" s="15" customFormat="1" x14ac:dyDescent="0.25">
      <c r="B1" s="234"/>
      <c r="Q1" s="44"/>
    </row>
    <row r="2" spans="1:23" s="15" customFormat="1" x14ac:dyDescent="0.25">
      <c r="B2" s="3" t="s">
        <v>79</v>
      </c>
      <c r="C2" s="3"/>
      <c r="D2" s="3"/>
      <c r="E2" s="3"/>
      <c r="F2" s="3"/>
      <c r="G2" s="3"/>
      <c r="H2" s="3"/>
      <c r="I2" s="3"/>
      <c r="J2" s="3"/>
      <c r="K2" s="3"/>
      <c r="L2" s="3"/>
      <c r="M2" s="3"/>
      <c r="N2" s="3"/>
      <c r="O2" s="66" t="s">
        <v>76</v>
      </c>
      <c r="P2" s="3"/>
      <c r="Q2" s="3"/>
    </row>
    <row r="3" spans="1:23" s="15" customFormat="1" x14ac:dyDescent="0.25">
      <c r="C3" s="234"/>
      <c r="D3" s="3"/>
      <c r="E3" s="234"/>
      <c r="F3" s="3"/>
      <c r="G3" s="3"/>
      <c r="H3" s="3"/>
      <c r="I3" s="3"/>
      <c r="J3" s="3"/>
      <c r="K3" s="3"/>
      <c r="L3" s="3"/>
      <c r="M3" s="3"/>
      <c r="N3" s="3"/>
      <c r="O3" s="66" t="s">
        <v>44</v>
      </c>
      <c r="P3" s="3"/>
      <c r="Q3" s="3"/>
    </row>
    <row r="4" spans="1:23" ht="3.6" customHeight="1" x14ac:dyDescent="0.25">
      <c r="A4" s="15"/>
      <c r="B4" s="15"/>
      <c r="C4" s="15"/>
      <c r="D4" s="15"/>
      <c r="E4" s="15"/>
      <c r="F4" s="15"/>
      <c r="G4" s="15"/>
      <c r="H4" s="15"/>
      <c r="I4" s="15"/>
      <c r="J4" s="15"/>
      <c r="K4" s="15"/>
      <c r="L4" s="15"/>
      <c r="M4" s="15"/>
      <c r="N4" s="15"/>
      <c r="O4" s="15"/>
      <c r="P4" s="15"/>
      <c r="Q4" s="17"/>
    </row>
    <row r="5" spans="1:23" x14ac:dyDescent="0.25">
      <c r="A5" s="269" t="s">
        <v>72</v>
      </c>
      <c r="B5" s="269"/>
      <c r="C5" s="269"/>
      <c r="D5" s="269"/>
      <c r="E5" s="269"/>
      <c r="F5" s="269"/>
      <c r="G5" s="269"/>
      <c r="H5" s="269"/>
      <c r="I5" s="269"/>
      <c r="J5" s="269"/>
      <c r="K5" s="269"/>
      <c r="L5" s="269"/>
      <c r="M5" s="269"/>
      <c r="N5" s="269"/>
      <c r="O5" s="269"/>
      <c r="P5" s="269"/>
      <c r="Q5" s="269"/>
      <c r="R5" s="269"/>
    </row>
    <row r="6" spans="1:23" ht="27" hidden="1" customHeight="1" x14ac:dyDescent="0.25">
      <c r="A6" s="15"/>
      <c r="B6" s="15"/>
      <c r="C6" s="15"/>
      <c r="D6" s="15"/>
      <c r="E6" s="15"/>
      <c r="F6" s="15"/>
      <c r="G6" s="15"/>
      <c r="H6" s="15"/>
      <c r="I6" s="15"/>
      <c r="J6" s="42"/>
      <c r="K6" s="15"/>
      <c r="L6" s="15"/>
      <c r="M6" s="15"/>
      <c r="N6" s="15"/>
      <c r="O6" s="15"/>
      <c r="P6" s="15"/>
      <c r="Q6" s="17"/>
    </row>
    <row r="7" spans="1:23" x14ac:dyDescent="0.25">
      <c r="A7" s="15"/>
      <c r="B7" s="15"/>
      <c r="C7" s="15"/>
      <c r="D7" s="15"/>
      <c r="E7" s="15"/>
      <c r="F7" s="15"/>
      <c r="G7" s="15"/>
      <c r="H7" s="15"/>
      <c r="I7" s="15"/>
      <c r="J7" s="42"/>
      <c r="K7" s="15"/>
      <c r="L7" s="15"/>
      <c r="M7" s="15"/>
      <c r="N7" s="15"/>
      <c r="O7" s="277" t="s">
        <v>487</v>
      </c>
      <c r="P7" s="278"/>
      <c r="Q7" s="279"/>
    </row>
    <row r="8" spans="1:23" ht="87" customHeight="1" x14ac:dyDescent="0.25">
      <c r="A8" s="15"/>
      <c r="B8" s="15"/>
      <c r="C8" s="37"/>
      <c r="D8" s="37"/>
      <c r="E8" s="97" t="s">
        <v>412</v>
      </c>
      <c r="F8" s="114"/>
      <c r="G8" s="105" t="s">
        <v>442</v>
      </c>
      <c r="H8" s="106"/>
      <c r="I8" s="105" t="s">
        <v>421</v>
      </c>
      <c r="J8" s="114"/>
      <c r="K8" s="105" t="s">
        <v>43</v>
      </c>
      <c r="L8" s="23"/>
      <c r="M8" s="97" t="s">
        <v>418</v>
      </c>
      <c r="N8" s="39"/>
      <c r="O8" s="97" t="s">
        <v>381</v>
      </c>
      <c r="P8" s="23"/>
      <c r="Q8" s="109" t="s">
        <v>382</v>
      </c>
      <c r="R8" s="15"/>
    </row>
    <row r="9" spans="1:23" ht="3.75" hidden="1" customHeight="1" x14ac:dyDescent="0.25">
      <c r="A9" s="15"/>
      <c r="B9" s="15"/>
      <c r="C9" s="23"/>
      <c r="D9" s="23"/>
      <c r="E9" s="23"/>
      <c r="F9" s="23"/>
      <c r="G9" s="23"/>
      <c r="H9" s="23"/>
      <c r="I9" s="23"/>
      <c r="J9" s="23"/>
      <c r="K9" s="23"/>
      <c r="L9" s="23"/>
      <c r="M9" s="23"/>
      <c r="N9" s="23"/>
      <c r="O9" s="23"/>
      <c r="P9" s="23"/>
      <c r="Q9" s="60"/>
      <c r="R9" s="15"/>
    </row>
    <row r="10" spans="1:23" ht="12.75" customHeight="1" x14ac:dyDescent="0.25">
      <c r="A10" s="15"/>
      <c r="B10" s="15"/>
      <c r="C10" s="98" t="s">
        <v>5</v>
      </c>
      <c r="D10" s="99"/>
      <c r="E10" s="111" t="s">
        <v>379</v>
      </c>
      <c r="F10" s="23"/>
      <c r="G10" s="100" t="s">
        <v>6</v>
      </c>
      <c r="H10" s="42"/>
      <c r="I10" s="100" t="s">
        <v>7</v>
      </c>
      <c r="J10" s="42"/>
      <c r="K10" s="100" t="s">
        <v>8</v>
      </c>
      <c r="L10" s="42"/>
      <c r="M10" s="100" t="s">
        <v>6</v>
      </c>
      <c r="N10" s="42"/>
      <c r="O10" s="100" t="s">
        <v>7</v>
      </c>
      <c r="P10" s="42"/>
      <c r="Q10" s="113" t="s">
        <v>419</v>
      </c>
      <c r="R10" s="15"/>
    </row>
    <row r="11" spans="1:23" ht="12.75" hidden="1" customHeight="1" x14ac:dyDescent="0.25">
      <c r="A11" s="15"/>
      <c r="B11" s="15"/>
      <c r="C11" s="24"/>
      <c r="D11" s="24"/>
      <c r="E11" s="24"/>
      <c r="F11" s="15"/>
      <c r="G11" s="29"/>
      <c r="H11" s="29"/>
      <c r="I11" s="29"/>
      <c r="J11" s="29"/>
      <c r="K11" s="29"/>
      <c r="L11" s="29"/>
      <c r="M11" s="29"/>
      <c r="N11" s="29"/>
      <c r="O11" s="29"/>
      <c r="P11" s="29"/>
      <c r="Q11" s="46"/>
    </row>
    <row r="12" spans="1:23" ht="15" customHeight="1" x14ac:dyDescent="0.25">
      <c r="A12" s="20" t="s">
        <v>10</v>
      </c>
      <c r="B12" s="31" t="str">
        <f>A12</f>
        <v>1.</v>
      </c>
      <c r="C12" s="15" t="s">
        <v>11</v>
      </c>
      <c r="D12" s="15"/>
      <c r="E12" s="235"/>
      <c r="F12" s="15"/>
      <c r="G12" s="198">
        <f>'A.1&amp;B.1 Salary &amp; Bene'!E13</f>
        <v>0</v>
      </c>
      <c r="H12" s="34"/>
      <c r="I12" s="198">
        <f>'A.1&amp;B.1 Salary &amp; Bene'!G13</f>
        <v>0</v>
      </c>
      <c r="J12" s="34"/>
      <c r="K12" s="48">
        <f>'A-1&amp;B-1 Other Costs'!S8</f>
        <v>0</v>
      </c>
      <c r="L12" s="34"/>
      <c r="M12" s="48">
        <f>'A.1&amp;B.1 Salary &amp; Bene'!O13</f>
        <v>0</v>
      </c>
      <c r="N12" s="34"/>
      <c r="O12" s="49" t="str">
        <f>IF('A-3&amp;B-3 Percent of Time'!S8=0, "0", 'A-3&amp;B-3 Percent of Time'!S8)</f>
        <v>0</v>
      </c>
      <c r="P12" s="34"/>
      <c r="Q12" s="48">
        <f>IF(ISERROR(M12*O12),"",(M12*O12))</f>
        <v>0</v>
      </c>
      <c r="W12" s="16" t="s">
        <v>376</v>
      </c>
    </row>
    <row r="13" spans="1:23" ht="15" customHeight="1" x14ac:dyDescent="0.25">
      <c r="A13" s="20" t="s">
        <v>12</v>
      </c>
      <c r="B13" s="31" t="str">
        <f t="shared" ref="B13:B22" si="0">A13</f>
        <v>2.</v>
      </c>
      <c r="C13" s="15" t="s">
        <v>13</v>
      </c>
      <c r="D13" s="15"/>
      <c r="E13" s="235"/>
      <c r="F13" s="15"/>
      <c r="G13" s="198">
        <f>'A.1&amp;B.1 Salary &amp; Bene'!E14</f>
        <v>0</v>
      </c>
      <c r="H13" s="34"/>
      <c r="I13" s="198">
        <f>'A.1&amp;B.1 Salary &amp; Bene'!G14</f>
        <v>0</v>
      </c>
      <c r="J13" s="34"/>
      <c r="K13" s="48">
        <f>'A-1&amp;B-1 Other Costs'!S9</f>
        <v>0</v>
      </c>
      <c r="L13" s="34"/>
      <c r="M13" s="48">
        <f>'A.1&amp;B.1 Salary &amp; Bene'!O14</f>
        <v>0</v>
      </c>
      <c r="N13" s="34"/>
      <c r="O13" s="49" t="str">
        <f>IF('A-3&amp;B-3 Percent of Time'!S9=0, "0", 'A-3&amp;B-3 Percent of Time'!S9)</f>
        <v>0</v>
      </c>
      <c r="P13" s="34"/>
      <c r="Q13" s="48">
        <f t="shared" ref="Q13:Q22" si="1">IF(ISERROR(M13*O13),"",(M13*O13))</f>
        <v>0</v>
      </c>
      <c r="W13" s="16" t="s">
        <v>377</v>
      </c>
    </row>
    <row r="14" spans="1:23" ht="15" customHeight="1" x14ac:dyDescent="0.25">
      <c r="A14" s="20" t="s">
        <v>14</v>
      </c>
      <c r="B14" s="31" t="str">
        <f t="shared" si="0"/>
        <v>3.</v>
      </c>
      <c r="C14" s="15" t="s">
        <v>15</v>
      </c>
      <c r="D14" s="15"/>
      <c r="E14" s="235"/>
      <c r="F14" s="15"/>
      <c r="G14" s="198">
        <f>'A.1&amp;B.1 Salary &amp; Bene'!E15</f>
        <v>0</v>
      </c>
      <c r="H14" s="34"/>
      <c r="I14" s="198">
        <f>'A.1&amp;B.1 Salary &amp; Bene'!G15</f>
        <v>0</v>
      </c>
      <c r="J14" s="34"/>
      <c r="K14" s="48">
        <f>'A-1&amp;B-1 Other Costs'!S10</f>
        <v>0</v>
      </c>
      <c r="L14" s="34"/>
      <c r="M14" s="48">
        <f>'A.1&amp;B.1 Salary &amp; Bene'!O15</f>
        <v>0</v>
      </c>
      <c r="N14" s="34"/>
      <c r="O14" s="49" t="str">
        <f>IF('A-3&amp;B-3 Percent of Time'!S10=0, "0", 'A-3&amp;B-3 Percent of Time'!S10)</f>
        <v>0</v>
      </c>
      <c r="P14" s="34"/>
      <c r="Q14" s="48">
        <f t="shared" si="1"/>
        <v>0</v>
      </c>
    </row>
    <row r="15" spans="1:23" ht="15" customHeight="1" x14ac:dyDescent="0.25">
      <c r="A15" s="20" t="s">
        <v>16</v>
      </c>
      <c r="B15" s="31" t="str">
        <f t="shared" si="0"/>
        <v>4.</v>
      </c>
      <c r="C15" s="15" t="s">
        <v>17</v>
      </c>
      <c r="D15" s="15"/>
      <c r="E15" s="235"/>
      <c r="F15" s="15"/>
      <c r="G15" s="198">
        <f>'A.1&amp;B.1 Salary &amp; Bene'!E16</f>
        <v>0</v>
      </c>
      <c r="H15" s="34"/>
      <c r="I15" s="198">
        <f>'A.1&amp;B.1 Salary &amp; Bene'!G16</f>
        <v>0</v>
      </c>
      <c r="J15" s="34"/>
      <c r="K15" s="48">
        <f>'A-1&amp;B-1 Other Costs'!S11</f>
        <v>0</v>
      </c>
      <c r="L15" s="34"/>
      <c r="M15" s="48">
        <f>'A.1&amp;B.1 Salary &amp; Bene'!O16</f>
        <v>0</v>
      </c>
      <c r="N15" s="34"/>
      <c r="O15" s="49" t="str">
        <f>IF('A-3&amp;B-3 Percent of Time'!S11=0, "0", 'A-3&amp;B-3 Percent of Time'!S11)</f>
        <v>0</v>
      </c>
      <c r="P15" s="34"/>
      <c r="Q15" s="48">
        <f t="shared" si="1"/>
        <v>0</v>
      </c>
    </row>
    <row r="16" spans="1:23" ht="15" customHeight="1" x14ac:dyDescent="0.25">
      <c r="A16" s="20" t="s">
        <v>18</v>
      </c>
      <c r="B16" s="31" t="str">
        <f t="shared" si="0"/>
        <v>5.</v>
      </c>
      <c r="C16" s="15" t="s">
        <v>19</v>
      </c>
      <c r="D16" s="15"/>
      <c r="E16" s="235"/>
      <c r="F16" s="15"/>
      <c r="G16" s="198">
        <f>'A.1&amp;B.1 Salary &amp; Bene'!E17</f>
        <v>0</v>
      </c>
      <c r="H16" s="34"/>
      <c r="I16" s="198">
        <f>'A.1&amp;B.1 Salary &amp; Bene'!G17</f>
        <v>0</v>
      </c>
      <c r="J16" s="34"/>
      <c r="K16" s="48">
        <f>'A-1&amp;B-1 Other Costs'!S12</f>
        <v>0</v>
      </c>
      <c r="L16" s="34"/>
      <c r="M16" s="48">
        <f>'A.1&amp;B.1 Salary &amp; Bene'!O17</f>
        <v>0</v>
      </c>
      <c r="N16" s="34"/>
      <c r="O16" s="49" t="str">
        <f>IF('A-3&amp;B-3 Percent of Time'!S12=0, "0", 'A-3&amp;B-3 Percent of Time'!S12)</f>
        <v>0</v>
      </c>
      <c r="P16" s="34"/>
      <c r="Q16" s="48">
        <f t="shared" si="1"/>
        <v>0</v>
      </c>
    </row>
    <row r="17" spans="1:17" ht="15" customHeight="1" x14ac:dyDescent="0.25">
      <c r="A17" s="20" t="s">
        <v>20</v>
      </c>
      <c r="B17" s="31" t="str">
        <f t="shared" si="0"/>
        <v>6.</v>
      </c>
      <c r="C17" s="15" t="s">
        <v>21</v>
      </c>
      <c r="D17" s="15"/>
      <c r="E17" s="235"/>
      <c r="F17" s="15"/>
      <c r="G17" s="198">
        <f>'A.1&amp;B.1 Salary &amp; Bene'!E18</f>
        <v>0</v>
      </c>
      <c r="H17" s="34"/>
      <c r="I17" s="198">
        <f>'A.1&amp;B.1 Salary &amp; Bene'!G18</f>
        <v>0</v>
      </c>
      <c r="J17" s="34"/>
      <c r="K17" s="48">
        <f>'A-1&amp;B-1 Other Costs'!S13</f>
        <v>0</v>
      </c>
      <c r="L17" s="34"/>
      <c r="M17" s="48">
        <f>'A.1&amp;B.1 Salary &amp; Bene'!O18</f>
        <v>0</v>
      </c>
      <c r="N17" s="34"/>
      <c r="O17" s="49" t="str">
        <f>IF('A-3&amp;B-3 Percent of Time'!S13=0, "0", 'A-3&amp;B-3 Percent of Time'!S13)</f>
        <v>0</v>
      </c>
      <c r="P17" s="34"/>
      <c r="Q17" s="48">
        <f t="shared" si="1"/>
        <v>0</v>
      </c>
    </row>
    <row r="18" spans="1:17" ht="15" customHeight="1" x14ac:dyDescent="0.25">
      <c r="A18" s="20" t="s">
        <v>22</v>
      </c>
      <c r="B18" s="31" t="str">
        <f t="shared" si="0"/>
        <v>7.</v>
      </c>
      <c r="C18" s="15" t="s">
        <v>23</v>
      </c>
      <c r="D18" s="15"/>
      <c r="E18" s="235"/>
      <c r="F18" s="15"/>
      <c r="G18" s="198">
        <f>'A.1&amp;B.1 Salary &amp; Bene'!E19</f>
        <v>0</v>
      </c>
      <c r="H18" s="34"/>
      <c r="I18" s="198">
        <f>'A.1&amp;B.1 Salary &amp; Bene'!G19</f>
        <v>0</v>
      </c>
      <c r="J18" s="34"/>
      <c r="K18" s="48">
        <f>'A-1&amp;B-1 Other Costs'!S14</f>
        <v>0</v>
      </c>
      <c r="L18" s="34"/>
      <c r="M18" s="48">
        <f>'A.1&amp;B.1 Salary &amp; Bene'!O19</f>
        <v>0</v>
      </c>
      <c r="N18" s="34"/>
      <c r="O18" s="49" t="str">
        <f>IF('A-3&amp;B-3 Percent of Time'!S14=0, "0", 'A-3&amp;B-3 Percent of Time'!S14)</f>
        <v>0</v>
      </c>
      <c r="P18" s="34"/>
      <c r="Q18" s="48">
        <f t="shared" si="1"/>
        <v>0</v>
      </c>
    </row>
    <row r="19" spans="1:17" ht="15" customHeight="1" x14ac:dyDescent="0.25">
      <c r="A19" s="20" t="s">
        <v>24</v>
      </c>
      <c r="B19" s="31" t="str">
        <f t="shared" si="0"/>
        <v>8.</v>
      </c>
      <c r="C19" s="15" t="s">
        <v>25</v>
      </c>
      <c r="D19" s="15"/>
      <c r="E19" s="235"/>
      <c r="F19" s="15"/>
      <c r="G19" s="198">
        <f>'A.1&amp;B.1 Salary &amp; Bene'!E20</f>
        <v>0</v>
      </c>
      <c r="H19" s="34"/>
      <c r="I19" s="198">
        <f>'A.1&amp;B.1 Salary &amp; Bene'!G20</f>
        <v>0</v>
      </c>
      <c r="J19" s="34"/>
      <c r="K19" s="48">
        <f>'A-1&amp;B-1 Other Costs'!S15</f>
        <v>0</v>
      </c>
      <c r="L19" s="34"/>
      <c r="M19" s="48">
        <f>'A.1&amp;B.1 Salary &amp; Bene'!O20</f>
        <v>0</v>
      </c>
      <c r="N19" s="34"/>
      <c r="O19" s="49" t="str">
        <f>IF('A-3&amp;B-3 Percent of Time'!S15=0, "0", 'A-3&amp;B-3 Percent of Time'!S15)</f>
        <v>0</v>
      </c>
      <c r="P19" s="34"/>
      <c r="Q19" s="48">
        <f t="shared" si="1"/>
        <v>0</v>
      </c>
    </row>
    <row r="20" spans="1:17" ht="15" customHeight="1" x14ac:dyDescent="0.25">
      <c r="A20" s="20" t="s">
        <v>26</v>
      </c>
      <c r="B20" s="31" t="str">
        <f t="shared" si="0"/>
        <v>9.</v>
      </c>
      <c r="C20" s="15" t="s">
        <v>27</v>
      </c>
      <c r="D20" s="15"/>
      <c r="E20" s="235"/>
      <c r="F20" s="15"/>
      <c r="G20" s="198">
        <f>'A.1&amp;B.1 Salary &amp; Bene'!E21</f>
        <v>0</v>
      </c>
      <c r="H20" s="34"/>
      <c r="I20" s="198">
        <f>'A.1&amp;B.1 Salary &amp; Bene'!G21</f>
        <v>0</v>
      </c>
      <c r="J20" s="34"/>
      <c r="K20" s="48">
        <f>'A-1&amp;B-1 Other Costs'!S16</f>
        <v>0</v>
      </c>
      <c r="L20" s="34"/>
      <c r="M20" s="48">
        <f>'A.1&amp;B.1 Salary &amp; Bene'!O21</f>
        <v>0</v>
      </c>
      <c r="N20" s="34"/>
      <c r="O20" s="49" t="str">
        <f>IF('A-3&amp;B-3 Percent of Time'!S16=0, "0", 'A-3&amp;B-3 Percent of Time'!S16)</f>
        <v>0</v>
      </c>
      <c r="P20" s="34"/>
      <c r="Q20" s="48">
        <f t="shared" si="1"/>
        <v>0</v>
      </c>
    </row>
    <row r="21" spans="1:17" ht="15" customHeight="1" x14ac:dyDescent="0.25">
      <c r="A21" s="20" t="s">
        <v>28</v>
      </c>
      <c r="B21" s="31" t="str">
        <f t="shared" si="0"/>
        <v>10.</v>
      </c>
      <c r="C21" s="15" t="s">
        <v>29</v>
      </c>
      <c r="D21" s="15"/>
      <c r="E21" s="235"/>
      <c r="F21" s="15"/>
      <c r="G21" s="198">
        <f>'A.1&amp;B.1 Salary &amp; Bene'!E22</f>
        <v>0</v>
      </c>
      <c r="H21" s="34"/>
      <c r="I21" s="198">
        <f>'A.1&amp;B.1 Salary &amp; Bene'!G22</f>
        <v>0</v>
      </c>
      <c r="J21" s="34"/>
      <c r="K21" s="48">
        <f>'A-1&amp;B-1 Other Costs'!S17</f>
        <v>0</v>
      </c>
      <c r="L21" s="34"/>
      <c r="M21" s="48">
        <f>'A.1&amp;B.1 Salary &amp; Bene'!O22</f>
        <v>0</v>
      </c>
      <c r="N21" s="34"/>
      <c r="O21" s="49" t="str">
        <f>IF('A-3&amp;B-3 Percent of Time'!S17=0, "0", 'A-3&amp;B-3 Percent of Time'!S17)</f>
        <v>0</v>
      </c>
      <c r="P21" s="34"/>
      <c r="Q21" s="48">
        <f t="shared" si="1"/>
        <v>0</v>
      </c>
    </row>
    <row r="22" spans="1:17" ht="15" customHeight="1" x14ac:dyDescent="0.25">
      <c r="A22" s="20" t="s">
        <v>30</v>
      </c>
      <c r="B22" s="31" t="str">
        <f t="shared" si="0"/>
        <v>11.</v>
      </c>
      <c r="C22" s="15" t="s">
        <v>31</v>
      </c>
      <c r="D22" s="15"/>
      <c r="E22" s="235"/>
      <c r="F22" s="15"/>
      <c r="G22" s="198">
        <f>'A.1&amp;B.1 Salary &amp; Bene'!E23</f>
        <v>0</v>
      </c>
      <c r="H22" s="34"/>
      <c r="I22" s="198">
        <f>'A.1&amp;B.1 Salary &amp; Bene'!G23</f>
        <v>0</v>
      </c>
      <c r="J22" s="34"/>
      <c r="K22" s="48">
        <f>'A-1&amp;B-1 Other Costs'!S18</f>
        <v>0</v>
      </c>
      <c r="L22" s="34"/>
      <c r="M22" s="50">
        <f>'A.1&amp;B.1 Salary &amp; Bene'!O23</f>
        <v>0</v>
      </c>
      <c r="N22" s="34"/>
      <c r="O22" s="49" t="str">
        <f>IF('A-3&amp;B-3 Percent of Time'!S18=0, "0", 'A-3&amp;B-3 Percent of Time'!S18)</f>
        <v>0</v>
      </c>
      <c r="P22" s="34"/>
      <c r="Q22" s="48">
        <f t="shared" si="1"/>
        <v>0</v>
      </c>
    </row>
    <row r="23" spans="1:17" ht="29.25" customHeight="1" x14ac:dyDescent="0.25">
      <c r="A23" s="20"/>
      <c r="B23" s="15"/>
      <c r="C23" s="51" t="s">
        <v>446</v>
      </c>
      <c r="D23" s="24"/>
      <c r="E23" s="24"/>
      <c r="F23" s="15"/>
      <c r="G23" s="24"/>
      <c r="H23" s="15"/>
      <c r="I23" s="24"/>
      <c r="J23" s="15"/>
      <c r="K23" s="24"/>
      <c r="L23" s="15"/>
      <c r="M23" s="52">
        <f>SUM(M12:M22)</f>
        <v>0</v>
      </c>
      <c r="N23" s="15"/>
      <c r="O23" s="24"/>
      <c r="P23" s="31"/>
      <c r="Q23" s="53"/>
    </row>
    <row r="24" spans="1:17" ht="15" customHeight="1" x14ac:dyDescent="0.25">
      <c r="A24" s="20"/>
      <c r="B24" s="27" t="s">
        <v>451</v>
      </c>
      <c r="D24" s="54"/>
      <c r="J24" s="31"/>
      <c r="K24" s="44"/>
      <c r="L24" s="15"/>
      <c r="M24" s="24"/>
      <c r="N24" s="15"/>
      <c r="O24" s="15"/>
      <c r="P24" s="15"/>
      <c r="Q24" s="55">
        <f>SUM(Q12:Q22)</f>
        <v>0</v>
      </c>
    </row>
    <row r="25" spans="1:17" ht="15.75" customHeight="1" x14ac:dyDescent="0.25">
      <c r="A25" s="15"/>
      <c r="B25" s="27" t="s">
        <v>452</v>
      </c>
      <c r="Q25" s="55">
        <f>('Worksheet A'!O12*'A-1&amp;B-1 Other Costs'!$O$8)+('Worksheet A'!O13*'A-1&amp;B-1 Other Costs'!$O$9)+('Worksheet A'!O14*'A-1&amp;B-1 Other Costs'!$O$10)+('Worksheet A'!O15*'A-1&amp;B-1 Other Costs'!$O$11)+('Worksheet A'!O16*'A-1&amp;B-1 Other Costs'!$O$12)+('Worksheet A'!O17*'A-1&amp;B-1 Other Costs'!$O$13)+('Worksheet A'!O18*'A-1&amp;B-1 Other Costs'!$O$14)+('Worksheet A'!O19*'A-1&amp;B-1 Other Costs'!$O$15)+('Worksheet A'!O20*'A-1&amp;B-1 Other Costs'!$O$16)+('Worksheet A'!O21*'A-1&amp;B-1 Other Costs'!$O$17)+('Worksheet A'!O22*'A-1&amp;B-1 Other Costs'!$O$18)</f>
        <v>0</v>
      </c>
    </row>
    <row r="26" spans="1:17" ht="15.75" customHeight="1" x14ac:dyDescent="0.25">
      <c r="A26" s="15"/>
      <c r="B26" s="27" t="s">
        <v>453</v>
      </c>
      <c r="Q26" s="55">
        <f>Q24-Q25</f>
        <v>0</v>
      </c>
    </row>
    <row r="27" spans="1:17" s="15" customFormat="1" ht="15.75" customHeight="1" x14ac:dyDescent="0.25">
      <c r="A27" s="191"/>
      <c r="B27" s="195" t="s">
        <v>454</v>
      </c>
      <c r="D27" s="199"/>
      <c r="E27" s="191"/>
      <c r="J27" s="31"/>
      <c r="K27" s="44"/>
      <c r="M27" s="30"/>
      <c r="Q27" s="236"/>
    </row>
    <row r="28" spans="1:17" ht="15.75" customHeight="1" x14ac:dyDescent="0.25">
      <c r="A28" s="15"/>
      <c r="B28" s="27" t="s">
        <v>455</v>
      </c>
      <c r="D28" s="54"/>
      <c r="J28" s="31"/>
      <c r="K28" s="44"/>
      <c r="L28" s="15"/>
      <c r="M28" s="30"/>
      <c r="N28" s="15"/>
      <c r="O28" s="15"/>
      <c r="P28" s="15"/>
      <c r="Q28" s="55">
        <f>Q26*Q27</f>
        <v>0</v>
      </c>
    </row>
    <row r="29" spans="1:17" ht="15.75" customHeight="1" x14ac:dyDescent="0.25">
      <c r="A29" s="15"/>
      <c r="B29" s="27" t="s">
        <v>456</v>
      </c>
      <c r="D29" s="54"/>
      <c r="J29" s="15"/>
      <c r="K29" s="44"/>
      <c r="L29" s="15"/>
      <c r="M29" s="36"/>
      <c r="N29" s="15"/>
      <c r="O29" s="15"/>
      <c r="P29" s="15"/>
      <c r="Q29" s="55">
        <f>IF(Q27=" ", "0", Q24+Q28)</f>
        <v>0</v>
      </c>
    </row>
    <row r="30" spans="1:17" ht="15.75" customHeight="1" x14ac:dyDescent="0.25">
      <c r="A30" s="15"/>
      <c r="B30" s="64" t="s">
        <v>457</v>
      </c>
      <c r="D30" s="54"/>
      <c r="J30" s="15"/>
      <c r="K30" s="44"/>
      <c r="L30" s="15"/>
      <c r="M30" s="36"/>
      <c r="N30" s="15"/>
      <c r="O30" s="15"/>
      <c r="P30" s="15"/>
      <c r="Q30" s="57">
        <v>0.5</v>
      </c>
    </row>
    <row r="31" spans="1:17" ht="15.75" customHeight="1" x14ac:dyDescent="0.25">
      <c r="A31" s="15"/>
      <c r="B31" s="27" t="s">
        <v>458</v>
      </c>
      <c r="D31" s="54"/>
      <c r="J31" s="31"/>
      <c r="K31" s="44"/>
      <c r="L31" s="15"/>
      <c r="M31" s="24"/>
      <c r="N31" s="15"/>
      <c r="O31" s="15"/>
      <c r="P31" s="15"/>
      <c r="Q31" s="55">
        <f>Q29*Q30</f>
        <v>0</v>
      </c>
    </row>
    <row r="32" spans="1:17" ht="17.25" customHeight="1" x14ac:dyDescent="0.25">
      <c r="A32" s="15"/>
      <c r="B32" s="27" t="s">
        <v>459</v>
      </c>
      <c r="D32" s="58"/>
      <c r="H32" s="58"/>
      <c r="I32" s="58"/>
      <c r="J32" s="58"/>
      <c r="K32" s="58"/>
      <c r="L32" s="58"/>
      <c r="M32" s="58"/>
      <c r="P32" s="15"/>
      <c r="Q32" s="55">
        <f>'A-4 Units and Reimb '!U149</f>
        <v>0</v>
      </c>
    </row>
    <row r="33" spans="1:18" ht="15.75" customHeight="1" x14ac:dyDescent="0.25">
      <c r="A33" s="15"/>
      <c r="B33" s="27" t="s">
        <v>460</v>
      </c>
      <c r="D33" s="54"/>
      <c r="J33" s="31"/>
      <c r="K33" s="44"/>
      <c r="L33" s="15"/>
      <c r="M33" s="24"/>
      <c r="N33" s="15"/>
      <c r="O33" s="15"/>
      <c r="P33" s="15"/>
      <c r="Q33" s="55">
        <f>Q32-Q31</f>
        <v>0</v>
      </c>
    </row>
    <row r="34" spans="1:18" ht="15.75" customHeight="1" x14ac:dyDescent="0.25">
      <c r="A34" s="15"/>
      <c r="B34" s="15"/>
      <c r="C34" s="30"/>
      <c r="D34" s="30"/>
      <c r="E34" s="30"/>
      <c r="F34" s="15"/>
      <c r="G34" s="30"/>
      <c r="H34" s="15"/>
      <c r="I34" s="54"/>
      <c r="J34" s="31"/>
      <c r="K34" s="44"/>
      <c r="L34" s="15"/>
      <c r="M34" s="24"/>
      <c r="N34" s="15"/>
      <c r="O34" s="15"/>
      <c r="P34" s="15"/>
      <c r="Q34" s="59"/>
      <c r="R34" s="15"/>
    </row>
    <row r="35" spans="1:18" ht="43.15" hidden="1" customHeight="1" x14ac:dyDescent="0.25">
      <c r="A35" s="15"/>
      <c r="B35" s="15"/>
      <c r="C35" s="23"/>
      <c r="D35" s="23"/>
      <c r="E35" s="23"/>
      <c r="F35" s="15"/>
      <c r="G35" s="30"/>
      <c r="H35" s="15"/>
      <c r="I35" s="54"/>
      <c r="J35" s="15"/>
      <c r="K35" s="44"/>
      <c r="L35" s="15"/>
      <c r="M35" s="36"/>
      <c r="N35" s="15"/>
      <c r="O35" s="15"/>
      <c r="P35" s="15"/>
      <c r="Q35" s="53"/>
    </row>
    <row r="36" spans="1:18" hidden="1" x14ac:dyDescent="0.25">
      <c r="A36" s="15"/>
      <c r="B36" s="61"/>
      <c r="C36" s="61"/>
      <c r="D36" s="61"/>
      <c r="E36" s="61"/>
      <c r="F36" s="61"/>
      <c r="G36" s="61"/>
      <c r="H36" s="61"/>
      <c r="I36" s="61"/>
      <c r="J36" s="61"/>
      <c r="K36" s="61"/>
      <c r="L36" s="61"/>
      <c r="M36" s="61"/>
      <c r="N36" s="61"/>
      <c r="O36" s="61"/>
      <c r="P36" s="61"/>
      <c r="Q36" s="61"/>
      <c r="R36" s="61"/>
    </row>
    <row r="38" spans="1:18" ht="9.75" hidden="1" customHeight="1" x14ac:dyDescent="0.25"/>
    <row r="39" spans="1:18" ht="7.5" hidden="1" customHeight="1" x14ac:dyDescent="0.25"/>
    <row r="40" spans="1:18" x14ac:dyDescent="0.25">
      <c r="B40" s="15" t="s">
        <v>69</v>
      </c>
      <c r="C40" s="15"/>
      <c r="D40" s="274">
        <f>Certification!C9</f>
        <v>0</v>
      </c>
      <c r="E40" s="274"/>
      <c r="F40" s="274"/>
      <c r="G40" s="274"/>
      <c r="H40" s="274"/>
      <c r="I40" s="274"/>
      <c r="J40" s="274"/>
      <c r="K40" s="274"/>
      <c r="L40" s="274"/>
      <c r="M40" s="274"/>
      <c r="N40" s="15"/>
      <c r="O40" s="15"/>
      <c r="P40" s="15"/>
      <c r="Q40" s="44"/>
    </row>
    <row r="41" spans="1:18" s="15" customFormat="1" ht="3.75" hidden="1" customHeight="1" x14ac:dyDescent="0.25">
      <c r="Q41" s="44"/>
    </row>
    <row r="42" spans="1:18" ht="15" customHeight="1" x14ac:dyDescent="0.25">
      <c r="B42" s="15" t="s">
        <v>78</v>
      </c>
      <c r="C42" s="15"/>
      <c r="D42" s="275">
        <f>Certification!L9</f>
        <v>0</v>
      </c>
      <c r="E42" s="275"/>
      <c r="F42" s="275"/>
      <c r="G42" s="275"/>
      <c r="H42" s="275"/>
      <c r="I42" s="275"/>
      <c r="J42" s="275"/>
      <c r="K42" s="275"/>
      <c r="L42" s="275"/>
      <c r="M42" s="275"/>
      <c r="N42" s="15"/>
      <c r="O42" s="15"/>
      <c r="P42" s="15"/>
      <c r="Q42" s="44"/>
    </row>
    <row r="43" spans="1:18" ht="3.75" hidden="1" customHeight="1" x14ac:dyDescent="0.25">
      <c r="B43" s="15"/>
      <c r="C43" s="15"/>
      <c r="D43" s="15"/>
      <c r="E43" s="15"/>
      <c r="F43" s="15"/>
      <c r="G43" s="15"/>
      <c r="H43" s="15"/>
      <c r="I43" s="15"/>
      <c r="J43" s="15"/>
      <c r="K43" s="15"/>
      <c r="L43" s="15"/>
      <c r="M43" s="15"/>
      <c r="N43" s="15"/>
      <c r="O43" s="15"/>
      <c r="P43" s="15"/>
      <c r="Q43" s="44"/>
    </row>
    <row r="44" spans="1:18" x14ac:dyDescent="0.25">
      <c r="B44" s="15" t="s">
        <v>4</v>
      </c>
      <c r="C44" s="15"/>
      <c r="D44" s="276" t="str">
        <f>Certification!F7</f>
        <v xml:space="preserve">2015/16 (July 1, 2015 - June 30, 2016) </v>
      </c>
      <c r="E44" s="276"/>
      <c r="F44" s="276"/>
      <c r="G44" s="276"/>
      <c r="H44" s="276"/>
      <c r="I44" s="276"/>
      <c r="J44" s="276"/>
      <c r="K44" s="276"/>
      <c r="L44" s="276"/>
      <c r="M44" s="276"/>
      <c r="N44" s="15"/>
      <c r="O44" s="15"/>
      <c r="P44" s="15"/>
      <c r="Q44" s="44"/>
    </row>
    <row r="45" spans="1:18" x14ac:dyDescent="0.25"/>
    <row r="46" spans="1:18" x14ac:dyDescent="0.25">
      <c r="B46" s="237" t="s">
        <v>461</v>
      </c>
      <c r="C46" s="197"/>
      <c r="D46" s="197"/>
      <c r="E46" s="197"/>
      <c r="F46" s="197"/>
      <c r="G46" s="197"/>
      <c r="H46" s="197"/>
      <c r="I46" s="197"/>
      <c r="J46" s="197"/>
      <c r="K46" s="197"/>
      <c r="L46" s="197"/>
      <c r="M46" s="197"/>
      <c r="N46" s="197"/>
      <c r="O46" s="197"/>
      <c r="P46" s="197"/>
      <c r="Q46" s="197"/>
      <c r="R46" s="197"/>
    </row>
  </sheetData>
  <sheetProtection selectLockedCells="1"/>
  <protectedRanges>
    <protectedRange sqref="G12:G22" name="Range1_3"/>
    <protectedRange sqref="I12:I22" name="Range1_4"/>
    <protectedRange sqref="Q27" name="Range1_1"/>
  </protectedRanges>
  <customSheetViews>
    <customSheetView guid="{CF10811B-6A69-41CB-8E67-7565C095F74D}" showPageBreaks="1" printArea="1" hiddenColumns="1" view="pageBreakPreview">
      <selection activeCell="E16" sqref="E16"/>
      <rowBreaks count="1" manualBreakCount="1">
        <brk id="39" max="17" man="1"/>
      </rowBreaks>
      <pageMargins left="0.2" right="0.2" top="0.27" bottom="0.42" header="0.27" footer="0.2"/>
      <printOptions horizontalCentered="1"/>
      <pageSetup scale="82" orientation="landscape" r:id="rId1"/>
      <headerFooter alignWithMargins="0">
        <oddFooter>&amp;L&amp;8DHCS 2437 (7/11)</oddFooter>
      </headerFooter>
    </customSheetView>
    <customSheetView guid="{28D847F1-2D20-4AB9-A0E0-FA308B0BA2E9}" showPageBreaks="1" printArea="1" hiddenColumns="1" view="pageBreakPreview" topLeftCell="A28">
      <selection activeCell="B40" sqref="B40:R40"/>
      <rowBreaks count="1" manualBreakCount="1">
        <brk id="39" max="17" man="1"/>
      </rowBreaks>
      <pageMargins left="0.2" right="0.2" top="0.27" bottom="0.42" header="0.27" footer="0.2"/>
      <printOptions horizontalCentered="1"/>
      <pageSetup scale="82" orientation="landscape" r:id="rId2"/>
      <headerFooter alignWithMargins="0">
        <oddFooter>&amp;L&amp;8DHCS 2437 (7/11)</oddFooter>
      </headerFooter>
    </customSheetView>
    <customSheetView guid="{B5C9438F-069E-4498-AEA6-C01E918C6F69}" showPageBreaks="1" printArea="1" hiddenColumns="1" view="pageBreakPreview">
      <selection activeCell="B40" sqref="B40:R40"/>
      <rowBreaks count="1" manualBreakCount="1">
        <brk id="39" max="17" man="1"/>
      </rowBreaks>
      <pageMargins left="0.2" right="0.2" top="0.27" bottom="0.42" header="0.27" footer="0.2"/>
      <printOptions horizontalCentered="1"/>
      <pageSetup scale="82" orientation="landscape" r:id="rId3"/>
      <headerFooter alignWithMargins="0">
        <oddFooter>&amp;L&amp;8DHCS 2437 (7/11)</oddFooter>
      </headerFooter>
    </customSheetView>
  </customSheetViews>
  <mergeCells count="5">
    <mergeCell ref="A5:R5"/>
    <mergeCell ref="D40:M40"/>
    <mergeCell ref="D42:M42"/>
    <mergeCell ref="D44:M44"/>
    <mergeCell ref="O7:Q7"/>
  </mergeCells>
  <phoneticPr fontId="0" type="noConversion"/>
  <dataValidations xWindow="792" yWindow="677" count="18">
    <dataValidation allowBlank="1" showInputMessage="1" showErrorMessage="1" errorTitle="Cell Is Auto-Calculated" error="Do Not Enter Any Data Into This Cell." sqref="K12:Q22" xr:uid="{00000000-0002-0000-0100-000000000000}"/>
    <dataValidation type="list" showInputMessage="1" showErrorMessage="1" prompt="Please indicate whether your LEA received any federal funds for Physicians/Psychiatrists." sqref="E22" xr:uid="{00000000-0002-0000-0100-000001000000}">
      <formula1>$W$12:$W$13</formula1>
    </dataValidation>
    <dataValidation allowBlank="1" showInputMessage="1" showErrorMessage="1" prompt="Enter the approved indirect cost rate in decimal notation (e.g., 3.68).  Use the indirect cost rate that was effective during the fiscal year you are reporting." sqref="Q27" xr:uid="{00000000-0002-0000-0100-000002000000}"/>
    <dataValidation allowBlank="1" showInputMessage="1" showErrorMessage="1" prompt="Worksheet A: Costs of Providing LEA Services Documented in an IEP or IFSP" sqref="C4" xr:uid="{00000000-0002-0000-0100-000003000000}"/>
    <dataValidation type="list" showInputMessage="1" showErrorMessage="1" prompt="Please indicate whether your LEA received any federal funds for Psychologists." sqref="E12" xr:uid="{00000000-0002-0000-0100-000004000000}">
      <formula1>$W$12:$W$13</formula1>
    </dataValidation>
    <dataValidation type="list" showInputMessage="1" showErrorMessage="1" prompt="Please indicate whether your LEA received any federal funds for Social Workers" sqref="E13" xr:uid="{00000000-0002-0000-0100-000005000000}">
      <formula1>$W$12:$W$13</formula1>
    </dataValidation>
    <dataValidation type="list" showInputMessage="1" showErrorMessage="1" prompt="Please indicate whether your LEA received any federal funds for Counselors." sqref="E14" xr:uid="{00000000-0002-0000-0100-000006000000}">
      <formula1>$W$12:$W$13</formula1>
    </dataValidation>
    <dataValidation type="list" showInputMessage="1" showErrorMessage="1" prompt="Please indicate whether your LEA received any federal funds for School Nurses." sqref="E15" xr:uid="{00000000-0002-0000-0100-000007000000}">
      <formula1>$W$12:$W$13</formula1>
    </dataValidation>
    <dataValidation type="list" showInputMessage="1" showErrorMessage="1" prompt="Please indicate whether your LEA received any federal funds for Licensed Vocational Nurses." sqref="E16" xr:uid="{00000000-0002-0000-0100-000008000000}">
      <formula1>$W$12:$W$13</formula1>
    </dataValidation>
    <dataValidation type="list" showInputMessage="1" showErrorMessage="1" prompt="Please indicate whether your LEA received any federal funds for Trained Health Care Aides." sqref="E17" xr:uid="{00000000-0002-0000-0100-000009000000}">
      <formula1>$W$12:$W$13</formula1>
    </dataValidation>
    <dataValidation type="list" showInputMessage="1" showErrorMessage="1" prompt="Please indicate whether your LEA received any federal funds for Speech-Language Pathologists." sqref="E18" xr:uid="{00000000-0002-0000-0100-00000A000000}">
      <formula1>$W$12:$W$13</formula1>
    </dataValidation>
    <dataValidation type="list" showInputMessage="1" showErrorMessage="1" prompt="Please indicate whether your LEA received any federal funds for Audiologists." sqref="E19" xr:uid="{00000000-0002-0000-0100-00000B000000}">
      <formula1>$W$12:$W$13</formula1>
    </dataValidation>
    <dataValidation type="list" showInputMessage="1" showErrorMessage="1" prompt="Please indicate whether your LEA received any federal funds for Physical Therapists." sqref="E20" xr:uid="{00000000-0002-0000-0100-00000C000000}">
      <formula1>$W$12:$W$13</formula1>
    </dataValidation>
    <dataValidation type="list" showInputMessage="1" showErrorMessage="1" prompt="Please indicate whether your LEA received any federal funds for Occupational Therapists" sqref="E21" xr:uid="{00000000-0002-0000-0100-00000D000000}">
      <formula1>$W$12:$W$13</formula1>
    </dataValidation>
    <dataValidation allowBlank="1" showInputMessage="1" showErrorMessage="1" prompt="Worksheet A collects information on whether any LEA practitioner types received federal funding.  For CRCS reporting purposes, expenditures classified under Resource Code 5640 (Medi-Cal Billing Option Program) " sqref="C3" xr:uid="{00000000-0002-0000-0100-00000E000000}"/>
    <dataValidation allowBlank="1" showInputMessage="1" showErrorMessage="1" prompt="are not considered to be restricted federal funds and may be included on the CRCS.  Worksheet A also collects the LEA’s California Department of Education-approved Indirect Cost Rate for the fiscal year." sqref="E3" xr:uid="{00000000-0002-0000-0100-00000F000000}"/>
    <dataValidation allowBlank="1" showInputMessage="1" showErrorMessage="1" prompt="Indirect cost rates may be found at the CDE website:  http://www.cde.ca.gov/fg/ac/ic." sqref="E27" xr:uid="{00000000-0002-0000-0100-000010000000}"/>
    <dataValidation allowBlank="1" showInputMessage="1" showErrorMessage="1" prompt="Press TAB to move input areas on Worksheet A. " sqref="B1" xr:uid="{00000000-0002-0000-0100-000011000000}"/>
  </dataValidations>
  <printOptions horizontalCentered="1"/>
  <pageMargins left="0.2" right="0.2" top="0.27" bottom="0.42" header="0.27" footer="0.2"/>
  <pageSetup scale="85" orientation="portrait" r:id="rId4"/>
  <headerFooter alignWithMargins="0">
    <oddFooter>&amp;L&amp;8DHCS 2437 (7/14)&amp;CPage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W68"/>
  <sheetViews>
    <sheetView topLeftCell="B22" zoomScaleNormal="100" zoomScaleSheetLayoutView="100" workbookViewId="0">
      <selection activeCell="S1" sqref="S1:IV65536"/>
    </sheetView>
  </sheetViews>
  <sheetFormatPr defaultColWidth="0" defaultRowHeight="15.75" zeroHeight="1" x14ac:dyDescent="0.25"/>
  <cols>
    <col min="1" max="1" width="3.33203125" style="16" hidden="1" customWidth="1"/>
    <col min="2" max="2" width="4.33203125" style="16" customWidth="1"/>
    <col min="3" max="3" width="36.83203125" style="16" customWidth="1"/>
    <col min="4" max="4" width="1.83203125" style="16" customWidth="1"/>
    <col min="5" max="5" width="23.6640625" style="16" customWidth="1"/>
    <col min="6" max="6" width="1.83203125" style="16" hidden="1" customWidth="1"/>
    <col min="7" max="7" width="14.1640625" style="16" hidden="1" customWidth="1"/>
    <col min="8" max="8" width="1.83203125" style="16" hidden="1" customWidth="1"/>
    <col min="9" max="9" width="13.1640625" style="16" hidden="1" customWidth="1"/>
    <col min="10" max="10" width="1.83203125" style="16" hidden="1" customWidth="1"/>
    <col min="11" max="11" width="12.1640625" style="16" hidden="1" customWidth="1"/>
    <col min="12" max="12" width="1.83203125" style="16" hidden="1" customWidth="1"/>
    <col min="13" max="13" width="24" style="16" customWidth="1"/>
    <col min="14" max="14" width="1.83203125" style="16" hidden="1" customWidth="1"/>
    <col min="15" max="15" width="24.83203125" style="16" customWidth="1"/>
    <col min="16" max="16" width="5" style="16" hidden="1" customWidth="1"/>
    <col min="17" max="17" width="25.83203125" style="63" customWidth="1"/>
    <col min="18" max="18" width="1.83203125" style="16" hidden="1" customWidth="1"/>
    <col min="19" max="22" width="0" style="16" hidden="1" customWidth="1"/>
    <col min="23" max="23" width="9.33203125" style="16" hidden="1" customWidth="1"/>
    <col min="24" max="16384" width="0" style="16" hidden="1"/>
  </cols>
  <sheetData>
    <row r="1" spans="1:23" s="4" customFormat="1" ht="15" x14ac:dyDescent="0.2">
      <c r="B1" s="4" t="s">
        <v>79</v>
      </c>
      <c r="D1" s="3"/>
      <c r="E1" s="3"/>
      <c r="Q1" s="5" t="s">
        <v>76</v>
      </c>
    </row>
    <row r="2" spans="1:23" s="3" customFormat="1" ht="15" x14ac:dyDescent="0.2">
      <c r="B2" s="234"/>
      <c r="Q2" s="5" t="s">
        <v>44</v>
      </c>
    </row>
    <row r="3" spans="1:23" s="3" customFormat="1" ht="15" hidden="1" x14ac:dyDescent="0.2">
      <c r="Q3" s="5"/>
    </row>
    <row r="4" spans="1:23" s="3" customFormat="1" x14ac:dyDescent="0.25">
      <c r="A4" s="269" t="s">
        <v>73</v>
      </c>
      <c r="B4" s="269"/>
      <c r="C4" s="269"/>
      <c r="D4" s="269"/>
      <c r="E4" s="269"/>
      <c r="F4" s="269"/>
      <c r="G4" s="269"/>
      <c r="H4" s="269"/>
      <c r="I4" s="269"/>
      <c r="J4" s="269"/>
      <c r="K4" s="269"/>
      <c r="L4" s="269"/>
      <c r="M4" s="269"/>
      <c r="N4" s="269"/>
      <c r="O4" s="269"/>
      <c r="P4" s="269"/>
      <c r="Q4" s="269"/>
      <c r="R4" s="269"/>
    </row>
    <row r="5" spans="1:23" s="15" customFormat="1" ht="24" customHeight="1" x14ac:dyDescent="0.25">
      <c r="A5" s="42"/>
      <c r="B5" s="238"/>
      <c r="C5" s="238"/>
      <c r="D5" s="191"/>
      <c r="E5" s="191"/>
      <c r="F5" s="42"/>
      <c r="G5" s="42"/>
      <c r="H5" s="42"/>
      <c r="I5" s="42"/>
      <c r="J5" s="42"/>
      <c r="K5" s="42"/>
      <c r="L5" s="42"/>
      <c r="M5" s="42"/>
      <c r="N5" s="42"/>
      <c r="O5" s="42"/>
      <c r="P5" s="42"/>
      <c r="Q5" s="42"/>
      <c r="R5" s="42"/>
    </row>
    <row r="6" spans="1:23" ht="12.75" customHeight="1" x14ac:dyDescent="0.25">
      <c r="A6" s="77"/>
      <c r="B6" s="77"/>
      <c r="C6" s="77"/>
      <c r="D6" s="15"/>
      <c r="E6" s="15"/>
      <c r="F6" s="77"/>
      <c r="G6" s="77"/>
      <c r="H6" s="77"/>
      <c r="I6" s="77"/>
      <c r="J6" s="77"/>
      <c r="K6" s="77"/>
      <c r="L6" s="77"/>
      <c r="M6" s="77"/>
      <c r="N6" s="77"/>
      <c r="O6" s="277" t="s">
        <v>487</v>
      </c>
      <c r="P6" s="278"/>
      <c r="Q6" s="279"/>
    </row>
    <row r="7" spans="1:23" ht="78.75" x14ac:dyDescent="0.25">
      <c r="C7" s="103"/>
      <c r="D7" s="37"/>
      <c r="E7" s="97" t="s">
        <v>412</v>
      </c>
      <c r="F7" s="104"/>
      <c r="G7" s="105" t="s">
        <v>442</v>
      </c>
      <c r="H7" s="106"/>
      <c r="I7" s="105" t="s">
        <v>421</v>
      </c>
      <c r="J7" s="104"/>
      <c r="K7" s="105" t="s">
        <v>65</v>
      </c>
      <c r="L7" s="65"/>
      <c r="M7" s="107" t="s">
        <v>418</v>
      </c>
      <c r="N7" s="108"/>
      <c r="O7" s="97" t="s">
        <v>383</v>
      </c>
      <c r="P7" s="23"/>
      <c r="Q7" s="109" t="s">
        <v>384</v>
      </c>
      <c r="R7" s="40"/>
    </row>
    <row r="8" spans="1:23" ht="3.75" hidden="1" customHeight="1" x14ac:dyDescent="0.25">
      <c r="C8" s="65"/>
      <c r="D8" s="23"/>
      <c r="E8" s="23"/>
      <c r="F8" s="65"/>
      <c r="G8" s="65"/>
      <c r="H8" s="65"/>
      <c r="I8" s="65"/>
      <c r="J8" s="65"/>
      <c r="K8" s="65"/>
      <c r="L8" s="65"/>
      <c r="M8" s="65"/>
      <c r="N8" s="65"/>
      <c r="O8" s="23"/>
      <c r="P8" s="23"/>
      <c r="Q8" s="60"/>
      <c r="R8" s="15"/>
    </row>
    <row r="9" spans="1:23" ht="15" customHeight="1" x14ac:dyDescent="0.25">
      <c r="C9" s="110" t="s">
        <v>5</v>
      </c>
      <c r="D9" s="99"/>
      <c r="E9" s="111" t="s">
        <v>379</v>
      </c>
      <c r="F9" s="65"/>
      <c r="G9" s="112" t="s">
        <v>6</v>
      </c>
      <c r="H9" s="77"/>
      <c r="I9" s="112" t="s">
        <v>7</v>
      </c>
      <c r="J9" s="77"/>
      <c r="K9" s="112" t="s">
        <v>8</v>
      </c>
      <c r="L9" s="77"/>
      <c r="M9" s="100" t="s">
        <v>6</v>
      </c>
      <c r="N9" s="42"/>
      <c r="O9" s="100" t="s">
        <v>7</v>
      </c>
      <c r="P9" s="42"/>
      <c r="Q9" s="113" t="s">
        <v>419</v>
      </c>
      <c r="R9" s="29"/>
    </row>
    <row r="10" spans="1:23" ht="15" hidden="1" customHeight="1" x14ac:dyDescent="0.25">
      <c r="C10" s="73"/>
      <c r="D10" s="24"/>
      <c r="E10" s="24"/>
      <c r="G10" s="70"/>
      <c r="H10" s="70"/>
      <c r="I10" s="70"/>
      <c r="J10" s="70"/>
      <c r="K10" s="70"/>
      <c r="L10" s="70"/>
      <c r="M10" s="70"/>
      <c r="N10" s="70"/>
      <c r="O10" s="70"/>
      <c r="P10" s="70"/>
      <c r="Q10" s="71"/>
      <c r="R10" s="70"/>
    </row>
    <row r="11" spans="1:23" ht="15" customHeight="1" x14ac:dyDescent="0.25">
      <c r="A11" s="13" t="s">
        <v>10</v>
      </c>
      <c r="B11" s="16" t="s">
        <v>10</v>
      </c>
      <c r="C11" s="16" t="s">
        <v>11</v>
      </c>
      <c r="D11" s="15"/>
      <c r="E11" s="80">
        <f>'Worksheet A'!E12</f>
        <v>0</v>
      </c>
      <c r="G11" s="48">
        <f>'Worksheet A'!G12</f>
        <v>0</v>
      </c>
      <c r="H11" s="81"/>
      <c r="I11" s="48">
        <f>'Worksheet A'!I12</f>
        <v>0</v>
      </c>
      <c r="J11" s="81"/>
      <c r="K11" s="48">
        <f>'A-1&amp;B-1 Other Costs'!S8</f>
        <v>0</v>
      </c>
      <c r="L11" s="81"/>
      <c r="M11" s="48">
        <f>'Worksheet A'!M12</f>
        <v>0</v>
      </c>
      <c r="N11" s="81"/>
      <c r="O11" s="49" t="str">
        <f>IF('A-3&amp;B-3 Percent of Time'!W8=0, "0", 'A-3&amp;B-3 Percent of Time'!W8)</f>
        <v>0</v>
      </c>
      <c r="P11" s="81"/>
      <c r="Q11" s="48">
        <f>IF(ISERROR(M11*O11)," ",(M11*O11))</f>
        <v>0</v>
      </c>
      <c r="R11" s="81"/>
      <c r="W11" s="16" t="s">
        <v>376</v>
      </c>
    </row>
    <row r="12" spans="1:23" ht="15" customHeight="1" x14ac:dyDescent="0.25">
      <c r="A12" s="13" t="s">
        <v>12</v>
      </c>
      <c r="B12" s="16" t="s">
        <v>12</v>
      </c>
      <c r="C12" s="16" t="s">
        <v>13</v>
      </c>
      <c r="D12" s="15"/>
      <c r="E12" s="80">
        <f>'Worksheet A'!E13</f>
        <v>0</v>
      </c>
      <c r="G12" s="48">
        <f>'Worksheet A'!G13</f>
        <v>0</v>
      </c>
      <c r="H12" s="81"/>
      <c r="I12" s="48">
        <f>'Worksheet A'!I13</f>
        <v>0</v>
      </c>
      <c r="J12" s="81"/>
      <c r="K12" s="48">
        <f>'A-1&amp;B-1 Other Costs'!S9</f>
        <v>0</v>
      </c>
      <c r="L12" s="81"/>
      <c r="M12" s="48">
        <f>'Worksheet A'!M13</f>
        <v>0</v>
      </c>
      <c r="N12" s="81"/>
      <c r="O12" s="49" t="str">
        <f>IF('A-3&amp;B-3 Percent of Time'!W9=0, "0", 'A-3&amp;B-3 Percent of Time'!W9)</f>
        <v>0</v>
      </c>
      <c r="P12" s="81"/>
      <c r="Q12" s="48">
        <f t="shared" ref="Q12:Q20" si="0">IF(ISERROR(M12*O12)," ",(M12*O12))</f>
        <v>0</v>
      </c>
      <c r="R12" s="81"/>
      <c r="W12" s="16" t="s">
        <v>377</v>
      </c>
    </row>
    <row r="13" spans="1:23" ht="15" customHeight="1" x14ac:dyDescent="0.25">
      <c r="A13" s="13" t="s">
        <v>14</v>
      </c>
      <c r="B13" s="16" t="s">
        <v>14</v>
      </c>
      <c r="C13" s="16" t="s">
        <v>15</v>
      </c>
      <c r="D13" s="15"/>
      <c r="E13" s="80">
        <f>'Worksheet A'!E14</f>
        <v>0</v>
      </c>
      <c r="G13" s="48">
        <f>'Worksheet A'!G14</f>
        <v>0</v>
      </c>
      <c r="H13" s="81"/>
      <c r="I13" s="48">
        <f>'Worksheet A'!I14</f>
        <v>0</v>
      </c>
      <c r="J13" s="81"/>
      <c r="K13" s="48">
        <f>'A-1&amp;B-1 Other Costs'!S10</f>
        <v>0</v>
      </c>
      <c r="L13" s="81"/>
      <c r="M13" s="48">
        <f>'Worksheet A'!M14</f>
        <v>0</v>
      </c>
      <c r="N13" s="81"/>
      <c r="O13" s="49" t="str">
        <f>IF('A-3&amp;B-3 Percent of Time'!W10=0, "0", 'A-3&amp;B-3 Percent of Time'!W10)</f>
        <v>0</v>
      </c>
      <c r="P13" s="81"/>
      <c r="Q13" s="48">
        <f t="shared" si="0"/>
        <v>0</v>
      </c>
      <c r="R13" s="81"/>
    </row>
    <row r="14" spans="1:23" ht="15" customHeight="1" x14ac:dyDescent="0.25">
      <c r="A14" s="13" t="s">
        <v>16</v>
      </c>
      <c r="B14" s="16" t="s">
        <v>16</v>
      </c>
      <c r="C14" s="16" t="s">
        <v>17</v>
      </c>
      <c r="D14" s="15"/>
      <c r="E14" s="80">
        <f>'Worksheet A'!E15</f>
        <v>0</v>
      </c>
      <c r="G14" s="48">
        <f>'Worksheet A'!G15</f>
        <v>0</v>
      </c>
      <c r="H14" s="81"/>
      <c r="I14" s="48">
        <f>'Worksheet A'!I15</f>
        <v>0</v>
      </c>
      <c r="J14" s="81"/>
      <c r="K14" s="48">
        <f>'A-1&amp;B-1 Other Costs'!S11</f>
        <v>0</v>
      </c>
      <c r="L14" s="81"/>
      <c r="M14" s="48">
        <f>'Worksheet A'!M15</f>
        <v>0</v>
      </c>
      <c r="N14" s="81"/>
      <c r="O14" s="49" t="str">
        <f>IF('A-3&amp;B-3 Percent of Time'!W11=0, "0", 'A-3&amp;B-3 Percent of Time'!W11)</f>
        <v>0</v>
      </c>
      <c r="P14" s="81"/>
      <c r="Q14" s="48">
        <f t="shared" si="0"/>
        <v>0</v>
      </c>
      <c r="R14" s="81"/>
    </row>
    <row r="15" spans="1:23" ht="15" customHeight="1" x14ac:dyDescent="0.25">
      <c r="A15" s="13" t="s">
        <v>18</v>
      </c>
      <c r="B15" s="16" t="s">
        <v>18</v>
      </c>
      <c r="C15" s="16" t="s">
        <v>19</v>
      </c>
      <c r="D15" s="15"/>
      <c r="E15" s="80">
        <f>'Worksheet A'!E16</f>
        <v>0</v>
      </c>
      <c r="G15" s="48">
        <f>'Worksheet A'!G16</f>
        <v>0</v>
      </c>
      <c r="H15" s="81"/>
      <c r="I15" s="48">
        <f>'Worksheet A'!I16</f>
        <v>0</v>
      </c>
      <c r="J15" s="81"/>
      <c r="K15" s="48">
        <f>'A-1&amp;B-1 Other Costs'!S12</f>
        <v>0</v>
      </c>
      <c r="L15" s="81"/>
      <c r="M15" s="48">
        <f>'Worksheet A'!M16</f>
        <v>0</v>
      </c>
      <c r="N15" s="81"/>
      <c r="O15" s="49" t="str">
        <f>IF('A-3&amp;B-3 Percent of Time'!W12=0, "0", 'A-3&amp;B-3 Percent of Time'!W12)</f>
        <v>0</v>
      </c>
      <c r="P15" s="81"/>
      <c r="Q15" s="48">
        <f t="shared" si="0"/>
        <v>0</v>
      </c>
      <c r="R15" s="81"/>
    </row>
    <row r="16" spans="1:23" ht="15" customHeight="1" x14ac:dyDescent="0.25">
      <c r="A16" s="13" t="s">
        <v>20</v>
      </c>
      <c r="B16" s="16" t="s">
        <v>20</v>
      </c>
      <c r="C16" s="16" t="s">
        <v>21</v>
      </c>
      <c r="D16" s="15"/>
      <c r="E16" s="80">
        <f>'Worksheet A'!E17</f>
        <v>0</v>
      </c>
      <c r="G16" s="48">
        <f>'Worksheet A'!G17</f>
        <v>0</v>
      </c>
      <c r="H16" s="81"/>
      <c r="I16" s="48">
        <f>'Worksheet A'!I17</f>
        <v>0</v>
      </c>
      <c r="J16" s="81"/>
      <c r="K16" s="48">
        <f>'A-1&amp;B-1 Other Costs'!S13</f>
        <v>0</v>
      </c>
      <c r="L16" s="81"/>
      <c r="M16" s="48">
        <f>'Worksheet A'!M17</f>
        <v>0</v>
      </c>
      <c r="N16" s="81"/>
      <c r="O16" s="49" t="str">
        <f>IF('A-3&amp;B-3 Percent of Time'!W13=0, "0", 'A-3&amp;B-3 Percent of Time'!W13)</f>
        <v>0</v>
      </c>
      <c r="P16" s="81"/>
      <c r="Q16" s="48">
        <f t="shared" si="0"/>
        <v>0</v>
      </c>
      <c r="R16" s="81"/>
    </row>
    <row r="17" spans="1:18" ht="15" customHeight="1" x14ac:dyDescent="0.25">
      <c r="A17" s="13" t="s">
        <v>22</v>
      </c>
      <c r="B17" s="16" t="s">
        <v>22</v>
      </c>
      <c r="C17" s="16" t="s">
        <v>23</v>
      </c>
      <c r="D17" s="15"/>
      <c r="E17" s="80">
        <f>'Worksheet A'!E18</f>
        <v>0</v>
      </c>
      <c r="G17" s="48">
        <f>'Worksheet A'!G18</f>
        <v>0</v>
      </c>
      <c r="H17" s="81"/>
      <c r="I17" s="48">
        <f>'Worksheet A'!I18</f>
        <v>0</v>
      </c>
      <c r="J17" s="81"/>
      <c r="K17" s="48">
        <f>'A-1&amp;B-1 Other Costs'!S14</f>
        <v>0</v>
      </c>
      <c r="L17" s="81"/>
      <c r="M17" s="48">
        <f>'Worksheet A'!M18</f>
        <v>0</v>
      </c>
      <c r="N17" s="81"/>
      <c r="O17" s="49" t="str">
        <f>IF('A-3&amp;B-3 Percent of Time'!W14=0, "0", 'A-3&amp;B-3 Percent of Time'!W14)</f>
        <v>0</v>
      </c>
      <c r="P17" s="81"/>
      <c r="Q17" s="48">
        <f t="shared" si="0"/>
        <v>0</v>
      </c>
      <c r="R17" s="81"/>
    </row>
    <row r="18" spans="1:18" ht="15" customHeight="1" x14ac:dyDescent="0.25">
      <c r="A18" s="13" t="s">
        <v>24</v>
      </c>
      <c r="B18" s="16" t="s">
        <v>24</v>
      </c>
      <c r="C18" s="16" t="s">
        <v>25</v>
      </c>
      <c r="D18" s="15"/>
      <c r="E18" s="80">
        <f>'Worksheet A'!E19</f>
        <v>0</v>
      </c>
      <c r="G18" s="48">
        <f>'Worksheet A'!G19</f>
        <v>0</v>
      </c>
      <c r="H18" s="81"/>
      <c r="I18" s="48">
        <f>'Worksheet A'!I19</f>
        <v>0</v>
      </c>
      <c r="J18" s="81"/>
      <c r="K18" s="48">
        <f>'A-1&amp;B-1 Other Costs'!S15</f>
        <v>0</v>
      </c>
      <c r="L18" s="81"/>
      <c r="M18" s="48">
        <f>'Worksheet A'!M19</f>
        <v>0</v>
      </c>
      <c r="N18" s="81"/>
      <c r="O18" s="49" t="str">
        <f>IF('A-3&amp;B-3 Percent of Time'!W15=0, "0", 'A-3&amp;B-3 Percent of Time'!W15)</f>
        <v>0</v>
      </c>
      <c r="P18" s="81"/>
      <c r="Q18" s="48">
        <f t="shared" si="0"/>
        <v>0</v>
      </c>
      <c r="R18" s="81"/>
    </row>
    <row r="19" spans="1:18" ht="15" customHeight="1" x14ac:dyDescent="0.25">
      <c r="A19" s="13" t="s">
        <v>26</v>
      </c>
      <c r="B19" s="16" t="s">
        <v>26</v>
      </c>
      <c r="C19" s="16" t="s">
        <v>27</v>
      </c>
      <c r="D19" s="15"/>
      <c r="E19" s="80">
        <f>'Worksheet A'!E20</f>
        <v>0</v>
      </c>
      <c r="G19" s="48">
        <f>'Worksheet A'!G20</f>
        <v>0</v>
      </c>
      <c r="H19" s="81"/>
      <c r="I19" s="48">
        <f>'Worksheet A'!I20</f>
        <v>0</v>
      </c>
      <c r="J19" s="81"/>
      <c r="K19" s="48">
        <f>'A-1&amp;B-1 Other Costs'!S16</f>
        <v>0</v>
      </c>
      <c r="L19" s="81"/>
      <c r="M19" s="48">
        <f>'Worksheet A'!M20</f>
        <v>0</v>
      </c>
      <c r="N19" s="81"/>
      <c r="O19" s="49" t="str">
        <f>IF('A-3&amp;B-3 Percent of Time'!W16=0, "0", 'A-3&amp;B-3 Percent of Time'!W16)</f>
        <v>0</v>
      </c>
      <c r="P19" s="81"/>
      <c r="Q19" s="48">
        <f t="shared" si="0"/>
        <v>0</v>
      </c>
      <c r="R19" s="81"/>
    </row>
    <row r="20" spans="1:18" ht="15.95" customHeight="1" x14ac:dyDescent="0.25">
      <c r="A20" s="13" t="s">
        <v>28</v>
      </c>
      <c r="B20" s="16" t="s">
        <v>28</v>
      </c>
      <c r="C20" s="16" t="s">
        <v>29</v>
      </c>
      <c r="D20" s="15"/>
      <c r="E20" s="80">
        <f>'Worksheet A'!E21</f>
        <v>0</v>
      </c>
      <c r="G20" s="48">
        <f>'Worksheet A'!G21</f>
        <v>0</v>
      </c>
      <c r="H20" s="81"/>
      <c r="I20" s="48">
        <f>'Worksheet A'!I21</f>
        <v>0</v>
      </c>
      <c r="J20" s="81"/>
      <c r="K20" s="48">
        <f>'A-1&amp;B-1 Other Costs'!S17</f>
        <v>0</v>
      </c>
      <c r="L20" s="81"/>
      <c r="M20" s="48">
        <f>'Worksheet A'!M21</f>
        <v>0</v>
      </c>
      <c r="N20" s="81"/>
      <c r="O20" s="49" t="str">
        <f>IF('A-3&amp;B-3 Percent of Time'!W17=0, "0", 'A-3&amp;B-3 Percent of Time'!W17)</f>
        <v>0</v>
      </c>
      <c r="P20" s="81"/>
      <c r="Q20" s="48">
        <f t="shared" si="0"/>
        <v>0</v>
      </c>
      <c r="R20" s="81"/>
    </row>
    <row r="21" spans="1:18" ht="15.95" customHeight="1" x14ac:dyDescent="0.25">
      <c r="A21" s="13" t="s">
        <v>30</v>
      </c>
      <c r="B21" s="16" t="s">
        <v>30</v>
      </c>
      <c r="C21" s="16" t="s">
        <v>31</v>
      </c>
      <c r="D21" s="15"/>
      <c r="E21" s="80">
        <f>'Worksheet A'!E22</f>
        <v>0</v>
      </c>
      <c r="G21" s="48">
        <f>'Worksheet A'!G22</f>
        <v>0</v>
      </c>
      <c r="H21" s="81"/>
      <c r="I21" s="48">
        <f>'Worksheet A'!I22</f>
        <v>0</v>
      </c>
      <c r="J21" s="81"/>
      <c r="K21" s="48">
        <f>'A-1&amp;B-1 Other Costs'!S18</f>
        <v>0</v>
      </c>
      <c r="L21" s="81"/>
      <c r="M21" s="48">
        <f>'Worksheet A'!M22</f>
        <v>0</v>
      </c>
      <c r="N21" s="81"/>
      <c r="O21" s="49" t="str">
        <f>IF('A-3&amp;B-3 Percent of Time'!W18=0, "0", 'A-3&amp;B-3 Percent of Time'!W18)</f>
        <v>0</v>
      </c>
      <c r="P21" s="81"/>
      <c r="Q21" s="48">
        <f>IF(ISERROR(M21*O21)," ",(M21*O21))</f>
        <v>0</v>
      </c>
      <c r="R21" s="81"/>
    </row>
    <row r="22" spans="1:18" ht="15.95" customHeight="1" x14ac:dyDescent="0.25">
      <c r="A22" s="13" t="s">
        <v>50</v>
      </c>
      <c r="B22" s="16" t="s">
        <v>50</v>
      </c>
      <c r="C22" s="16" t="s">
        <v>51</v>
      </c>
      <c r="D22" s="24"/>
      <c r="E22" s="235"/>
      <c r="G22" s="47">
        <f>'A.1&amp;B.1 Salary &amp; Bene'!E24</f>
        <v>0</v>
      </c>
      <c r="H22" s="81"/>
      <c r="I22" s="47">
        <f>'A.1&amp;B.1 Salary &amp; Bene'!G24</f>
        <v>0</v>
      </c>
      <c r="K22" s="48">
        <f>'A-1&amp;B-1 Other Costs'!S19</f>
        <v>0</v>
      </c>
      <c r="M22" s="48">
        <f>'A.1&amp;B.1 Salary &amp; Bene'!O24</f>
        <v>0</v>
      </c>
      <c r="O22" s="49" t="str">
        <f>IF('A-3&amp;B-3 Percent of Time'!W19=0, "0", 'A-3&amp;B-3 Percent of Time'!W19)</f>
        <v>0</v>
      </c>
      <c r="P22" s="18"/>
      <c r="Q22" s="48">
        <f>IF(ISERROR(M22*O22),"",(M22*O22))</f>
        <v>0</v>
      </c>
    </row>
    <row r="23" spans="1:18" ht="15.95" customHeight="1" x14ac:dyDescent="0.25">
      <c r="A23" s="13" t="s">
        <v>52</v>
      </c>
      <c r="B23" s="16" t="s">
        <v>52</v>
      </c>
      <c r="C23" s="16" t="s">
        <v>53</v>
      </c>
      <c r="D23" s="30"/>
      <c r="E23" s="235"/>
      <c r="G23" s="47">
        <f>'A.1&amp;B.1 Salary &amp; Bene'!E25</f>
        <v>0</v>
      </c>
      <c r="H23" s="81"/>
      <c r="I23" s="47">
        <f>'A.1&amp;B.1 Salary &amp; Bene'!G25</f>
        <v>0</v>
      </c>
      <c r="K23" s="48">
        <f>'A-1&amp;B-1 Other Costs'!S20</f>
        <v>0</v>
      </c>
      <c r="M23" s="48">
        <f>'A.1&amp;B.1 Salary &amp; Bene'!O25</f>
        <v>0</v>
      </c>
      <c r="O23" s="49" t="str">
        <f>IF('A-3&amp;B-3 Percent of Time'!W20=0, "0", 'A-3&amp;B-3 Percent of Time'!W20)</f>
        <v>0</v>
      </c>
      <c r="P23" s="18"/>
      <c r="Q23" s="48">
        <f>IF(ISERROR(M23*O23)," ",(M23*O23))</f>
        <v>0</v>
      </c>
    </row>
    <row r="24" spans="1:18" ht="33.75" customHeight="1" x14ac:dyDescent="0.25">
      <c r="A24" s="13"/>
      <c r="C24" s="51" t="s">
        <v>446</v>
      </c>
      <c r="D24" s="24"/>
      <c r="E24" s="24"/>
      <c r="G24" s="73"/>
      <c r="I24" s="73"/>
      <c r="K24" s="73"/>
      <c r="M24" s="52">
        <f>SUM(M11:M23)</f>
        <v>0</v>
      </c>
      <c r="O24" s="73"/>
      <c r="P24" s="18"/>
      <c r="Q24" s="82"/>
    </row>
    <row r="25" spans="1:18" ht="15.95" customHeight="1" x14ac:dyDescent="0.25">
      <c r="A25" s="13"/>
      <c r="C25" s="73"/>
      <c r="D25" s="30" t="s">
        <v>32</v>
      </c>
      <c r="E25" s="54" t="s">
        <v>404</v>
      </c>
      <c r="J25" s="31"/>
      <c r="K25" s="44"/>
      <c r="L25" s="15"/>
      <c r="M25" s="24"/>
      <c r="N25" s="15"/>
      <c r="O25" s="15"/>
      <c r="P25" s="18"/>
      <c r="Q25" s="55">
        <f>SUM(Q11:Q23)</f>
        <v>0</v>
      </c>
    </row>
    <row r="26" spans="1:18" ht="15.75" customHeight="1" x14ac:dyDescent="0.25">
      <c r="A26" s="13"/>
      <c r="C26" s="73"/>
      <c r="D26" s="30" t="s">
        <v>33</v>
      </c>
      <c r="E26" s="74" t="s">
        <v>399</v>
      </c>
      <c r="P26" s="18"/>
      <c r="Q26" s="55">
        <f>('Worksheet B'!O11*'A-1&amp;B-1 Other Costs'!$O$8)+('Worksheet B'!O12*'A-1&amp;B-1 Other Costs'!$O$9)+('Worksheet B'!O13*'A-1&amp;B-1 Other Costs'!$O$10)+('Worksheet B'!O14*'A-1&amp;B-1 Other Costs'!$O$11)+('Worksheet B'!O15*'A-1&amp;B-1 Other Costs'!$O$12)+('Worksheet B'!O16*'A-1&amp;B-1 Other Costs'!$O$13)+('Worksheet B'!O17*'A-1&amp;B-1 Other Costs'!$O$14)+('Worksheet B'!O18*'A-1&amp;B-1 Other Costs'!$O$15)+('Worksheet B'!O19*'A-1&amp;B-1 Other Costs'!$O$16)+('Worksheet B'!O20*'A-1&amp;B-1 Other Costs'!$O$17)+('Worksheet B'!O21*'A-1&amp;B-1 Other Costs'!$O$18)+('Worksheet B'!O22*'A-1&amp;B-1 Other Costs'!$O$19)+('Worksheet B'!O23*'A-1&amp;B-1 Other Costs'!$O$20)</f>
        <v>0</v>
      </c>
    </row>
    <row r="27" spans="1:18" ht="15.75" customHeight="1" x14ac:dyDescent="0.25">
      <c r="C27" s="75"/>
      <c r="D27" s="30" t="s">
        <v>35</v>
      </c>
      <c r="E27" s="16" t="s">
        <v>398</v>
      </c>
      <c r="Q27" s="55">
        <f>Q25-Q26</f>
        <v>0</v>
      </c>
    </row>
    <row r="28" spans="1:18" ht="15.75" customHeight="1" x14ac:dyDescent="0.25">
      <c r="C28" s="73"/>
      <c r="D28" s="30" t="s">
        <v>36</v>
      </c>
      <c r="E28" s="54" t="s">
        <v>34</v>
      </c>
      <c r="J28" s="31"/>
      <c r="K28" s="44"/>
      <c r="L28" s="15"/>
      <c r="M28" s="30"/>
      <c r="N28" s="15"/>
      <c r="O28" s="15"/>
      <c r="Q28" s="76">
        <f>'Worksheet A'!Q27</f>
        <v>0</v>
      </c>
    </row>
    <row r="29" spans="1:18" ht="15.75" customHeight="1" x14ac:dyDescent="0.25">
      <c r="C29" s="73"/>
      <c r="D29" s="30" t="s">
        <v>37</v>
      </c>
      <c r="E29" s="54" t="s">
        <v>394</v>
      </c>
      <c r="J29" s="31"/>
      <c r="K29" s="44"/>
      <c r="L29" s="15"/>
      <c r="M29" s="30"/>
      <c r="N29" s="15"/>
      <c r="O29" s="15"/>
      <c r="Q29" s="55">
        <f>Q27*Q28</f>
        <v>0</v>
      </c>
    </row>
    <row r="30" spans="1:18" ht="15.75" customHeight="1" x14ac:dyDescent="0.25">
      <c r="C30" s="65"/>
      <c r="D30" s="30" t="s">
        <v>39</v>
      </c>
      <c r="E30" s="54" t="s">
        <v>396</v>
      </c>
      <c r="J30" s="15"/>
      <c r="K30" s="44"/>
      <c r="L30" s="15"/>
      <c r="M30" s="36"/>
      <c r="N30" s="15"/>
      <c r="O30" s="15"/>
      <c r="Q30" s="55">
        <f>IF(Q28=" ", "0", Q25+Q29)</f>
        <v>0</v>
      </c>
    </row>
    <row r="31" spans="1:18" ht="15.75" customHeight="1" x14ac:dyDescent="0.25">
      <c r="C31" s="65"/>
      <c r="D31" s="56" t="s">
        <v>40</v>
      </c>
      <c r="E31" s="54" t="s">
        <v>38</v>
      </c>
      <c r="J31" s="15"/>
      <c r="K31" s="44"/>
      <c r="L31" s="15"/>
      <c r="M31" s="36"/>
      <c r="N31" s="15"/>
      <c r="O31" s="15"/>
      <c r="Q31" s="57">
        <f>'Worksheet A'!Q30</f>
        <v>0.5</v>
      </c>
    </row>
    <row r="32" spans="1:18" ht="17.45" customHeight="1" x14ac:dyDescent="0.25">
      <c r="C32" s="65"/>
      <c r="D32" s="30" t="s">
        <v>41</v>
      </c>
      <c r="E32" s="54" t="s">
        <v>397</v>
      </c>
      <c r="J32" s="31"/>
      <c r="K32" s="44"/>
      <c r="L32" s="15"/>
      <c r="M32" s="24"/>
      <c r="N32" s="15"/>
      <c r="O32" s="15"/>
      <c r="Q32" s="55">
        <f>Q30*Q31</f>
        <v>0</v>
      </c>
    </row>
    <row r="33" spans="1:18" ht="30" customHeight="1" x14ac:dyDescent="0.25">
      <c r="C33" s="65"/>
      <c r="D33" s="56" t="s">
        <v>375</v>
      </c>
      <c r="E33" s="284" t="s">
        <v>401</v>
      </c>
      <c r="F33" s="285"/>
      <c r="G33" s="285"/>
      <c r="H33" s="285"/>
      <c r="I33" s="285"/>
      <c r="J33" s="285"/>
      <c r="K33" s="285"/>
      <c r="L33" s="285"/>
      <c r="M33" s="285"/>
      <c r="N33" s="285"/>
      <c r="O33" s="285"/>
      <c r="Q33" s="55">
        <f>'B-4 Units and Reimb'!S98</f>
        <v>0</v>
      </c>
    </row>
    <row r="34" spans="1:18" ht="19.899999999999999" customHeight="1" x14ac:dyDescent="0.25">
      <c r="C34" s="65"/>
      <c r="D34" s="30" t="s">
        <v>395</v>
      </c>
      <c r="E34" s="54" t="s">
        <v>400</v>
      </c>
      <c r="J34" s="31"/>
      <c r="K34" s="44"/>
      <c r="L34" s="15"/>
      <c r="M34" s="24"/>
      <c r="N34" s="15"/>
      <c r="O34" s="15"/>
      <c r="Q34" s="55">
        <f>Q33-Q32</f>
        <v>0</v>
      </c>
    </row>
    <row r="35" spans="1:18" ht="19.5" customHeight="1" x14ac:dyDescent="0.25">
      <c r="A35" s="15"/>
      <c r="B35" s="15"/>
      <c r="C35" s="30"/>
      <c r="D35" s="23"/>
      <c r="E35" s="23"/>
      <c r="F35" s="15"/>
      <c r="G35" s="30"/>
      <c r="H35" s="15"/>
      <c r="I35" s="54"/>
      <c r="J35" s="31"/>
      <c r="K35" s="44"/>
      <c r="L35" s="15"/>
      <c r="M35" s="24"/>
      <c r="N35" s="15"/>
      <c r="O35" s="15"/>
      <c r="P35" s="15"/>
      <c r="Q35" s="59"/>
      <c r="R35" s="15"/>
    </row>
    <row r="36" spans="1:18" hidden="1" x14ac:dyDescent="0.25">
      <c r="C36" s="65"/>
      <c r="D36" s="23"/>
      <c r="E36" s="23"/>
      <c r="G36" s="75"/>
      <c r="I36" s="54"/>
      <c r="K36" s="63"/>
      <c r="M36" s="83"/>
      <c r="Q36" s="53"/>
    </row>
    <row r="37" spans="1:18" s="15" customFormat="1" x14ac:dyDescent="0.25">
      <c r="B37" s="12" t="s">
        <v>80</v>
      </c>
      <c r="Q37" s="44"/>
    </row>
    <row r="38" spans="1:18" hidden="1" x14ac:dyDescent="0.25">
      <c r="A38" s="15"/>
      <c r="B38" s="37"/>
      <c r="C38" s="23"/>
      <c r="D38" s="23"/>
      <c r="E38" s="23"/>
      <c r="F38" s="23"/>
      <c r="G38" s="23"/>
      <c r="H38" s="23"/>
      <c r="I38" s="23"/>
      <c r="J38" s="23"/>
      <c r="K38" s="23"/>
      <c r="L38" s="23"/>
      <c r="M38" s="23"/>
      <c r="N38" s="23"/>
      <c r="O38" s="23"/>
      <c r="P38" s="23"/>
      <c r="Q38" s="60"/>
    </row>
    <row r="39" spans="1:18" ht="80.25" customHeight="1" x14ac:dyDescent="0.25">
      <c r="A39" s="15"/>
      <c r="B39" s="283" t="s">
        <v>450</v>
      </c>
      <c r="C39" s="283"/>
      <c r="D39" s="283"/>
      <c r="E39" s="283"/>
      <c r="F39" s="283"/>
      <c r="G39" s="283"/>
      <c r="H39" s="283"/>
      <c r="I39" s="283"/>
      <c r="J39" s="283"/>
      <c r="K39" s="283"/>
      <c r="L39" s="283"/>
      <c r="M39" s="283"/>
      <c r="N39" s="283"/>
      <c r="O39" s="283"/>
      <c r="P39" s="283"/>
      <c r="Q39" s="283"/>
      <c r="R39" s="61"/>
    </row>
    <row r="40" spans="1:18" s="15" customFormat="1" ht="6.75" hidden="1" customHeight="1" x14ac:dyDescent="0.25">
      <c r="B40" s="84"/>
      <c r="C40" s="273"/>
      <c r="D40" s="273"/>
      <c r="E40" s="273"/>
      <c r="F40" s="273"/>
      <c r="G40" s="273"/>
      <c r="H40" s="273"/>
      <c r="I40" s="273"/>
      <c r="J40" s="273"/>
      <c r="K40" s="273"/>
      <c r="L40" s="273"/>
      <c r="M40" s="273"/>
      <c r="N40" s="273"/>
      <c r="O40" s="273"/>
      <c r="P40" s="273"/>
      <c r="Q40" s="273"/>
    </row>
    <row r="41" spans="1:18" s="15" customFormat="1" ht="32.25" customHeight="1" x14ac:dyDescent="0.25">
      <c r="B41" s="282" t="s">
        <v>71</v>
      </c>
      <c r="C41" s="282"/>
      <c r="D41" s="282"/>
      <c r="E41" s="282"/>
      <c r="F41" s="282"/>
      <c r="G41" s="282"/>
      <c r="H41" s="282"/>
      <c r="I41" s="282"/>
      <c r="J41" s="282"/>
      <c r="K41" s="282"/>
      <c r="L41" s="282"/>
      <c r="M41" s="282"/>
      <c r="N41" s="282"/>
      <c r="O41" s="282"/>
      <c r="P41" s="282"/>
      <c r="Q41" s="282"/>
      <c r="R41" s="85"/>
    </row>
    <row r="42" spans="1:18" hidden="1" x14ac:dyDescent="0.25">
      <c r="A42" s="15"/>
      <c r="B42" s="61"/>
      <c r="C42" s="61"/>
      <c r="D42" s="61"/>
      <c r="E42" s="61"/>
      <c r="F42" s="61"/>
      <c r="G42" s="61"/>
      <c r="H42" s="61"/>
      <c r="I42" s="61"/>
      <c r="J42" s="61"/>
      <c r="K42" s="61"/>
      <c r="L42" s="61"/>
      <c r="M42" s="61"/>
      <c r="N42" s="61"/>
      <c r="O42" s="61"/>
      <c r="P42" s="61"/>
      <c r="Q42" s="61"/>
      <c r="R42" s="61"/>
    </row>
    <row r="45" spans="1:18" x14ac:dyDescent="0.25"/>
    <row r="46" spans="1:18" ht="12.75" customHeight="1" x14ac:dyDescent="0.25">
      <c r="B46" s="16" t="s">
        <v>69</v>
      </c>
      <c r="D46" s="274">
        <f>Certification!C9</f>
        <v>0</v>
      </c>
      <c r="E46" s="274"/>
      <c r="F46" s="274"/>
      <c r="G46" s="274"/>
      <c r="H46" s="274"/>
      <c r="I46" s="274"/>
      <c r="J46" s="274"/>
      <c r="K46" s="274"/>
      <c r="L46" s="274"/>
      <c r="M46" s="274"/>
    </row>
    <row r="47" spans="1:18" ht="3.75" hidden="1" customHeight="1" x14ac:dyDescent="0.25">
      <c r="B47" s="15"/>
      <c r="D47" s="15"/>
      <c r="E47" s="15"/>
      <c r="G47" s="15"/>
      <c r="H47" s="15"/>
      <c r="I47" s="15"/>
      <c r="J47" s="15"/>
      <c r="K47" s="15"/>
    </row>
    <row r="48" spans="1:18" ht="12.75" customHeight="1" x14ac:dyDescent="0.25">
      <c r="B48" s="16" t="s">
        <v>78</v>
      </c>
      <c r="D48" s="275">
        <f>Certification!L9</f>
        <v>0</v>
      </c>
      <c r="E48" s="275"/>
      <c r="F48" s="275"/>
      <c r="G48" s="275"/>
      <c r="H48" s="275"/>
      <c r="I48" s="275"/>
      <c r="J48" s="275"/>
      <c r="K48" s="275"/>
      <c r="L48" s="275"/>
      <c r="M48" s="275"/>
    </row>
    <row r="49" spans="2:18" ht="3.75" hidden="1" customHeight="1" x14ac:dyDescent="0.25">
      <c r="D49" s="15"/>
      <c r="E49" s="15"/>
      <c r="G49" s="15"/>
      <c r="H49" s="15"/>
      <c r="I49" s="15"/>
      <c r="J49" s="15"/>
      <c r="K49" s="15"/>
    </row>
    <row r="50" spans="2:18" x14ac:dyDescent="0.25">
      <c r="B50" s="16" t="s">
        <v>4</v>
      </c>
      <c r="D50" s="276" t="str">
        <f>Certification!F7</f>
        <v xml:space="preserve">2015/16 (July 1, 2015 - June 30, 2016) </v>
      </c>
      <c r="E50" s="276"/>
      <c r="F50" s="276"/>
      <c r="G50" s="276"/>
      <c r="H50" s="276"/>
      <c r="I50" s="276"/>
      <c r="J50" s="276"/>
      <c r="K50" s="276"/>
      <c r="L50" s="276"/>
      <c r="M50" s="276"/>
    </row>
    <row r="51" spans="2:18" ht="12" customHeight="1" x14ac:dyDescent="0.25"/>
    <row r="52" spans="2:18" s="15" customFormat="1" ht="12" customHeight="1" x14ac:dyDescent="0.25">
      <c r="B52" s="280" t="s">
        <v>461</v>
      </c>
      <c r="C52" s="281"/>
      <c r="D52" s="281"/>
      <c r="E52" s="281"/>
      <c r="F52" s="281"/>
      <c r="G52" s="281"/>
      <c r="H52" s="281"/>
      <c r="I52" s="281"/>
      <c r="J52" s="281"/>
      <c r="K52" s="281"/>
      <c r="L52" s="281"/>
      <c r="M52" s="281"/>
      <c r="N52" s="281"/>
      <c r="O52" s="281"/>
      <c r="P52" s="281"/>
      <c r="Q52" s="281"/>
      <c r="R52" s="281"/>
    </row>
    <row r="54" spans="2:18" ht="12" hidden="1" customHeight="1" x14ac:dyDescent="0.25"/>
    <row r="55" spans="2:18" ht="12" hidden="1" customHeight="1" x14ac:dyDescent="0.25"/>
    <row r="56" spans="2:18" ht="12" hidden="1" customHeight="1" x14ac:dyDescent="0.25"/>
    <row r="57" spans="2:18" ht="12" hidden="1" customHeight="1" x14ac:dyDescent="0.25"/>
    <row r="58" spans="2:18" ht="12" hidden="1" customHeight="1" x14ac:dyDescent="0.25"/>
    <row r="59" spans="2:18" ht="12" hidden="1" customHeight="1" x14ac:dyDescent="0.25"/>
    <row r="60" spans="2:18" ht="12" hidden="1" customHeight="1" x14ac:dyDescent="0.25"/>
    <row r="61" spans="2:18" ht="12" hidden="1" customHeight="1" x14ac:dyDescent="0.25"/>
    <row r="62" spans="2:18" ht="12" hidden="1" customHeight="1" x14ac:dyDescent="0.25"/>
    <row r="63" spans="2:18" ht="12" hidden="1" customHeight="1" x14ac:dyDescent="0.25"/>
    <row r="64" spans="2:18" ht="12" hidden="1" customHeight="1" x14ac:dyDescent="0.25"/>
    <row r="65" spans="17:17" ht="10.5" hidden="1" customHeight="1" x14ac:dyDescent="0.25"/>
    <row r="68" spans="17:17" hidden="1" x14ac:dyDescent="0.25">
      <c r="Q68" s="16"/>
    </row>
  </sheetData>
  <sheetProtection selectLockedCells="1"/>
  <protectedRanges>
    <protectedRange sqref="I22:I23 G22:G23" name="Range1"/>
  </protectedRanges>
  <customSheetViews>
    <customSheetView guid="{CF10811B-6A69-41CB-8E67-7565C095F74D}" showPageBreaks="1" printArea="1" hiddenColumns="1" view="pageBreakPreview">
      <selection activeCell="B1" sqref="B1"/>
      <pageMargins left="0.2" right="0.2" top="0.26" bottom="0.42" header="0.26" footer="0.25"/>
      <printOptions horizontalCentered="1"/>
      <pageSetup scale="82" orientation="landscape" r:id="rId1"/>
      <headerFooter alignWithMargins="0">
        <oddFooter>&amp;L&amp;8DHCS 2437 (7/11)</oddFooter>
      </headerFooter>
    </customSheetView>
    <customSheetView guid="{28D847F1-2D20-4AB9-A0E0-FA308B0BA2E9}" showPageBreaks="1" printArea="1" hiddenColumns="1" view="pageBreakPreview">
      <selection activeCell="B44" sqref="B44:R44"/>
      <pageMargins left="0.2" right="0.2" top="0.26" bottom="0.42" header="0.26" footer="0.25"/>
      <printOptions horizontalCentered="1"/>
      <pageSetup scale="82" orientation="landscape" r:id="rId2"/>
      <headerFooter alignWithMargins="0">
        <oddFooter>&amp;L&amp;8DHCS 2437 (7/11)</oddFooter>
      </headerFooter>
    </customSheetView>
    <customSheetView guid="{B5C9438F-069E-4498-AEA6-C01E918C6F69}" showPageBreaks="1" printArea="1" hiddenColumns="1" view="pageBreakPreview">
      <selection activeCell="B1" sqref="B1"/>
      <pageMargins left="0.2" right="0.2" top="0.26" bottom="0.42" header="0.26" footer="0.25"/>
      <printOptions horizontalCentered="1"/>
      <pageSetup scale="82" orientation="landscape" r:id="rId3"/>
      <headerFooter alignWithMargins="0">
        <oddFooter>&amp;L&amp;8DHCS 2437 (7/11)</oddFooter>
      </headerFooter>
    </customSheetView>
  </customSheetViews>
  <mergeCells count="10">
    <mergeCell ref="B52:R52"/>
    <mergeCell ref="A4:R4"/>
    <mergeCell ref="O6:Q6"/>
    <mergeCell ref="B41:Q41"/>
    <mergeCell ref="D48:M48"/>
    <mergeCell ref="D50:M50"/>
    <mergeCell ref="C40:Q40"/>
    <mergeCell ref="B39:Q39"/>
    <mergeCell ref="D46:M46"/>
    <mergeCell ref="E33:O33"/>
  </mergeCells>
  <phoneticPr fontId="0" type="noConversion"/>
  <dataValidations xWindow="360" yWindow="636" count="6">
    <dataValidation type="list" showInputMessage="1" showErrorMessage="1" prompt="Please indicate whether your LEA received any federal funds for this  practitioner type." sqref="E22:E23" xr:uid="{00000000-0002-0000-0200-000000000000}">
      <formula1>$W$11:$W$12</formula1>
    </dataValidation>
    <dataValidation allowBlank="1" showInputMessage="1" showErrorMessage="1" prompt="Instructions for Completing Worksheet B: Costs of Providing LEA Services Not Documented in an IEP or IFSP:" sqref="B5" xr:uid="{00000000-0002-0000-0200-000001000000}"/>
    <dataValidation allowBlank="1" showInputMessage="1" showErrorMessage="1" prompt="Does Your LEA Receive Federal Funding for this Practitioner Type?: Select &quot;Yes&quot; or &quot;No&quot; from the drop down box to indicate whether or not your LEA received any federal funding for each practitioner type for the fiscal year" sqref="C5" xr:uid="{00000000-0002-0000-0200-000002000000}"/>
    <dataValidation allowBlank="1" showInputMessage="1" showErrorMessage="1" prompt=" (includes all qualified district employed practitioners billing LEA reimbursable services in the LEA Medi-Cal Billing Option Program)." sqref="D5" xr:uid="{00000000-0002-0000-0200-000003000000}"/>
    <dataValidation allowBlank="1" showInputMessage="1" showErrorMessage="1" prompt="For CRCS reporting purposes, expenditures classified under Resource Code 5640 (Medi-Cal Billing Option Program) are not considered to be restricted federal funds and may be included on the CRCS. " sqref="E5" xr:uid="{00000000-0002-0000-0200-000004000000}"/>
    <dataValidation allowBlank="1" showInputMessage="1" showErrorMessage="1" prompt="Press TAB to read Worksheet B." sqref="B2" xr:uid="{00000000-0002-0000-0200-000005000000}"/>
  </dataValidations>
  <printOptions horizontalCentered="1"/>
  <pageMargins left="0.2" right="0.2" top="0.26" bottom="0.42" header="0.26" footer="0.25"/>
  <pageSetup scale="85" orientation="portrait" r:id="rId4"/>
  <headerFooter alignWithMargins="0">
    <oddFooter>&amp;L&amp;8DHCS 2437 (7/14)&amp;CPage 3</oddFooter>
  </headerFooter>
  <ignoredErrors>
    <ignoredError sqref="Q22"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Y51"/>
  <sheetViews>
    <sheetView topLeftCell="B34" zoomScaleNormal="100" workbookViewId="0">
      <selection activeCell="B1" sqref="B1"/>
    </sheetView>
  </sheetViews>
  <sheetFormatPr defaultColWidth="0" defaultRowHeight="15.75" zeroHeight="1" x14ac:dyDescent="0.25"/>
  <cols>
    <col min="1" max="1" width="3.33203125" style="16" hidden="1" customWidth="1"/>
    <col min="2" max="2" width="3.33203125" style="16" customWidth="1"/>
    <col min="3" max="3" width="31.5" style="16" customWidth="1"/>
    <col min="4" max="4" width="1.83203125" style="16" hidden="1" customWidth="1"/>
    <col min="5" max="5" width="21.1640625" style="16" customWidth="1"/>
    <col min="6" max="6" width="1.83203125" style="16" hidden="1" customWidth="1"/>
    <col min="7" max="7" width="21.33203125" style="16" customWidth="1"/>
    <col min="8" max="8" width="1.83203125" style="16" hidden="1" customWidth="1"/>
    <col min="9" max="9" width="18" style="16" customWidth="1"/>
    <col min="10" max="10" width="1.83203125" style="16" hidden="1" customWidth="1"/>
    <col min="11" max="11" width="19" style="16" customWidth="1"/>
    <col min="12" max="12" width="1.83203125" style="16" hidden="1" customWidth="1"/>
    <col min="13" max="13" width="26.33203125" style="16" customWidth="1"/>
    <col min="14" max="14" width="1.83203125" style="16" hidden="1" customWidth="1"/>
    <col min="15" max="15" width="22.33203125" style="16" customWidth="1"/>
    <col min="16" max="19" width="9.33203125" style="16" hidden="1" customWidth="1"/>
    <col min="20" max="25" width="0" style="16" hidden="1" customWidth="1"/>
    <col min="26" max="16384" width="9.33203125" style="16" hidden="1"/>
  </cols>
  <sheetData>
    <row r="1" spans="1:25" x14ac:dyDescent="0.25">
      <c r="B1" s="234"/>
      <c r="C1" s="15"/>
      <c r="D1" s="15"/>
      <c r="E1" s="15"/>
      <c r="F1" s="15"/>
      <c r="G1" s="15"/>
      <c r="H1" s="15"/>
      <c r="I1" s="15"/>
      <c r="J1" s="15"/>
      <c r="K1" s="15"/>
      <c r="L1" s="15"/>
      <c r="M1" s="15"/>
      <c r="N1" s="15"/>
      <c r="O1" s="15"/>
    </row>
    <row r="2" spans="1:25" s="4" customFormat="1" ht="15" x14ac:dyDescent="0.2">
      <c r="B2" s="2" t="s">
        <v>79</v>
      </c>
      <c r="C2" s="3"/>
      <c r="D2" s="3"/>
      <c r="E2" s="3"/>
      <c r="F2" s="3"/>
      <c r="G2" s="3"/>
      <c r="H2" s="3"/>
      <c r="I2" s="3"/>
      <c r="J2" s="3"/>
      <c r="K2" s="3"/>
      <c r="L2" s="3"/>
      <c r="M2" s="3"/>
      <c r="N2" s="3"/>
      <c r="O2" s="5" t="s">
        <v>76</v>
      </c>
      <c r="P2" s="3"/>
      <c r="T2" s="6"/>
    </row>
    <row r="3" spans="1:25" s="67" customFormat="1" ht="33" customHeight="1" x14ac:dyDescent="0.25">
      <c r="A3" s="11"/>
      <c r="B3" s="286" t="s">
        <v>44</v>
      </c>
      <c r="C3" s="286"/>
      <c r="D3" s="286"/>
      <c r="E3" s="286"/>
      <c r="F3" s="286"/>
      <c r="G3" s="286"/>
      <c r="H3" s="286"/>
      <c r="I3" s="286"/>
      <c r="J3" s="286"/>
      <c r="K3" s="286"/>
      <c r="L3" s="286"/>
      <c r="M3" s="286"/>
      <c r="N3" s="286"/>
      <c r="O3" s="286"/>
      <c r="P3" s="11"/>
      <c r="T3" s="86"/>
    </row>
    <row r="4" spans="1:25" s="67" customFormat="1" x14ac:dyDescent="0.25">
      <c r="A4" s="11"/>
      <c r="B4" s="240"/>
      <c r="C4" s="218"/>
      <c r="D4" s="218"/>
      <c r="E4" s="218"/>
      <c r="F4" s="218"/>
      <c r="G4" s="218"/>
      <c r="H4" s="218"/>
      <c r="I4" s="218"/>
      <c r="J4" s="218"/>
      <c r="K4" s="218"/>
      <c r="L4" s="218"/>
      <c r="M4" s="218"/>
      <c r="N4" s="218"/>
      <c r="O4" s="218"/>
      <c r="P4" s="11"/>
      <c r="T4" s="86"/>
    </row>
    <row r="5" spans="1:25" s="67" customFormat="1" x14ac:dyDescent="0.25">
      <c r="A5" s="11"/>
      <c r="B5" s="240"/>
      <c r="C5" s="218"/>
      <c r="D5" s="218"/>
      <c r="E5" s="218"/>
      <c r="F5" s="218"/>
      <c r="G5" s="218"/>
      <c r="H5" s="218"/>
      <c r="I5" s="218"/>
      <c r="J5" s="218"/>
      <c r="K5" s="218"/>
      <c r="L5" s="218"/>
      <c r="M5" s="218"/>
      <c r="N5" s="218"/>
      <c r="O5" s="218"/>
      <c r="P5" s="11"/>
      <c r="T5" s="86"/>
    </row>
    <row r="6" spans="1:25" s="67" customFormat="1" x14ac:dyDescent="0.25">
      <c r="A6" s="11"/>
      <c r="B6" s="191"/>
      <c r="C6" s="218"/>
      <c r="D6" s="218"/>
      <c r="E6" s="218"/>
      <c r="F6" s="218"/>
      <c r="G6" s="218"/>
      <c r="H6" s="218"/>
      <c r="I6" s="218"/>
      <c r="J6" s="218"/>
      <c r="K6" s="218"/>
      <c r="L6" s="218"/>
      <c r="M6" s="218"/>
      <c r="N6" s="218"/>
      <c r="O6" s="218"/>
      <c r="P6" s="11"/>
      <c r="T6" s="86"/>
    </row>
    <row r="7" spans="1:25" ht="6" customHeight="1" x14ac:dyDescent="0.25">
      <c r="A7" s="20"/>
      <c r="B7" s="15"/>
      <c r="C7" s="15"/>
      <c r="D7" s="15"/>
      <c r="E7" s="191"/>
      <c r="F7" s="191"/>
      <c r="G7" s="191"/>
      <c r="H7" s="15"/>
      <c r="I7" s="15"/>
      <c r="J7" s="15"/>
      <c r="K7" s="191"/>
      <c r="L7" s="15"/>
      <c r="M7" s="191"/>
      <c r="N7" s="15"/>
      <c r="O7" s="15"/>
      <c r="P7" s="15"/>
      <c r="Q7" s="15"/>
      <c r="T7" s="18"/>
    </row>
    <row r="8" spans="1:25" ht="6" customHeight="1" x14ac:dyDescent="0.25">
      <c r="A8" s="200" t="s">
        <v>420</v>
      </c>
      <c r="B8" s="241"/>
      <c r="C8" s="241"/>
      <c r="D8" s="241"/>
      <c r="E8" s="242"/>
      <c r="F8" s="242"/>
      <c r="G8" s="242"/>
      <c r="H8" s="241"/>
      <c r="I8" s="241"/>
      <c r="J8" s="241"/>
      <c r="K8" s="242"/>
      <c r="L8" s="241"/>
      <c r="M8" s="241"/>
      <c r="N8" s="241"/>
      <c r="O8" s="241"/>
    </row>
    <row r="9" spans="1:25" ht="6" customHeight="1" x14ac:dyDescent="0.25">
      <c r="B9" s="15"/>
      <c r="C9" s="15"/>
      <c r="D9" s="15"/>
      <c r="E9" s="191"/>
      <c r="F9" s="191"/>
      <c r="G9" s="191"/>
      <c r="H9" s="15"/>
      <c r="I9" s="15"/>
      <c r="J9" s="15"/>
      <c r="K9" s="15"/>
      <c r="L9" s="15"/>
      <c r="M9" s="15"/>
      <c r="N9" s="15"/>
      <c r="O9" s="15"/>
    </row>
    <row r="10" spans="1:25" ht="44.25" customHeight="1" x14ac:dyDescent="0.25">
      <c r="A10" s="15"/>
      <c r="B10" s="15"/>
      <c r="C10" s="96" t="s">
        <v>42</v>
      </c>
      <c r="D10" s="96"/>
      <c r="E10" s="97" t="s">
        <v>462</v>
      </c>
      <c r="F10" s="97"/>
      <c r="G10" s="97" t="s">
        <v>463</v>
      </c>
      <c r="H10" s="97"/>
      <c r="I10" s="97" t="s">
        <v>443</v>
      </c>
      <c r="J10" s="97"/>
      <c r="K10" s="97" t="s">
        <v>416</v>
      </c>
      <c r="L10" s="97"/>
      <c r="M10" s="97" t="s">
        <v>422</v>
      </c>
      <c r="N10" s="97"/>
      <c r="O10" s="97" t="s">
        <v>418</v>
      </c>
      <c r="Q10" s="24"/>
      <c r="Y10" s="43"/>
    </row>
    <row r="11" spans="1:25" x14ac:dyDescent="0.25">
      <c r="A11" s="15"/>
      <c r="B11" s="15"/>
      <c r="C11" s="98" t="s">
        <v>5</v>
      </c>
      <c r="D11" s="99"/>
      <c r="E11" s="100" t="s">
        <v>6</v>
      </c>
      <c r="F11" s="42"/>
      <c r="G11" s="100" t="s">
        <v>7</v>
      </c>
      <c r="H11" s="42"/>
      <c r="I11" s="100" t="s">
        <v>8</v>
      </c>
      <c r="J11" s="42"/>
      <c r="K11" s="100" t="s">
        <v>54</v>
      </c>
      <c r="L11" s="101"/>
      <c r="M11" s="100" t="s">
        <v>9</v>
      </c>
      <c r="N11" s="42"/>
      <c r="O11" s="102" t="s">
        <v>417</v>
      </c>
      <c r="Q11" s="15"/>
      <c r="Y11" s="24"/>
    </row>
    <row r="12" spans="1:25" hidden="1" x14ac:dyDescent="0.25">
      <c r="A12" s="15"/>
      <c r="B12" s="15"/>
      <c r="C12" s="24"/>
      <c r="D12" s="24"/>
      <c r="E12" s="29"/>
      <c r="F12" s="181"/>
      <c r="G12" s="29"/>
      <c r="H12" s="181"/>
      <c r="I12" s="29"/>
      <c r="J12" s="181"/>
      <c r="K12" s="24"/>
      <c r="L12" s="24"/>
      <c r="M12" s="24"/>
      <c r="N12" s="24"/>
      <c r="O12" s="24"/>
      <c r="Q12" s="29"/>
      <c r="Y12" s="181"/>
    </row>
    <row r="13" spans="1:25" x14ac:dyDescent="0.25">
      <c r="A13" s="20" t="s">
        <v>10</v>
      </c>
      <c r="B13" s="15" t="s">
        <v>10</v>
      </c>
      <c r="C13" s="15" t="s">
        <v>11</v>
      </c>
      <c r="D13" s="15"/>
      <c r="E13" s="243"/>
      <c r="F13" s="205"/>
      <c r="G13" s="243"/>
      <c r="H13" s="53"/>
      <c r="I13" s="87">
        <f>'A-1&amp;B-1 Other Costs'!S8</f>
        <v>0</v>
      </c>
      <c r="J13" s="53"/>
      <c r="K13" s="244"/>
      <c r="L13" s="206"/>
      <c r="M13" s="245"/>
      <c r="N13" s="88"/>
      <c r="O13" s="87">
        <f>(IF((E13+G13+I13-ABS(K13))&lt;0,0,(E13+G13+I13-ABS(K13))))</f>
        <v>0</v>
      </c>
      <c r="Q13" s="34"/>
      <c r="Y13" s="53"/>
    </row>
    <row r="14" spans="1:25" x14ac:dyDescent="0.25">
      <c r="A14" s="20" t="s">
        <v>12</v>
      </c>
      <c r="B14" s="15" t="s">
        <v>12</v>
      </c>
      <c r="C14" s="15" t="s">
        <v>13</v>
      </c>
      <c r="D14" s="15"/>
      <c r="E14" s="243"/>
      <c r="F14" s="205"/>
      <c r="G14" s="243"/>
      <c r="H14" s="53"/>
      <c r="I14" s="87">
        <f>'A-1&amp;B-1 Other Costs'!S9</f>
        <v>0</v>
      </c>
      <c r="J14" s="53"/>
      <c r="K14" s="244"/>
      <c r="L14" s="206"/>
      <c r="M14" s="245"/>
      <c r="N14" s="88"/>
      <c r="O14" s="87">
        <f>(IF((E14+G14+I14-ABS(K14))&lt;0,0,(E14+G14+I14-ABS(K14))))</f>
        <v>0</v>
      </c>
      <c r="Q14" s="34"/>
      <c r="Y14" s="53"/>
    </row>
    <row r="15" spans="1:25" x14ac:dyDescent="0.25">
      <c r="A15" s="20" t="s">
        <v>14</v>
      </c>
      <c r="B15" s="15" t="s">
        <v>14</v>
      </c>
      <c r="C15" s="15" t="s">
        <v>15</v>
      </c>
      <c r="D15" s="15"/>
      <c r="E15" s="243"/>
      <c r="F15" s="205"/>
      <c r="G15" s="243"/>
      <c r="H15" s="53"/>
      <c r="I15" s="87">
        <f>'A-1&amp;B-1 Other Costs'!S10</f>
        <v>0</v>
      </c>
      <c r="J15" s="53"/>
      <c r="K15" s="244"/>
      <c r="L15" s="206"/>
      <c r="M15" s="245"/>
      <c r="N15" s="88"/>
      <c r="O15" s="87">
        <f>(IF((E15+G15+I15-ABS(K15))&lt;0,0,(E15+G15+I15-ABS(K15))))</f>
        <v>0</v>
      </c>
      <c r="Q15" s="34"/>
      <c r="Y15" s="53"/>
    </row>
    <row r="16" spans="1:25" x14ac:dyDescent="0.25">
      <c r="A16" s="20" t="s">
        <v>16</v>
      </c>
      <c r="B16" s="15" t="s">
        <v>16</v>
      </c>
      <c r="C16" s="15" t="s">
        <v>17</v>
      </c>
      <c r="D16" s="15"/>
      <c r="E16" s="243"/>
      <c r="F16" s="205"/>
      <c r="G16" s="243"/>
      <c r="H16" s="53"/>
      <c r="I16" s="87">
        <f>'A-1&amp;B-1 Other Costs'!S11</f>
        <v>0</v>
      </c>
      <c r="J16" s="53"/>
      <c r="K16" s="244"/>
      <c r="L16" s="206"/>
      <c r="M16" s="245"/>
      <c r="N16" s="88"/>
      <c r="O16" s="87">
        <f t="shared" ref="O16:O25" si="0">(IF((E16+G16+I16-ABS(K16))&lt;0,0,(E16+G16+I16-ABS(K16))))</f>
        <v>0</v>
      </c>
      <c r="Q16" s="34"/>
      <c r="Y16" s="53"/>
    </row>
    <row r="17" spans="1:25" x14ac:dyDescent="0.25">
      <c r="A17" s="20" t="s">
        <v>18</v>
      </c>
      <c r="B17" s="15" t="s">
        <v>18</v>
      </c>
      <c r="C17" s="15" t="s">
        <v>19</v>
      </c>
      <c r="D17" s="15"/>
      <c r="E17" s="243"/>
      <c r="F17" s="205"/>
      <c r="G17" s="243"/>
      <c r="H17" s="53"/>
      <c r="I17" s="87">
        <f>'A-1&amp;B-1 Other Costs'!S12</f>
        <v>0</v>
      </c>
      <c r="J17" s="53"/>
      <c r="K17" s="244"/>
      <c r="L17" s="206"/>
      <c r="M17" s="245"/>
      <c r="N17" s="88"/>
      <c r="O17" s="87">
        <f t="shared" si="0"/>
        <v>0</v>
      </c>
      <c r="Q17" s="34"/>
      <c r="Y17" s="53"/>
    </row>
    <row r="18" spans="1:25" x14ac:dyDescent="0.25">
      <c r="A18" s="20" t="s">
        <v>20</v>
      </c>
      <c r="B18" s="15" t="s">
        <v>20</v>
      </c>
      <c r="C18" s="15" t="s">
        <v>21</v>
      </c>
      <c r="D18" s="15"/>
      <c r="E18" s="243"/>
      <c r="F18" s="205"/>
      <c r="G18" s="243"/>
      <c r="H18" s="53"/>
      <c r="I18" s="87">
        <f>'A-1&amp;B-1 Other Costs'!S13</f>
        <v>0</v>
      </c>
      <c r="J18" s="53"/>
      <c r="K18" s="244"/>
      <c r="L18" s="206"/>
      <c r="M18" s="245"/>
      <c r="N18" s="88"/>
      <c r="O18" s="87">
        <f t="shared" si="0"/>
        <v>0</v>
      </c>
      <c r="Q18" s="34"/>
      <c r="Y18" s="53"/>
    </row>
    <row r="19" spans="1:25" x14ac:dyDescent="0.25">
      <c r="A19" s="20" t="s">
        <v>22</v>
      </c>
      <c r="B19" s="15" t="s">
        <v>22</v>
      </c>
      <c r="C19" s="15" t="s">
        <v>23</v>
      </c>
      <c r="D19" s="15"/>
      <c r="E19" s="243"/>
      <c r="F19" s="205"/>
      <c r="G19" s="243"/>
      <c r="H19" s="53"/>
      <c r="I19" s="87">
        <f>'A-1&amp;B-1 Other Costs'!S14</f>
        <v>0</v>
      </c>
      <c r="J19" s="53"/>
      <c r="K19" s="244"/>
      <c r="L19" s="206"/>
      <c r="M19" s="245"/>
      <c r="N19" s="88"/>
      <c r="O19" s="87">
        <f t="shared" si="0"/>
        <v>0</v>
      </c>
      <c r="Q19" s="34"/>
      <c r="Y19" s="53"/>
    </row>
    <row r="20" spans="1:25" x14ac:dyDescent="0.25">
      <c r="A20" s="20" t="s">
        <v>24</v>
      </c>
      <c r="B20" s="15" t="s">
        <v>24</v>
      </c>
      <c r="C20" s="15" t="s">
        <v>25</v>
      </c>
      <c r="D20" s="15"/>
      <c r="E20" s="243"/>
      <c r="F20" s="205"/>
      <c r="G20" s="243"/>
      <c r="H20" s="53"/>
      <c r="I20" s="87">
        <f>'A-1&amp;B-1 Other Costs'!S15</f>
        <v>0</v>
      </c>
      <c r="J20" s="53"/>
      <c r="K20" s="244"/>
      <c r="L20" s="206"/>
      <c r="M20" s="245"/>
      <c r="N20" s="88"/>
      <c r="O20" s="87">
        <f t="shared" si="0"/>
        <v>0</v>
      </c>
      <c r="Q20" s="34"/>
      <c r="Y20" s="53"/>
    </row>
    <row r="21" spans="1:25" x14ac:dyDescent="0.25">
      <c r="A21" s="20" t="s">
        <v>26</v>
      </c>
      <c r="B21" s="15" t="s">
        <v>26</v>
      </c>
      <c r="C21" s="15" t="s">
        <v>27</v>
      </c>
      <c r="D21" s="15"/>
      <c r="E21" s="243"/>
      <c r="F21" s="205"/>
      <c r="G21" s="243"/>
      <c r="H21" s="53"/>
      <c r="I21" s="87">
        <f>'A-1&amp;B-1 Other Costs'!S16</f>
        <v>0</v>
      </c>
      <c r="J21" s="53"/>
      <c r="K21" s="244"/>
      <c r="L21" s="206"/>
      <c r="M21" s="245"/>
      <c r="N21" s="88"/>
      <c r="O21" s="87">
        <f t="shared" si="0"/>
        <v>0</v>
      </c>
      <c r="Q21" s="34"/>
      <c r="Y21" s="53"/>
    </row>
    <row r="22" spans="1:25" x14ac:dyDescent="0.25">
      <c r="A22" s="20" t="s">
        <v>28</v>
      </c>
      <c r="B22" s="15" t="s">
        <v>28</v>
      </c>
      <c r="C22" s="15" t="s">
        <v>29</v>
      </c>
      <c r="D22" s="15"/>
      <c r="E22" s="243"/>
      <c r="F22" s="205"/>
      <c r="G22" s="243"/>
      <c r="H22" s="53"/>
      <c r="I22" s="87">
        <f>'A-1&amp;B-1 Other Costs'!S17</f>
        <v>0</v>
      </c>
      <c r="J22" s="53"/>
      <c r="K22" s="244"/>
      <c r="L22" s="206"/>
      <c r="M22" s="245"/>
      <c r="N22" s="88"/>
      <c r="O22" s="87">
        <f t="shared" si="0"/>
        <v>0</v>
      </c>
      <c r="Q22" s="34"/>
      <c r="Y22" s="53"/>
    </row>
    <row r="23" spans="1:25" x14ac:dyDescent="0.25">
      <c r="A23" s="20" t="s">
        <v>30</v>
      </c>
      <c r="B23" s="15" t="s">
        <v>30</v>
      </c>
      <c r="C23" s="15" t="s">
        <v>31</v>
      </c>
      <c r="D23" s="15"/>
      <c r="E23" s="243"/>
      <c r="F23" s="205"/>
      <c r="G23" s="243"/>
      <c r="H23" s="53"/>
      <c r="I23" s="87">
        <f>'A-1&amp;B-1 Other Costs'!S18</f>
        <v>0</v>
      </c>
      <c r="J23" s="53"/>
      <c r="K23" s="244"/>
      <c r="L23" s="206"/>
      <c r="M23" s="245"/>
      <c r="N23" s="88"/>
      <c r="O23" s="87">
        <f t="shared" si="0"/>
        <v>0</v>
      </c>
      <c r="Q23" s="34"/>
      <c r="Y23" s="53"/>
    </row>
    <row r="24" spans="1:25" x14ac:dyDescent="0.25">
      <c r="A24" s="89" t="s">
        <v>50</v>
      </c>
      <c r="B24" s="15" t="s">
        <v>50</v>
      </c>
      <c r="C24" s="15" t="s">
        <v>51</v>
      </c>
      <c r="D24" s="15"/>
      <c r="E24" s="243"/>
      <c r="F24" s="205"/>
      <c r="G24" s="243"/>
      <c r="H24" s="53"/>
      <c r="I24" s="87">
        <f>'A-1&amp;B-1 Other Costs'!S19</f>
        <v>0</v>
      </c>
      <c r="J24" s="53"/>
      <c r="K24" s="244"/>
      <c r="L24" s="206"/>
      <c r="M24" s="245"/>
      <c r="N24" s="88"/>
      <c r="O24" s="87">
        <f t="shared" si="0"/>
        <v>0</v>
      </c>
      <c r="P24" s="24"/>
      <c r="Q24" s="15"/>
      <c r="Y24" s="24"/>
    </row>
    <row r="25" spans="1:25" x14ac:dyDescent="0.25">
      <c r="A25" s="89" t="s">
        <v>52</v>
      </c>
      <c r="B25" s="15" t="s">
        <v>52</v>
      </c>
      <c r="C25" s="15" t="s">
        <v>53</v>
      </c>
      <c r="D25" s="15"/>
      <c r="E25" s="243"/>
      <c r="F25" s="205"/>
      <c r="G25" s="243"/>
      <c r="H25" s="53"/>
      <c r="I25" s="87">
        <f>'A-1&amp;B-1 Other Costs'!S20</f>
        <v>0</v>
      </c>
      <c r="J25" s="53"/>
      <c r="K25" s="244"/>
      <c r="L25" s="206"/>
      <c r="M25" s="245"/>
      <c r="N25" s="88"/>
      <c r="O25" s="87">
        <f t="shared" si="0"/>
        <v>0</v>
      </c>
    </row>
    <row r="26" spans="1:25" ht="19.5" customHeight="1" x14ac:dyDescent="0.25">
      <c r="C26" s="65" t="s">
        <v>444</v>
      </c>
      <c r="E26" s="201">
        <f>SUM(E13:E25)</f>
        <v>0</v>
      </c>
      <c r="G26" s="201">
        <f>SUM(G13:G25)</f>
        <v>0</v>
      </c>
      <c r="I26" s="201">
        <f>SUM(I13:I25)</f>
        <v>0</v>
      </c>
      <c r="K26" s="201">
        <f>SUM(K13:K25)</f>
        <v>0</v>
      </c>
      <c r="M26" s="202"/>
      <c r="O26" s="201">
        <f>SUM(O13:O25)</f>
        <v>0</v>
      </c>
    </row>
    <row r="27" spans="1:25" x14ac:dyDescent="0.25"/>
    <row r="28" spans="1:25" ht="1.9" customHeight="1" x14ac:dyDescent="0.25">
      <c r="B28" s="203"/>
      <c r="D28" s="103"/>
    </row>
    <row r="29" spans="1:25" ht="1.9" customHeight="1" x14ac:dyDescent="0.25"/>
    <row r="30" spans="1:25" ht="1.9" customHeight="1" x14ac:dyDescent="0.25">
      <c r="B30" s="287"/>
      <c r="C30" s="287"/>
      <c r="D30" s="287"/>
      <c r="E30" s="287"/>
      <c r="F30" s="287"/>
      <c r="G30" s="287"/>
      <c r="H30" s="287"/>
      <c r="I30" s="287"/>
      <c r="J30" s="287"/>
      <c r="K30" s="287"/>
      <c r="L30" s="287"/>
      <c r="M30" s="287"/>
      <c r="N30" s="287"/>
      <c r="O30" s="287"/>
      <c r="P30" s="204"/>
      <c r="Q30" s="204"/>
      <c r="R30" s="204"/>
      <c r="S30" s="204"/>
      <c r="T30" s="204"/>
      <c r="U30" s="204"/>
      <c r="V30" s="204"/>
      <c r="W30" s="204"/>
    </row>
    <row r="31" spans="1:25" ht="1.9" customHeight="1" x14ac:dyDescent="0.25">
      <c r="P31" s="204"/>
      <c r="Q31" s="204"/>
      <c r="R31" s="204"/>
      <c r="S31" s="204"/>
      <c r="T31" s="204"/>
      <c r="U31" s="204"/>
      <c r="V31" s="204"/>
      <c r="W31" s="204"/>
    </row>
    <row r="32" spans="1:25" ht="1.9" customHeight="1" x14ac:dyDescent="0.25">
      <c r="B32" s="287"/>
      <c r="C32" s="287"/>
      <c r="D32" s="287"/>
      <c r="E32" s="287"/>
      <c r="F32" s="287"/>
      <c r="G32" s="287"/>
      <c r="H32" s="287"/>
      <c r="I32" s="287"/>
      <c r="J32" s="287"/>
      <c r="K32" s="287"/>
      <c r="L32" s="287"/>
      <c r="M32" s="287"/>
      <c r="N32" s="287"/>
      <c r="O32" s="287"/>
      <c r="P32" s="204"/>
      <c r="Q32" s="204"/>
      <c r="R32" s="204"/>
      <c r="S32" s="204"/>
      <c r="T32" s="204"/>
      <c r="U32" s="204"/>
      <c r="V32" s="204"/>
      <c r="W32" s="204"/>
    </row>
    <row r="33" spans="1:22" ht="1.9" customHeight="1" x14ac:dyDescent="0.25"/>
    <row r="34" spans="1:22" ht="1.9" customHeight="1" x14ac:dyDescent="0.25">
      <c r="B34" s="288"/>
      <c r="C34" s="288"/>
      <c r="D34" s="288"/>
      <c r="E34" s="288"/>
      <c r="F34" s="288"/>
      <c r="G34" s="288"/>
      <c r="H34" s="288"/>
      <c r="I34" s="288"/>
      <c r="J34" s="288"/>
      <c r="K34" s="288"/>
      <c r="L34" s="288"/>
      <c r="M34" s="288"/>
      <c r="N34" s="288"/>
      <c r="O34" s="288"/>
    </row>
    <row r="35" spans="1:22" ht="1.9" customHeight="1" x14ac:dyDescent="0.25">
      <c r="D35" s="65"/>
    </row>
    <row r="36" spans="1:22" ht="1.9" customHeight="1" x14ac:dyDescent="0.25">
      <c r="B36" s="288"/>
      <c r="C36" s="288"/>
      <c r="D36" s="288"/>
      <c r="E36" s="288"/>
      <c r="F36" s="288"/>
      <c r="G36" s="288"/>
      <c r="H36" s="288"/>
      <c r="I36" s="288"/>
      <c r="J36" s="288"/>
      <c r="K36" s="288"/>
      <c r="L36" s="288"/>
      <c r="M36" s="288"/>
      <c r="N36" s="288"/>
      <c r="O36" s="288"/>
    </row>
    <row r="37" spans="1:22" ht="1.9" customHeight="1" x14ac:dyDescent="0.25">
      <c r="C37" s="65"/>
      <c r="D37" s="65"/>
    </row>
    <row r="38" spans="1:22" s="15" customFormat="1" ht="1.9" customHeight="1" x14ac:dyDescent="0.25">
      <c r="B38" s="288"/>
      <c r="C38" s="288"/>
      <c r="D38" s="288"/>
      <c r="E38" s="288"/>
      <c r="F38" s="288"/>
      <c r="G38" s="288"/>
      <c r="H38" s="288"/>
      <c r="I38" s="288"/>
      <c r="J38" s="288"/>
      <c r="K38" s="288"/>
      <c r="L38" s="288"/>
      <c r="M38" s="288"/>
      <c r="N38" s="288"/>
      <c r="O38" s="288"/>
      <c r="P38" s="85"/>
      <c r="Q38" s="85"/>
      <c r="R38" s="85"/>
      <c r="S38" s="85"/>
      <c r="T38" s="85"/>
    </row>
    <row r="39" spans="1:22" s="15" customFormat="1" ht="8.25" hidden="1" customHeight="1" x14ac:dyDescent="0.25">
      <c r="B39" s="90"/>
      <c r="C39" s="90"/>
      <c r="D39" s="90"/>
      <c r="E39" s="90"/>
      <c r="F39" s="90"/>
      <c r="G39" s="90"/>
      <c r="H39" s="90"/>
      <c r="I39" s="90"/>
      <c r="J39" s="90"/>
      <c r="K39" s="90"/>
      <c r="L39" s="90"/>
      <c r="M39" s="90"/>
      <c r="N39" s="90"/>
      <c r="O39" s="90"/>
      <c r="P39" s="85"/>
      <c r="Q39" s="85"/>
      <c r="R39" s="85"/>
      <c r="S39" s="85"/>
      <c r="T39" s="85"/>
    </row>
    <row r="40" spans="1:22" ht="8.25" customHeight="1" x14ac:dyDescent="0.25">
      <c r="C40" s="65"/>
      <c r="D40" s="65"/>
    </row>
    <row r="41" spans="1:22" x14ac:dyDescent="0.25">
      <c r="B41" s="16" t="s">
        <v>69</v>
      </c>
      <c r="D41" s="274">
        <f>Certification!C9</f>
        <v>0</v>
      </c>
      <c r="E41" s="274"/>
      <c r="F41" s="274"/>
      <c r="G41" s="274"/>
      <c r="H41" s="274"/>
      <c r="I41" s="274"/>
      <c r="J41" s="274"/>
      <c r="K41" s="274"/>
      <c r="L41" s="274"/>
      <c r="M41" s="91"/>
      <c r="N41" s="91"/>
      <c r="O41" s="91"/>
      <c r="P41" s="91"/>
      <c r="Q41" s="91"/>
      <c r="R41" s="91"/>
      <c r="S41" s="91"/>
      <c r="T41" s="91"/>
      <c r="U41" s="91"/>
      <c r="V41" s="91"/>
    </row>
    <row r="42" spans="1:22" ht="3.75" customHeight="1" x14ac:dyDescent="0.25">
      <c r="B42" s="15"/>
      <c r="E42" s="92"/>
      <c r="F42" s="92"/>
      <c r="G42" s="92"/>
      <c r="I42" s="92"/>
      <c r="U42" s="63"/>
    </row>
    <row r="43" spans="1:22" x14ac:dyDescent="0.25">
      <c r="B43" s="16" t="s">
        <v>78</v>
      </c>
      <c r="D43" s="289">
        <f>Certification!L9</f>
        <v>0</v>
      </c>
      <c r="E43" s="289"/>
      <c r="F43" s="289"/>
      <c r="G43" s="289"/>
      <c r="H43" s="289"/>
      <c r="I43" s="289"/>
      <c r="J43" s="289"/>
      <c r="K43" s="289"/>
      <c r="L43" s="289"/>
      <c r="U43" s="63"/>
    </row>
    <row r="44" spans="1:22" ht="3.75" customHeight="1" x14ac:dyDescent="0.25">
      <c r="E44" s="15"/>
      <c r="F44" s="15"/>
      <c r="G44" s="15"/>
      <c r="I44" s="15"/>
      <c r="U44" s="63"/>
    </row>
    <row r="45" spans="1:22" x14ac:dyDescent="0.25">
      <c r="B45" s="16" t="s">
        <v>4</v>
      </c>
      <c r="D45" s="276" t="str">
        <f>Certification!F7</f>
        <v xml:space="preserve">2015/16 (July 1, 2015 - June 30, 2016) </v>
      </c>
      <c r="E45" s="276"/>
      <c r="F45" s="276"/>
      <c r="G45" s="276"/>
      <c r="H45" s="276"/>
      <c r="I45" s="276"/>
      <c r="J45" s="276"/>
      <c r="K45" s="276"/>
      <c r="L45" s="276"/>
      <c r="U45" s="63"/>
    </row>
    <row r="46" spans="1:22" ht="5.25" customHeight="1" x14ac:dyDescent="0.25">
      <c r="U46" s="63"/>
    </row>
    <row r="47" spans="1:22" ht="12.75" customHeight="1" x14ac:dyDescent="0.25">
      <c r="C47" s="77"/>
      <c r="D47" s="77"/>
      <c r="E47" s="77"/>
      <c r="F47" s="77"/>
      <c r="G47" s="77"/>
      <c r="H47" s="77"/>
      <c r="I47" s="77"/>
      <c r="J47" s="77"/>
      <c r="K47" s="77"/>
      <c r="L47" s="207"/>
      <c r="M47" s="237" t="s">
        <v>486</v>
      </c>
      <c r="N47" s="207"/>
      <c r="O47" s="77"/>
      <c r="P47" s="207"/>
      <c r="Q47" s="207"/>
      <c r="R47" s="207"/>
    </row>
    <row r="48" spans="1:22" ht="12.75" hidden="1" customHeight="1" x14ac:dyDescent="0.25">
      <c r="A48" s="15"/>
      <c r="B48" s="93"/>
      <c r="C48" s="15"/>
      <c r="D48" s="15"/>
      <c r="E48" s="94"/>
      <c r="F48" s="94"/>
      <c r="G48" s="94"/>
      <c r="H48" s="94"/>
      <c r="I48" s="94"/>
      <c r="J48" s="94"/>
      <c r="K48" s="94"/>
      <c r="L48" s="94"/>
      <c r="M48" s="94"/>
      <c r="N48" s="94"/>
      <c r="O48" s="94"/>
      <c r="P48" s="93"/>
      <c r="Q48" s="93"/>
      <c r="R48" s="93"/>
      <c r="S48" s="93"/>
      <c r="T48" s="93"/>
    </row>
    <row r="49" spans="1:20" hidden="1" x14ac:dyDescent="0.25">
      <c r="A49" s="15"/>
      <c r="C49" s="15"/>
      <c r="D49" s="15"/>
      <c r="E49" s="93"/>
      <c r="F49" s="93"/>
      <c r="G49" s="93"/>
      <c r="H49" s="93"/>
      <c r="I49" s="93"/>
      <c r="J49" s="93"/>
      <c r="K49" s="93"/>
      <c r="L49" s="93"/>
      <c r="M49" s="93"/>
      <c r="N49" s="93"/>
      <c r="O49" s="93"/>
      <c r="P49" s="93"/>
      <c r="Q49" s="93"/>
      <c r="R49" s="93"/>
      <c r="S49" s="93"/>
      <c r="T49" s="93"/>
    </row>
    <row r="50" spans="1:20" ht="12.75" hidden="1" customHeight="1" x14ac:dyDescent="0.25">
      <c r="C50" s="15"/>
      <c r="D50" s="15"/>
      <c r="E50" s="15"/>
      <c r="F50" s="15"/>
      <c r="G50" s="15"/>
      <c r="H50" s="15"/>
      <c r="I50" s="15"/>
      <c r="J50" s="15"/>
      <c r="K50" s="15"/>
      <c r="L50" s="15"/>
      <c r="P50" s="15"/>
      <c r="Q50" s="15"/>
      <c r="R50" s="15"/>
      <c r="S50" s="15"/>
      <c r="T50" s="44"/>
    </row>
    <row r="51" spans="1:20" hidden="1" x14ac:dyDescent="0.25">
      <c r="C51" s="15"/>
      <c r="D51" s="15"/>
      <c r="M51" s="95"/>
      <c r="N51" s="95"/>
      <c r="O51" s="95"/>
    </row>
  </sheetData>
  <sheetProtection password="FAD2" sheet="1" objects="1" scenarios="1" selectLockedCells="1"/>
  <protectedRanges>
    <protectedRange sqref="E13:F25" name="Range1_3"/>
    <protectedRange sqref="Y13:Y23" name="Range1_4"/>
  </protectedRanges>
  <mergeCells count="9">
    <mergeCell ref="B3:O3"/>
    <mergeCell ref="D45:L45"/>
    <mergeCell ref="B30:O30"/>
    <mergeCell ref="B32:O32"/>
    <mergeCell ref="B34:O34"/>
    <mergeCell ref="B36:O36"/>
    <mergeCell ref="B38:O38"/>
    <mergeCell ref="D41:L41"/>
    <mergeCell ref="D43:L43"/>
  </mergeCells>
  <dataValidations xWindow="734" yWindow="394" count="68">
    <dataValidation allowBlank="1" showInputMessage="1" showErrorMessage="1" prompt="Report any federal revenues your LEA received for Audiometrists.  LEA Medi-Cal Billing Option Program reimbursement is not considered to be federal funds on the CRCS." sqref="K25" xr:uid="{00000000-0002-0000-0300-000000000000}"/>
    <dataValidation allowBlank="1" showInputMessage="1" showErrorMessage="1" prompt="Expenditures classified under Resource Code 5640 (Medi-Cal Billing Option) are not considered to be restricted federal funds and may be included on the CRCS. " sqref="B6" xr:uid="{00000000-0002-0000-0300-000001000000}"/>
    <dataValidation allowBlank="1" showInputMessage="1" showErrorMessage="1" prompt="Column A (Salary Expenditures): Enter salary expenditures for object codes 1000-2999 by practitioner type (lines 1-13) for all qualified district employed practitioners billing LEA reimbursable services in the LEA Medi-Cal Billing Option Program. " sqref="E7" xr:uid="{00000000-0002-0000-0300-000002000000}"/>
    <dataValidation allowBlank="1" showInputMessage="1" showErrorMessage="1" prompt="LEAs must be able to validate required practitioner licenses and/or credentials. A list of rendering practitioners and their required qualifications can be found in the LEA Provider Manual (Section loc ed rend). " sqref="E8" xr:uid="{00000000-0002-0000-0300-000003000000}"/>
    <dataValidation allowBlank="1" showInputMessage="1" showErrorMessage="1" prompt="Enter salary expenditures for Psychologists" sqref="E13" xr:uid="{00000000-0002-0000-0300-000004000000}"/>
    <dataValidation allowBlank="1" showInputMessage="1" showErrorMessage="1" prompt="Enter salary expenditures for Social Workers" sqref="E14" xr:uid="{00000000-0002-0000-0300-000005000000}"/>
    <dataValidation allowBlank="1" showInputMessage="1" showErrorMessage="1" prompt="Enter salary expenditures for Counselors" sqref="E15" xr:uid="{00000000-0002-0000-0300-000006000000}"/>
    <dataValidation allowBlank="1" showInputMessage="1" showErrorMessage="1" prompt="Enter salary expenditures for School Nurses" sqref="E16" xr:uid="{00000000-0002-0000-0300-000007000000}"/>
    <dataValidation allowBlank="1" showInputMessage="1" showErrorMessage="1" prompt="Enter salary expenditures for Licensed Vocational Nurses" sqref="E17" xr:uid="{00000000-0002-0000-0300-000008000000}"/>
    <dataValidation allowBlank="1" showInputMessage="1" showErrorMessage="1" prompt="Enter salary expenditures for Trained Health Care Aides" sqref="E18" xr:uid="{00000000-0002-0000-0300-000009000000}"/>
    <dataValidation allowBlank="1" showInputMessage="1" showErrorMessage="1" prompt="Enter salary expenditures for Speech-Language Pathologists." sqref="E19" xr:uid="{00000000-0002-0000-0300-00000A000000}"/>
    <dataValidation allowBlank="1" showInputMessage="1" showErrorMessage="1" prompt="Enter salary expenditures for Audiologists." sqref="E20" xr:uid="{00000000-0002-0000-0300-00000B000000}"/>
    <dataValidation allowBlank="1" showInputMessage="1" showErrorMessage="1" prompt="Enter salary expenditures for Physical Therapists." sqref="E21" xr:uid="{00000000-0002-0000-0300-00000C000000}"/>
    <dataValidation allowBlank="1" showInputMessage="1" showErrorMessage="1" prompt="Enter salary expenditures for Occupational Therapists." sqref="E22" xr:uid="{00000000-0002-0000-0300-00000D000000}"/>
    <dataValidation allowBlank="1" showInputMessage="1" showErrorMessage="1" prompt="Enter salary expenditures for Physicians/Psychiatrists." sqref="E23" xr:uid="{00000000-0002-0000-0300-00000E000000}"/>
    <dataValidation allowBlank="1" showInputMessage="1" showErrorMessage="1" prompt="Enter salary expenditures for Optometrists." sqref="E24" xr:uid="{00000000-0002-0000-0300-00000F000000}"/>
    <dataValidation allowBlank="1" showInputMessage="1" showErrorMessage="1" prompt="Enter salary expenditures for Audiometrists." sqref="E25" xr:uid="{00000000-0002-0000-0300-000010000000}"/>
    <dataValidation allowBlank="1" showInputMessage="1" showErrorMessage="1" prompt="Report any federal revenues your LEA received for Psychologists.  LEA Medi-Cal Billing Option Program reimbursement is not considered to be federal funds on the CRCS." sqref="K13" xr:uid="{00000000-0002-0000-0300-000011000000}"/>
    <dataValidation allowBlank="1" showInputMessage="1" showErrorMessage="1" prompt="Report any federal revenues your LEA received for Counselors.  LEA Medi-Cal Billing Option Program reimbursement is not considered to be federal funds on the CRCS." sqref="K15" xr:uid="{00000000-0002-0000-0300-000012000000}"/>
    <dataValidation allowBlank="1" showInputMessage="1" showErrorMessage="1" prompt="Report any federal revenues your LEA received for Social Workers.  LEA Medi-Cal Billing Option Program reimbursement are not considered to be federal funds on the CRCS." sqref="K14" xr:uid="{00000000-0002-0000-0300-000013000000}"/>
    <dataValidation allowBlank="1" showInputMessage="1" showErrorMessage="1" prompt="Report any federal revenues your LEA received for School Nurses.  LEA Medi-Cal Billing Option Program reimbursement is not considered to be federal funds on the CRCS." sqref="K16" xr:uid="{00000000-0002-0000-0300-000014000000}"/>
    <dataValidation allowBlank="1" showInputMessage="1" showErrorMessage="1" prompt="Report any federal revenues your LEA received for Licensed Vocational Nurses.  LEA Medi-Cal Billing Option Program reimbursement is not considered to be federal funds on the CRCS." sqref="K17" xr:uid="{00000000-0002-0000-0300-000015000000}"/>
    <dataValidation allowBlank="1" showInputMessage="1" showErrorMessage="1" prompt="Report any federal revenues your LEA received for Trained Health Care Aides.  LEA Medi-Cal Billing Option Program reimbursement is not considered to be federal funds on the CRCS." sqref="K18" xr:uid="{00000000-0002-0000-0300-000016000000}"/>
    <dataValidation allowBlank="1" showInputMessage="1" showErrorMessage="1" prompt="Report any federal revenues your LEA received for Speech-Language Pathologists.  LEA Medi-Cal Billing Option Program reimbursement is not considered to be federal funds on the CRCS." sqref="K19" xr:uid="{00000000-0002-0000-0300-000017000000}"/>
    <dataValidation allowBlank="1" showInputMessage="1" showErrorMessage="1" prompt="Report any federal revenues your LEA received for Audiologists.  LEA Medi-Cal Billing Option Program reimbursement is not considered to be federal funds on the CRCS." sqref="K20" xr:uid="{00000000-0002-0000-0300-000018000000}"/>
    <dataValidation allowBlank="1" showInputMessage="1" showErrorMessage="1" prompt="Report any federal revenues your LEA received for Physical Therapists.  LEA Medi-Cal Billing Option Program reimbursement is not considered to be federal funds on the CRCS." sqref="K21" xr:uid="{00000000-0002-0000-0300-000019000000}"/>
    <dataValidation allowBlank="1" showInputMessage="1" showErrorMessage="1" prompt="Report any federal revenues your LEA received for Occupational Therapists.  LEA Medi-Cal Billing Option Program reimbursement is not considered to be federal funds on the CRCS." sqref="K22" xr:uid="{00000000-0002-0000-0300-00001A000000}"/>
    <dataValidation allowBlank="1" showInputMessage="1" showErrorMessage="1" prompt="Report any federal revenues your LEA received for Physicians/Psychiatrists.  LEA Medi-Cal Billing Option Program reimbursement is not considered to be federal funds on the CRCS." sqref="K23" xr:uid="{00000000-0002-0000-0300-00001B000000}"/>
    <dataValidation allowBlank="1" showInputMessage="1" showErrorMessage="1" prompt="Report any federal revenues your LEA received for Optometrists.  LEA Medi-Cal Billing Option Program reimbursement is not considered to be federal funds on the CRCS." sqref="K24" xr:uid="{00000000-0002-0000-0300-00001C000000}"/>
    <dataValidation allowBlank="1" showInputMessage="1" showErrorMessage="1" prompt="Column B (Benefit Expenditures): Enter benefit expenditures for object codes 3000-3999 by practitioner type (lines 1-13) for all qualified district employed practitioners billing LEA reimbursable services in the LEA Medi-Cal Billing Option Program." sqref="G7" xr:uid="{00000000-0002-0000-0300-00001D000000}"/>
    <dataValidation allowBlank="1" showInputMessage="1" showErrorMessage="1" prompt="LEAs must be able to validate required practitioner licenses and/or credentials.  A list of rendering practitioners and their required qualifications can be found in the LEA Provider Manual (Section loc ed rend). " sqref="G8" xr:uid="{00000000-0002-0000-0300-00001E000000}"/>
    <dataValidation allowBlank="1" showInputMessage="1" showErrorMessage="1" prompt="If your LEA does not employ a practitioner type, leave that cell blank.  Object codes are defined in the California School Accounting Manual (CSAM), Procedure 330, available at www.cde.ca.gov/fg/ac/sa/." sqref="G9" xr:uid="{00000000-0002-0000-0300-00001F000000}"/>
    <dataValidation allowBlank="1" showInputMessage="1" showErrorMessage="1" prompt="Enter benefit expenditures for Psychologists" sqref="G13" xr:uid="{00000000-0002-0000-0300-000020000000}"/>
    <dataValidation allowBlank="1" showInputMessage="1" showErrorMessage="1" prompt="Enter benefit expenditures for Social Workers." sqref="G14" xr:uid="{00000000-0002-0000-0300-000021000000}"/>
    <dataValidation allowBlank="1" showInputMessage="1" showErrorMessage="1" prompt="Enter benefit expenditures for Counselors." sqref="G15" xr:uid="{00000000-0002-0000-0300-000022000000}"/>
    <dataValidation allowBlank="1" showInputMessage="1" showErrorMessage="1" prompt="Enter benefit expenditures for School Nurses" sqref="G16" xr:uid="{00000000-0002-0000-0300-000023000000}"/>
    <dataValidation allowBlank="1" showInputMessage="1" showErrorMessage="1" prompt="Enter benefit expenditures for Licensed Vocational Nurses." sqref="G17" xr:uid="{00000000-0002-0000-0300-000024000000}"/>
    <dataValidation allowBlank="1" showInputMessage="1" showErrorMessage="1" prompt="Enter benefit expenditures for Trained Health Care Aides." sqref="G18" xr:uid="{00000000-0002-0000-0300-000025000000}"/>
    <dataValidation allowBlank="1" showInputMessage="1" showErrorMessage="1" prompt="Enter benefit expenditures for Speech-Language Pathologists. " sqref="G20" xr:uid="{00000000-0002-0000-0300-000026000000}"/>
    <dataValidation allowBlank="1" showInputMessage="1" showErrorMessage="1" prompt="Enter benefit expenditures for Physical Therapists." sqref="G21" xr:uid="{00000000-0002-0000-0300-000027000000}"/>
    <dataValidation allowBlank="1" showInputMessage="1" showErrorMessage="1" prompt="Enter benefit expenditures for Occupational Therapists" sqref="G22" xr:uid="{00000000-0002-0000-0300-000028000000}"/>
    <dataValidation allowBlank="1" showInputMessage="1" showErrorMessage="1" prompt="Enter benefit expenditures for Physicians/Psychiatrists." sqref="G23" xr:uid="{00000000-0002-0000-0300-000029000000}"/>
    <dataValidation allowBlank="1" showInputMessage="1" showErrorMessage="1" prompt="Enter benefit expenditures for Optometrists." sqref="G24" xr:uid="{00000000-0002-0000-0300-00002A000000}"/>
    <dataValidation allowBlank="1" showInputMessage="1" showErrorMessage="1" prompt="Enter benefit expenditures for Audiometrists" sqref="G25" xr:uid="{00000000-0002-0000-0300-00002B000000}"/>
    <dataValidation allowBlank="1" showInputMessage="1" showErrorMessage="1" prompt="Column E (Revenue Account Number): Enter the revenue account number(s) where the federal revenues reported in Column D are booked in your SACS system.  If federal revenues are booked in multiple accounts, separate account numbers with a comma." sqref="M7" xr:uid="{00000000-0002-0000-0300-00002C000000}"/>
    <dataValidation allowBlank="1" showInputMessage="1" showErrorMessage="1" prompt="Enter the revenue account number(s) where the revenues reported in Column D are booked in your SACS system for Psychologists." sqref="M13" xr:uid="{00000000-0002-0000-0300-00002D000000}"/>
    <dataValidation allowBlank="1" showInputMessage="1" showErrorMessage="1" prompt="Enter the revenue account number(s) where the revenues reported in Column D are booked in your SACS system for Social Workers." sqref="M14" xr:uid="{00000000-0002-0000-0300-00002E000000}"/>
    <dataValidation allowBlank="1" showInputMessage="1" showErrorMessage="1" prompt="Enter the revenue account number(s) where the revenues reported in Column D are booked in your SACS system for Counselors." sqref="M15" xr:uid="{00000000-0002-0000-0300-00002F000000}"/>
    <dataValidation allowBlank="1" showInputMessage="1" showErrorMessage="1" prompt="Enter the revenue account number(s) where the revenues reported in Column D are booked in your SACS system for School Nurses." sqref="M16" xr:uid="{00000000-0002-0000-0300-000030000000}"/>
    <dataValidation allowBlank="1" showInputMessage="1" showErrorMessage="1" prompt="Enter the revenue account number(s) where the revenues reported in Column D are booked in your SACS system for Licensed Vocational Nurses." sqref="M17" xr:uid="{00000000-0002-0000-0300-000031000000}"/>
    <dataValidation allowBlank="1" showInputMessage="1" showErrorMessage="1" prompt="Enter the revenue account number(s) where the revenues reported in Column D are booked in your SACS system for Trained Health Care Aides." sqref="M18" xr:uid="{00000000-0002-0000-0300-000032000000}"/>
    <dataValidation allowBlank="1" showInputMessage="1" showErrorMessage="1" prompt="Enter the revenue account number(s) where the revenues reported in Column D are booked in your SACS system for Speech-Language Pathologists." sqref="M19" xr:uid="{00000000-0002-0000-0300-000033000000}"/>
    <dataValidation allowBlank="1" showInputMessage="1" showErrorMessage="1" prompt="Enter the revenue account number(s) where the revenues reported in Column D are booked in your SACS system for Audiologists." sqref="M20" xr:uid="{00000000-0002-0000-0300-000034000000}"/>
    <dataValidation allowBlank="1" showInputMessage="1" showErrorMessage="1" prompt="Enter the revenue account number(s) where the revenues reported in Column D are booked in your SACS system for Physical Therapists." sqref="M21" xr:uid="{00000000-0002-0000-0300-000035000000}"/>
    <dataValidation allowBlank="1" showInputMessage="1" showErrorMessage="1" prompt="Enter the revenue account number(s) where the revenues reported in Column D are booked in your SACS system for Occupational Therapists." sqref="M22" xr:uid="{00000000-0002-0000-0300-000036000000}"/>
    <dataValidation allowBlank="1" showInputMessage="1" showErrorMessage="1" prompt="Enter the revenue account number(s) where the revenues reported in Column D are booked in your SACS system for Physicians/Psychiatrists." sqref="M23" xr:uid="{00000000-0002-0000-0300-000037000000}"/>
    <dataValidation allowBlank="1" showInputMessage="1" showErrorMessage="1" prompt="Enter the revenue account number(s) where the revenues reported in Column D are booked in your SACS system for Optometrists." sqref="M24" xr:uid="{00000000-0002-0000-0300-000038000000}"/>
    <dataValidation allowBlank="1" showInputMessage="1" showErrorMessage="1" prompt="Enter the revenue account number(s) where the revenues reported in Column D are booked in your SACS system for Audiometrists." sqref="M25" xr:uid="{00000000-0002-0000-0300-000039000000}"/>
    <dataValidation allowBlank="1" showInputMessage="1" showErrorMessage="1" prompt="Column D (Federal Revenues): Enter the amount of federal funds that your LEA received for the practitioners' salaries, benefits and other costs reported in Columns A and B and Worksheet A-1/B-1." sqref="K7" xr:uid="{00000000-0002-0000-0300-00003A000000}"/>
    <dataValidation allowBlank="1" showInputMessage="1" showErrorMessage="1" prompt="Enter the federal revenues as a positive figure in Column D.  For CRCS reporting purposes, Resource Code 5640 (Medi-Cal Billing Option Program) revenues are not considered to be restricted federal funds and should not be reported in Column D." sqref="K8" xr:uid="{00000000-0002-0000-0300-00003B000000}"/>
    <dataValidation allowBlank="1" showInputMessage="1" showErrorMessage="1" prompt="Worksheet A.1 &amp; B.1 collects salary and benefit expenditure information by practitioner type for all qualified practitioners employed by your LEA who are billing LEA reimbursable services in the LEA Medi-Cal Billing Option Program," sqref="C2" xr:uid="{00000000-0002-0000-0300-00003C000000}"/>
    <dataValidation allowBlank="1" showInputMessage="1" showErrorMessage="1" prompt="collects federal revenues received by the LEA by practitioner type, identifies revenue account number(s) for federal revenues received by the LEA by practitioner type" sqref="E2" xr:uid="{00000000-0002-0000-0300-00003D000000}"/>
    <dataValidation allowBlank="1" showInputMessage="1" showErrorMessage="1" prompt="and determines the net total personnel costs by removing any federal revenues by practitioner type." sqref="G2" xr:uid="{00000000-0002-0000-0300-00003E000000}"/>
    <dataValidation allowBlank="1" showInputMessage="1" showErrorMessage="1" prompt="Press UP or DOWN ARROW to read Worksheet A.1 &amp; B.1.  " sqref="B1" xr:uid="{00000000-0002-0000-0300-00003F000000}"/>
    <dataValidation allowBlank="1" showInputMessage="1" showErrorMessage="1" prompt="Worksheet  A.1&amp;B.1 collects salary and benefit information by practitioner type.  On this worksheet, you will enter salary expenditures (object codes 1000 - 2999) and benefit expenditures (object codes 3000 - 3999).  " sqref="B4" xr:uid="{00000000-0002-0000-0300-000040000000}"/>
    <dataValidation allowBlank="1" showInputMessage="1" showErrorMessage="1" prompt="You will also identify federal funds received by practitioner type and identify the revenue account number where these federal funds are recorded in your LEA's SACS system." sqref="B5" xr:uid="{00000000-0002-0000-0300-000041000000}"/>
    <dataValidation allowBlank="1" showInputMessage="1" showErrorMessage="1" prompt="If your LEA does not employ a practitioner type, leave that cell blank.  Object codes are defined in the California School Accounting Manual (CSAM), Procedure 330, available at www.cde.ca.gov/fg/ac/sa/.  " sqref="E9" xr:uid="{00000000-0002-0000-0300-000042000000}"/>
    <dataValidation allowBlank="1" showInputMessage="1" showErrorMessage="1" prompt="Enter benefit expenditures for Speech Language Pathologists" sqref="G19" xr:uid="{00000000-0002-0000-0300-000043000000}"/>
  </dataValidations>
  <printOptions horizontalCentered="1"/>
  <pageMargins left="0.2" right="0.2" top="0.5" bottom="0.48" header="0.28999999999999998" footer="0.25"/>
  <pageSetup scale="84" orientation="landscape" r:id="rId1"/>
  <headerFooter alignWithMargins="0">
    <oddFooter>&amp;L&amp;8DHCS 2437 (7/14)&amp;CPage 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G64"/>
  <sheetViews>
    <sheetView topLeftCell="G1" zoomScaleNormal="100" zoomScaleSheetLayoutView="100" workbookViewId="0">
      <selection activeCell="U1" sqref="U1:IV65536"/>
    </sheetView>
  </sheetViews>
  <sheetFormatPr defaultColWidth="0" defaultRowHeight="15.75" zeroHeight="1" x14ac:dyDescent="0.25"/>
  <cols>
    <col min="1" max="1" width="3.83203125" style="16" hidden="1" customWidth="1"/>
    <col min="2" max="2" width="3.6640625" style="16" customWidth="1"/>
    <col min="3" max="3" width="32" style="16" customWidth="1"/>
    <col min="4" max="4" width="1.83203125" style="16" hidden="1" customWidth="1"/>
    <col min="5" max="5" width="17.5" style="16" customWidth="1"/>
    <col min="6" max="6" width="1.83203125" style="16" hidden="1" customWidth="1"/>
    <col min="7" max="7" width="17.1640625" style="16" customWidth="1"/>
    <col min="8" max="8" width="1.83203125" style="16" hidden="1" customWidth="1"/>
    <col min="9" max="9" width="16.1640625" style="16" customWidth="1"/>
    <col min="10" max="10" width="1.83203125" style="16" hidden="1" customWidth="1"/>
    <col min="11" max="11" width="15.83203125" style="16" customWidth="1"/>
    <col min="12" max="12" width="1.83203125" style="16" hidden="1" customWidth="1"/>
    <col min="13" max="13" width="16.83203125" style="16" customWidth="1"/>
    <col min="14" max="14" width="1.83203125" style="16" hidden="1" customWidth="1"/>
    <col min="15" max="15" width="15.83203125" style="16" customWidth="1"/>
    <col min="16" max="16" width="1.83203125" style="16" hidden="1" customWidth="1"/>
    <col min="17" max="17" width="19.83203125" style="16" customWidth="1"/>
    <col min="18" max="18" width="1.83203125" style="16" hidden="1" customWidth="1"/>
    <col min="19" max="19" width="23.33203125" style="63" customWidth="1"/>
    <col min="20" max="20" width="1.83203125" style="16" customWidth="1"/>
    <col min="21" max="16384" width="0" style="16" hidden="1"/>
  </cols>
  <sheetData>
    <row r="1" spans="1:33" s="3" customFormat="1" ht="15" x14ac:dyDescent="0.2">
      <c r="B1" s="3" t="s">
        <v>79</v>
      </c>
      <c r="C1" s="234"/>
      <c r="E1" s="234"/>
      <c r="I1" s="234"/>
      <c r="O1" s="234"/>
      <c r="S1" s="5" t="s">
        <v>76</v>
      </c>
      <c r="AG1" s="246"/>
    </row>
    <row r="2" spans="1:33" s="3" customFormat="1" ht="37.9" customHeight="1" x14ac:dyDescent="0.25">
      <c r="B2" s="234"/>
      <c r="C2" s="234"/>
      <c r="D2" s="234"/>
      <c r="E2" s="234"/>
      <c r="G2" s="234"/>
      <c r="I2" s="217" t="s">
        <v>0</v>
      </c>
      <c r="K2" s="234"/>
      <c r="L2" s="234"/>
      <c r="M2" s="234"/>
      <c r="N2" s="234"/>
      <c r="O2" s="234"/>
      <c r="P2" s="234"/>
      <c r="Q2" s="234"/>
      <c r="S2" s="5" t="s">
        <v>44</v>
      </c>
      <c r="AG2" s="246"/>
    </row>
    <row r="3" spans="1:33" s="3" customFormat="1" ht="6" customHeight="1" x14ac:dyDescent="0.25">
      <c r="A3" s="217"/>
      <c r="B3" s="247"/>
      <c r="C3" s="247"/>
      <c r="D3" s="247"/>
      <c r="E3" s="247"/>
      <c r="F3" s="217"/>
      <c r="G3" s="247"/>
      <c r="H3" s="217"/>
      <c r="I3" s="247"/>
      <c r="J3" s="217"/>
      <c r="K3" s="247"/>
      <c r="L3" s="247"/>
      <c r="M3" s="247"/>
      <c r="N3" s="247"/>
      <c r="O3" s="247"/>
      <c r="P3" s="247"/>
      <c r="Q3" s="247"/>
      <c r="R3" s="217"/>
      <c r="S3" s="217"/>
      <c r="T3" s="217"/>
      <c r="U3" s="217"/>
      <c r="V3" s="217"/>
      <c r="W3" s="217"/>
      <c r="X3" s="217"/>
      <c r="AG3" s="246"/>
    </row>
    <row r="4" spans="1:33" s="15" customFormat="1" ht="107.45" customHeight="1" x14ac:dyDescent="0.25">
      <c r="B4" s="191"/>
      <c r="C4" s="37" t="s">
        <v>42</v>
      </c>
      <c r="D4" s="114"/>
      <c r="E4" s="97" t="s">
        <v>464</v>
      </c>
      <c r="F4" s="114"/>
      <c r="G4" s="97" t="s">
        <v>465</v>
      </c>
      <c r="H4" s="114"/>
      <c r="I4" s="97" t="s">
        <v>466</v>
      </c>
      <c r="J4" s="23"/>
      <c r="K4" s="97" t="s">
        <v>467</v>
      </c>
      <c r="L4" s="23"/>
      <c r="M4" s="97" t="s">
        <v>468</v>
      </c>
      <c r="N4" s="23"/>
      <c r="O4" s="97" t="s">
        <v>469</v>
      </c>
      <c r="P4" s="23"/>
      <c r="Q4" s="97" t="s">
        <v>470</v>
      </c>
      <c r="R4" s="23"/>
      <c r="S4" s="97" t="s">
        <v>67</v>
      </c>
      <c r="U4" s="40"/>
    </row>
    <row r="5" spans="1:33" s="15" customFormat="1" ht="7.5" customHeight="1" x14ac:dyDescent="0.25">
      <c r="C5" s="248"/>
      <c r="D5" s="248"/>
      <c r="E5" s="248"/>
      <c r="F5" s="248"/>
      <c r="G5" s="248"/>
      <c r="H5" s="248"/>
      <c r="I5" s="248"/>
      <c r="J5" s="248"/>
      <c r="K5" s="248"/>
      <c r="L5" s="248"/>
      <c r="M5" s="248"/>
      <c r="N5" s="248"/>
      <c r="O5" s="248"/>
      <c r="P5" s="248"/>
      <c r="Q5" s="248"/>
      <c r="R5" s="23"/>
      <c r="S5" s="60"/>
    </row>
    <row r="6" spans="1:33" ht="12.75" customHeight="1" x14ac:dyDescent="0.25">
      <c r="B6" s="15"/>
      <c r="C6" s="110" t="s">
        <v>5</v>
      </c>
      <c r="D6" s="65"/>
      <c r="E6" s="112" t="s">
        <v>6</v>
      </c>
      <c r="F6" s="77"/>
      <c r="G6" s="112" t="s">
        <v>7</v>
      </c>
      <c r="H6" s="77"/>
      <c r="I6" s="112" t="s">
        <v>8</v>
      </c>
      <c r="J6" s="77"/>
      <c r="K6" s="112" t="s">
        <v>54</v>
      </c>
      <c r="L6" s="77"/>
      <c r="M6" s="112" t="s">
        <v>9</v>
      </c>
      <c r="N6" s="77"/>
      <c r="O6" s="112" t="s">
        <v>55</v>
      </c>
      <c r="P6" s="65"/>
      <c r="Q6" s="112" t="s">
        <v>374</v>
      </c>
      <c r="R6" s="77"/>
      <c r="S6" s="128" t="s">
        <v>393</v>
      </c>
    </row>
    <row r="7" spans="1:33" ht="8.25" customHeight="1" x14ac:dyDescent="0.25">
      <c r="B7" s="15"/>
      <c r="C7" s="249"/>
      <c r="D7" s="191"/>
      <c r="E7" s="250"/>
      <c r="F7" s="250"/>
      <c r="G7" s="250"/>
      <c r="H7" s="250"/>
      <c r="I7" s="250"/>
      <c r="J7" s="250"/>
      <c r="K7" s="250"/>
      <c r="L7" s="250"/>
      <c r="M7" s="250"/>
      <c r="N7" s="250"/>
      <c r="O7" s="250"/>
      <c r="P7" s="250"/>
      <c r="Q7" s="250"/>
      <c r="R7" s="209"/>
      <c r="S7" s="46"/>
    </row>
    <row r="8" spans="1:33" ht="14.1" customHeight="1" x14ac:dyDescent="0.25">
      <c r="A8" s="13" t="s">
        <v>10</v>
      </c>
      <c r="B8" s="16" t="s">
        <v>10</v>
      </c>
      <c r="C8" s="15" t="s">
        <v>11</v>
      </c>
      <c r="D8" s="15"/>
      <c r="E8" s="243"/>
      <c r="F8" s="34"/>
      <c r="G8" s="243"/>
      <c r="H8" s="34"/>
      <c r="I8" s="243"/>
      <c r="J8" s="34"/>
      <c r="K8" s="243"/>
      <c r="L8" s="34"/>
      <c r="M8" s="243"/>
      <c r="N8" s="243"/>
      <c r="O8" s="243"/>
      <c r="P8" s="34"/>
      <c r="Q8" s="243"/>
      <c r="R8" s="81"/>
      <c r="S8" s="48">
        <f>SUM(E8,G8,I8,K8,M8,O8,Q8)</f>
        <v>0</v>
      </c>
    </row>
    <row r="9" spans="1:33" ht="14.1" customHeight="1" x14ac:dyDescent="0.25">
      <c r="A9" s="13" t="s">
        <v>12</v>
      </c>
      <c r="B9" s="16" t="s">
        <v>12</v>
      </c>
      <c r="C9" s="15" t="s">
        <v>13</v>
      </c>
      <c r="D9" s="15"/>
      <c r="E9" s="243"/>
      <c r="F9" s="34"/>
      <c r="G9" s="243"/>
      <c r="H9" s="34"/>
      <c r="I9" s="243"/>
      <c r="J9" s="34"/>
      <c r="K9" s="243"/>
      <c r="L9" s="34"/>
      <c r="M9" s="243"/>
      <c r="N9" s="243"/>
      <c r="O9" s="243"/>
      <c r="P9" s="34"/>
      <c r="Q9" s="243"/>
      <c r="R9" s="81"/>
      <c r="S9" s="48">
        <f t="shared" ref="S9:S20" si="0">SUM(E9,G9,I9,K9,M9,O9,Q9)</f>
        <v>0</v>
      </c>
    </row>
    <row r="10" spans="1:33" ht="14.1" customHeight="1" x14ac:dyDescent="0.25">
      <c r="A10" s="13" t="s">
        <v>14</v>
      </c>
      <c r="B10" s="16" t="s">
        <v>14</v>
      </c>
      <c r="C10" s="15" t="s">
        <v>15</v>
      </c>
      <c r="D10" s="15"/>
      <c r="E10" s="243"/>
      <c r="F10" s="34"/>
      <c r="G10" s="243"/>
      <c r="H10" s="34"/>
      <c r="I10" s="243"/>
      <c r="J10" s="34"/>
      <c r="K10" s="243"/>
      <c r="L10" s="34"/>
      <c r="M10" s="243"/>
      <c r="N10" s="243"/>
      <c r="O10" s="243"/>
      <c r="P10" s="34"/>
      <c r="Q10" s="243"/>
      <c r="R10" s="81"/>
      <c r="S10" s="48">
        <f t="shared" si="0"/>
        <v>0</v>
      </c>
    </row>
    <row r="11" spans="1:33" ht="14.1" customHeight="1" x14ac:dyDescent="0.25">
      <c r="A11" s="13" t="s">
        <v>16</v>
      </c>
      <c r="B11" s="16" t="s">
        <v>16</v>
      </c>
      <c r="C11" s="15" t="s">
        <v>17</v>
      </c>
      <c r="D11" s="15"/>
      <c r="E11" s="243"/>
      <c r="F11" s="34"/>
      <c r="G11" s="243"/>
      <c r="H11" s="34"/>
      <c r="I11" s="243"/>
      <c r="J11" s="34"/>
      <c r="K11" s="243"/>
      <c r="L11" s="34"/>
      <c r="M11" s="243"/>
      <c r="N11" s="243"/>
      <c r="O11" s="243"/>
      <c r="P11" s="34"/>
      <c r="Q11" s="243"/>
      <c r="R11" s="81"/>
      <c r="S11" s="48">
        <f t="shared" si="0"/>
        <v>0</v>
      </c>
    </row>
    <row r="12" spans="1:33" ht="14.1" customHeight="1" x14ac:dyDescent="0.25">
      <c r="A12" s="13" t="s">
        <v>18</v>
      </c>
      <c r="B12" s="16" t="s">
        <v>18</v>
      </c>
      <c r="C12" s="15" t="s">
        <v>19</v>
      </c>
      <c r="D12" s="15"/>
      <c r="E12" s="243"/>
      <c r="F12" s="34"/>
      <c r="G12" s="243"/>
      <c r="H12" s="34"/>
      <c r="I12" s="243"/>
      <c r="J12" s="34"/>
      <c r="K12" s="243"/>
      <c r="L12" s="34"/>
      <c r="M12" s="243"/>
      <c r="N12" s="243"/>
      <c r="O12" s="243"/>
      <c r="P12" s="34"/>
      <c r="Q12" s="243"/>
      <c r="R12" s="81"/>
      <c r="S12" s="48">
        <f t="shared" si="0"/>
        <v>0</v>
      </c>
    </row>
    <row r="13" spans="1:33" ht="14.1" customHeight="1" x14ac:dyDescent="0.25">
      <c r="A13" s="13" t="s">
        <v>20</v>
      </c>
      <c r="B13" s="16" t="s">
        <v>20</v>
      </c>
      <c r="C13" s="15" t="s">
        <v>21</v>
      </c>
      <c r="D13" s="15"/>
      <c r="E13" s="243"/>
      <c r="F13" s="34"/>
      <c r="G13" s="243"/>
      <c r="H13" s="34"/>
      <c r="I13" s="243"/>
      <c r="J13" s="34"/>
      <c r="K13" s="243"/>
      <c r="L13" s="34"/>
      <c r="M13" s="243"/>
      <c r="N13" s="243"/>
      <c r="O13" s="243"/>
      <c r="P13" s="34"/>
      <c r="Q13" s="243"/>
      <c r="R13" s="81"/>
      <c r="S13" s="48">
        <f t="shared" si="0"/>
        <v>0</v>
      </c>
    </row>
    <row r="14" spans="1:33" ht="14.1" customHeight="1" x14ac:dyDescent="0.25">
      <c r="A14" s="13" t="s">
        <v>22</v>
      </c>
      <c r="B14" s="16" t="s">
        <v>22</v>
      </c>
      <c r="C14" s="15" t="s">
        <v>23</v>
      </c>
      <c r="D14" s="15"/>
      <c r="E14" s="243"/>
      <c r="F14" s="34"/>
      <c r="G14" s="243"/>
      <c r="H14" s="34"/>
      <c r="I14" s="243"/>
      <c r="J14" s="34"/>
      <c r="K14" s="243"/>
      <c r="L14" s="34"/>
      <c r="M14" s="243"/>
      <c r="N14" s="243"/>
      <c r="O14" s="243"/>
      <c r="P14" s="34"/>
      <c r="Q14" s="243"/>
      <c r="R14" s="81"/>
      <c r="S14" s="48">
        <f t="shared" si="0"/>
        <v>0</v>
      </c>
    </row>
    <row r="15" spans="1:33" ht="14.1" customHeight="1" x14ac:dyDescent="0.25">
      <c r="A15" s="13" t="s">
        <v>24</v>
      </c>
      <c r="B15" s="16" t="s">
        <v>24</v>
      </c>
      <c r="C15" s="15" t="s">
        <v>25</v>
      </c>
      <c r="D15" s="15"/>
      <c r="E15" s="243"/>
      <c r="F15" s="34"/>
      <c r="G15" s="243"/>
      <c r="H15" s="34"/>
      <c r="I15" s="243"/>
      <c r="J15" s="34"/>
      <c r="K15" s="243"/>
      <c r="L15" s="34"/>
      <c r="M15" s="243"/>
      <c r="N15" s="243"/>
      <c r="O15" s="243"/>
      <c r="P15" s="34"/>
      <c r="Q15" s="243"/>
      <c r="R15" s="81"/>
      <c r="S15" s="48">
        <f t="shared" si="0"/>
        <v>0</v>
      </c>
    </row>
    <row r="16" spans="1:33" ht="14.1" customHeight="1" x14ac:dyDescent="0.25">
      <c r="A16" s="13" t="s">
        <v>26</v>
      </c>
      <c r="B16" s="16" t="s">
        <v>26</v>
      </c>
      <c r="C16" s="15" t="s">
        <v>27</v>
      </c>
      <c r="D16" s="15"/>
      <c r="E16" s="243"/>
      <c r="F16" s="34"/>
      <c r="G16" s="243"/>
      <c r="H16" s="34"/>
      <c r="I16" s="243"/>
      <c r="J16" s="34"/>
      <c r="K16" s="243"/>
      <c r="L16" s="34"/>
      <c r="M16" s="251"/>
      <c r="N16" s="251"/>
      <c r="O16" s="251"/>
      <c r="P16" s="34"/>
      <c r="Q16" s="243"/>
      <c r="R16" s="81"/>
      <c r="S16" s="48">
        <f t="shared" si="0"/>
        <v>0</v>
      </c>
    </row>
    <row r="17" spans="1:20" ht="14.1" customHeight="1" x14ac:dyDescent="0.25">
      <c r="A17" s="13" t="s">
        <v>28</v>
      </c>
      <c r="B17" s="16" t="s">
        <v>28</v>
      </c>
      <c r="C17" s="15" t="s">
        <v>29</v>
      </c>
      <c r="D17" s="15"/>
      <c r="E17" s="243"/>
      <c r="F17" s="34"/>
      <c r="G17" s="243"/>
      <c r="H17" s="34"/>
      <c r="I17" s="243"/>
      <c r="J17" s="34"/>
      <c r="K17" s="243"/>
      <c r="L17" s="34"/>
      <c r="M17" s="243"/>
      <c r="N17" s="243"/>
      <c r="O17" s="243"/>
      <c r="P17" s="34"/>
      <c r="Q17" s="243"/>
      <c r="R17" s="81"/>
      <c r="S17" s="48">
        <f t="shared" si="0"/>
        <v>0</v>
      </c>
    </row>
    <row r="18" spans="1:20" ht="14.1" customHeight="1" x14ac:dyDescent="0.25">
      <c r="A18" s="13" t="s">
        <v>30</v>
      </c>
      <c r="B18" s="16" t="s">
        <v>30</v>
      </c>
      <c r="C18" s="15" t="s">
        <v>31</v>
      </c>
      <c r="D18" s="15"/>
      <c r="E18" s="243"/>
      <c r="F18" s="34"/>
      <c r="G18" s="243"/>
      <c r="H18" s="34"/>
      <c r="I18" s="243"/>
      <c r="J18" s="34"/>
      <c r="K18" s="243"/>
      <c r="L18" s="34"/>
      <c r="M18" s="243"/>
      <c r="N18" s="243"/>
      <c r="O18" s="243"/>
      <c r="P18" s="34"/>
      <c r="Q18" s="243"/>
      <c r="R18" s="81"/>
      <c r="S18" s="48">
        <f t="shared" si="0"/>
        <v>0</v>
      </c>
    </row>
    <row r="19" spans="1:20" ht="14.1" customHeight="1" x14ac:dyDescent="0.25">
      <c r="A19" s="13" t="s">
        <v>50</v>
      </c>
      <c r="B19" s="16" t="s">
        <v>50</v>
      </c>
      <c r="C19" s="24" t="s">
        <v>51</v>
      </c>
      <c r="D19" s="15"/>
      <c r="E19" s="243"/>
      <c r="F19" s="34"/>
      <c r="G19" s="243"/>
      <c r="H19" s="34"/>
      <c r="I19" s="243"/>
      <c r="J19" s="34"/>
      <c r="K19" s="243"/>
      <c r="L19" s="34"/>
      <c r="M19" s="243"/>
      <c r="N19" s="243"/>
      <c r="O19" s="243"/>
      <c r="P19" s="34"/>
      <c r="Q19" s="243"/>
      <c r="R19" s="81"/>
      <c r="S19" s="48">
        <f t="shared" si="0"/>
        <v>0</v>
      </c>
    </row>
    <row r="20" spans="1:20" ht="14.1" customHeight="1" x14ac:dyDescent="0.25">
      <c r="A20" s="13" t="s">
        <v>52</v>
      </c>
      <c r="B20" s="130" t="s">
        <v>52</v>
      </c>
      <c r="C20" s="24" t="s">
        <v>53</v>
      </c>
      <c r="D20" s="15"/>
      <c r="E20" s="243"/>
      <c r="F20" s="34"/>
      <c r="G20" s="243"/>
      <c r="H20" s="34"/>
      <c r="I20" s="243"/>
      <c r="J20" s="34"/>
      <c r="K20" s="243"/>
      <c r="L20" s="34"/>
      <c r="M20" s="243"/>
      <c r="N20" s="243"/>
      <c r="O20" s="243"/>
      <c r="P20" s="34"/>
      <c r="Q20" s="243"/>
      <c r="R20" s="81"/>
      <c r="S20" s="48">
        <f t="shared" si="0"/>
        <v>0</v>
      </c>
    </row>
    <row r="21" spans="1:20" ht="26.25" customHeight="1" x14ac:dyDescent="0.25">
      <c r="C21" s="116" t="s">
        <v>444</v>
      </c>
      <c r="D21" s="116"/>
      <c r="E21" s="117">
        <f>SUM(E8:E20)</f>
        <v>0</v>
      </c>
      <c r="F21" s="116"/>
      <c r="G21" s="117">
        <f>SUM(G8:G20)</f>
        <v>0</v>
      </c>
      <c r="H21" s="116"/>
      <c r="I21" s="117">
        <f>SUM(I8:I20)</f>
        <v>0</v>
      </c>
      <c r="J21" s="116"/>
      <c r="K21" s="117">
        <f>SUM(K8:K20)</f>
        <v>0</v>
      </c>
      <c r="L21" s="116"/>
      <c r="M21" s="117">
        <f>SUM(M8:M20)</f>
        <v>0</v>
      </c>
      <c r="N21" s="116"/>
      <c r="O21" s="117">
        <f>SUM(O8:O20)</f>
        <v>0</v>
      </c>
      <c r="P21" s="116"/>
      <c r="Q21" s="117">
        <f>SUM(Q8:Q20)</f>
        <v>0</v>
      </c>
      <c r="R21" s="116"/>
      <c r="S21" s="117">
        <f>SUM(S8:S20)</f>
        <v>0</v>
      </c>
    </row>
    <row r="22" spans="1:20" ht="1.9" customHeight="1" x14ac:dyDescent="0.25">
      <c r="A22" s="103"/>
      <c r="B22" s="67"/>
      <c r="S22" s="16"/>
    </row>
    <row r="23" spans="1:20" ht="1.9" customHeight="1" x14ac:dyDescent="0.25">
      <c r="A23" s="118"/>
      <c r="S23" s="16"/>
    </row>
    <row r="24" spans="1:20" s="74" customFormat="1" ht="1.9" customHeight="1" x14ac:dyDescent="0.25">
      <c r="A24" s="288"/>
      <c r="B24" s="288"/>
      <c r="C24" s="288"/>
      <c r="D24" s="288"/>
      <c r="E24" s="288"/>
      <c r="F24" s="288"/>
      <c r="G24" s="288"/>
      <c r="H24" s="288"/>
      <c r="I24" s="288"/>
      <c r="J24" s="288"/>
      <c r="K24" s="288"/>
      <c r="L24" s="288"/>
      <c r="M24" s="288"/>
      <c r="N24" s="288"/>
      <c r="O24" s="288"/>
      <c r="P24" s="288"/>
      <c r="Q24" s="288"/>
      <c r="R24" s="288"/>
      <c r="S24" s="288"/>
      <c r="T24" s="119"/>
    </row>
    <row r="25" spans="1:20" s="74" customFormat="1" ht="1.9" customHeight="1" x14ac:dyDescent="0.25">
      <c r="A25" s="288"/>
      <c r="B25" s="288"/>
      <c r="C25" s="288"/>
      <c r="D25" s="288"/>
      <c r="E25" s="288"/>
      <c r="F25" s="288"/>
      <c r="G25" s="288"/>
      <c r="H25" s="288"/>
      <c r="I25" s="288"/>
      <c r="J25" s="288"/>
      <c r="K25" s="288"/>
      <c r="L25" s="288"/>
      <c r="M25" s="288"/>
      <c r="N25" s="288"/>
      <c r="O25" s="288"/>
      <c r="P25" s="288"/>
      <c r="Q25" s="288"/>
      <c r="R25" s="288"/>
      <c r="S25" s="288"/>
      <c r="T25" s="119"/>
    </row>
    <row r="26" spans="1:20" s="74" customFormat="1" ht="1.9" customHeight="1" x14ac:dyDescent="0.25">
      <c r="A26" s="288"/>
      <c r="B26" s="288"/>
      <c r="C26" s="288"/>
      <c r="D26" s="288"/>
      <c r="E26" s="288"/>
      <c r="F26" s="288"/>
      <c r="G26" s="288"/>
      <c r="H26" s="288"/>
      <c r="I26" s="288"/>
      <c r="J26" s="288"/>
      <c r="K26" s="288"/>
      <c r="L26" s="288"/>
      <c r="M26" s="288"/>
      <c r="N26" s="288"/>
      <c r="O26" s="288"/>
      <c r="P26" s="288"/>
      <c r="Q26" s="288"/>
      <c r="R26" s="288"/>
      <c r="S26" s="288"/>
      <c r="T26" s="119"/>
    </row>
    <row r="27" spans="1:20" s="74" customFormat="1" ht="1.9" customHeight="1" x14ac:dyDescent="0.25">
      <c r="A27" s="120"/>
      <c r="B27" s="120"/>
      <c r="C27" s="120"/>
      <c r="D27" s="120"/>
      <c r="E27" s="120"/>
      <c r="F27" s="120"/>
      <c r="G27" s="120"/>
      <c r="H27" s="120"/>
      <c r="I27" s="120"/>
      <c r="J27" s="120"/>
      <c r="K27" s="120"/>
      <c r="L27" s="120"/>
      <c r="M27" s="120"/>
      <c r="N27" s="120"/>
      <c r="O27" s="120"/>
      <c r="P27" s="120"/>
      <c r="Q27" s="120"/>
      <c r="R27" s="120"/>
      <c r="S27" s="120"/>
      <c r="T27" s="120"/>
    </row>
    <row r="28" spans="1:20" ht="1.9" customHeight="1" x14ac:dyDescent="0.25">
      <c r="A28" s="288"/>
      <c r="B28" s="288"/>
      <c r="C28" s="288"/>
      <c r="D28" s="288"/>
      <c r="E28" s="288"/>
      <c r="F28" s="288"/>
      <c r="G28" s="288"/>
      <c r="H28" s="288"/>
      <c r="I28" s="288"/>
      <c r="J28" s="288"/>
      <c r="K28" s="288"/>
      <c r="L28" s="288"/>
      <c r="M28" s="288"/>
      <c r="N28" s="288"/>
      <c r="O28" s="288"/>
      <c r="P28" s="288"/>
      <c r="Q28" s="288"/>
      <c r="R28" s="288"/>
      <c r="S28" s="288"/>
      <c r="T28" s="119"/>
    </row>
    <row r="29" spans="1:20" ht="1.9" customHeight="1" x14ac:dyDescent="0.25">
      <c r="A29" s="91"/>
      <c r="B29" s="121"/>
      <c r="C29" s="121"/>
      <c r="D29" s="121"/>
      <c r="E29" s="121"/>
      <c r="F29" s="121"/>
      <c r="G29" s="121"/>
      <c r="H29" s="121"/>
      <c r="I29" s="121"/>
      <c r="J29" s="121"/>
      <c r="K29" s="121"/>
      <c r="L29" s="121"/>
      <c r="M29" s="121"/>
      <c r="N29" s="121"/>
      <c r="O29" s="121"/>
      <c r="P29" s="121"/>
      <c r="Q29" s="121"/>
      <c r="R29" s="121"/>
      <c r="S29" s="121"/>
      <c r="T29" s="121"/>
    </row>
    <row r="30" spans="1:20" ht="1.9" customHeight="1" x14ac:dyDescent="0.25">
      <c r="A30" s="288"/>
      <c r="B30" s="288"/>
      <c r="C30" s="288"/>
      <c r="D30" s="288"/>
      <c r="E30" s="288"/>
      <c r="F30" s="288"/>
      <c r="G30" s="288"/>
      <c r="H30" s="288"/>
      <c r="I30" s="288"/>
      <c r="J30" s="288"/>
      <c r="K30" s="288"/>
      <c r="L30" s="288"/>
      <c r="M30" s="288"/>
      <c r="N30" s="288"/>
      <c r="O30" s="288"/>
      <c r="P30" s="288"/>
      <c r="Q30" s="288"/>
      <c r="R30" s="288"/>
      <c r="S30" s="288"/>
      <c r="T30" s="119"/>
    </row>
    <row r="31" spans="1:20" s="124" customFormat="1" ht="6" hidden="1" customHeight="1" x14ac:dyDescent="0.25">
      <c r="A31" s="122"/>
      <c r="B31" s="122"/>
      <c r="C31" s="122"/>
      <c r="D31" s="122"/>
      <c r="E31" s="122"/>
      <c r="F31" s="122"/>
      <c r="G31" s="122"/>
      <c r="H31" s="122"/>
      <c r="I31" s="122"/>
      <c r="J31" s="122"/>
      <c r="K31" s="122"/>
      <c r="L31" s="122"/>
      <c r="M31" s="122"/>
      <c r="N31" s="122"/>
      <c r="O31" s="122"/>
      <c r="P31" s="122"/>
      <c r="Q31" s="122"/>
      <c r="R31" s="122"/>
      <c r="S31" s="122"/>
      <c r="T31" s="123"/>
    </row>
    <row r="32" spans="1:20" ht="12.75" customHeight="1" x14ac:dyDescent="0.25">
      <c r="A32" s="291"/>
      <c r="B32" s="291"/>
      <c r="C32" s="291"/>
      <c r="D32" s="291"/>
      <c r="E32" s="291"/>
      <c r="F32" s="291"/>
      <c r="G32" s="291"/>
      <c r="H32" s="291"/>
      <c r="I32" s="291"/>
      <c r="J32" s="291"/>
      <c r="K32" s="291"/>
      <c r="L32" s="291"/>
      <c r="M32" s="291"/>
      <c r="N32" s="291"/>
      <c r="O32" s="291"/>
      <c r="P32" s="291"/>
      <c r="Q32" s="291"/>
      <c r="R32" s="291"/>
      <c r="S32" s="291"/>
      <c r="T32" s="291"/>
    </row>
    <row r="33" spans="1:20" ht="1.9" customHeight="1" x14ac:dyDescent="0.25">
      <c r="A33" s="283"/>
      <c r="B33" s="283"/>
      <c r="C33" s="283"/>
      <c r="D33" s="283"/>
      <c r="E33" s="283"/>
      <c r="F33" s="283"/>
      <c r="G33" s="283"/>
      <c r="H33" s="283"/>
      <c r="I33" s="283"/>
      <c r="J33" s="283"/>
      <c r="K33" s="283"/>
      <c r="L33" s="283"/>
      <c r="M33" s="283"/>
      <c r="N33" s="283"/>
      <c r="O33" s="283"/>
      <c r="P33" s="283"/>
      <c r="Q33" s="283"/>
      <c r="R33" s="283"/>
      <c r="S33" s="283"/>
      <c r="T33" s="32"/>
    </row>
    <row r="34" spans="1:20" ht="1.9" customHeight="1" x14ac:dyDescent="0.25">
      <c r="A34" s="291"/>
      <c r="B34" s="291"/>
      <c r="C34" s="291"/>
      <c r="D34" s="291"/>
      <c r="E34" s="291"/>
      <c r="F34" s="291"/>
      <c r="G34" s="291"/>
      <c r="H34" s="291"/>
      <c r="I34" s="291"/>
      <c r="J34" s="291"/>
      <c r="K34" s="291"/>
      <c r="L34" s="291"/>
      <c r="M34" s="291"/>
      <c r="N34" s="291"/>
      <c r="O34" s="291"/>
      <c r="P34" s="291"/>
      <c r="Q34" s="291"/>
      <c r="R34" s="291"/>
      <c r="S34" s="291"/>
      <c r="T34" s="291"/>
    </row>
    <row r="35" spans="1:20" ht="1.9" customHeight="1" x14ac:dyDescent="0.25">
      <c r="A35" s="283"/>
      <c r="B35" s="283"/>
      <c r="C35" s="283"/>
      <c r="D35" s="283"/>
      <c r="E35" s="283"/>
      <c r="F35" s="283"/>
      <c r="G35" s="283"/>
      <c r="H35" s="283"/>
      <c r="I35" s="283"/>
      <c r="J35" s="283"/>
      <c r="K35" s="283"/>
      <c r="L35" s="283"/>
      <c r="M35" s="283"/>
      <c r="N35" s="283"/>
      <c r="O35" s="283"/>
      <c r="P35" s="283"/>
      <c r="Q35" s="283"/>
      <c r="R35" s="283"/>
      <c r="S35" s="283"/>
      <c r="T35" s="32"/>
    </row>
    <row r="36" spans="1:20" ht="1.9" customHeight="1" x14ac:dyDescent="0.25">
      <c r="A36" s="93"/>
      <c r="B36" s="125"/>
      <c r="C36" s="125"/>
      <c r="D36" s="125"/>
      <c r="E36" s="125"/>
      <c r="F36" s="125"/>
      <c r="G36" s="125"/>
      <c r="H36" s="125"/>
      <c r="I36" s="125"/>
      <c r="J36" s="125"/>
      <c r="K36" s="125"/>
      <c r="L36" s="125"/>
      <c r="M36" s="125"/>
      <c r="N36" s="125"/>
      <c r="O36" s="125"/>
      <c r="P36" s="125"/>
      <c r="Q36" s="125"/>
      <c r="R36" s="125"/>
      <c r="S36" s="125"/>
      <c r="T36" s="125"/>
    </row>
    <row r="37" spans="1:20" ht="1.9" customHeight="1" x14ac:dyDescent="0.25">
      <c r="A37" s="283"/>
      <c r="B37" s="283"/>
      <c r="C37" s="283"/>
      <c r="D37" s="283"/>
      <c r="E37" s="283"/>
      <c r="F37" s="283"/>
      <c r="G37" s="283"/>
      <c r="H37" s="283"/>
      <c r="I37" s="283"/>
      <c r="J37" s="283"/>
      <c r="K37" s="283"/>
      <c r="L37" s="283"/>
      <c r="M37" s="283"/>
      <c r="N37" s="283"/>
      <c r="O37" s="283"/>
      <c r="P37" s="283"/>
      <c r="Q37" s="283"/>
      <c r="R37" s="283"/>
      <c r="S37" s="283"/>
      <c r="T37" s="32"/>
    </row>
    <row r="38" spans="1:20" ht="1.9" customHeight="1" x14ac:dyDescent="0.25">
      <c r="A38" s="90"/>
      <c r="B38" s="120"/>
      <c r="C38" s="120"/>
      <c r="D38" s="120"/>
      <c r="E38" s="120"/>
      <c r="F38" s="120"/>
      <c r="G38" s="120"/>
      <c r="H38" s="120"/>
      <c r="I38" s="120"/>
      <c r="J38" s="120"/>
      <c r="K38" s="120"/>
      <c r="L38" s="120"/>
      <c r="M38" s="120"/>
      <c r="N38" s="120"/>
      <c r="O38" s="120"/>
      <c r="P38" s="120"/>
      <c r="Q38" s="120"/>
      <c r="R38" s="120"/>
      <c r="S38" s="120"/>
      <c r="T38" s="120"/>
    </row>
    <row r="39" spans="1:20" ht="1.9" customHeight="1" x14ac:dyDescent="0.25">
      <c r="A39" s="288"/>
      <c r="B39" s="288"/>
      <c r="C39" s="288"/>
      <c r="D39" s="288"/>
      <c r="E39" s="288"/>
      <c r="F39" s="288"/>
      <c r="G39" s="288"/>
      <c r="H39" s="288"/>
      <c r="I39" s="288"/>
      <c r="J39" s="288"/>
      <c r="K39" s="288"/>
      <c r="L39" s="288"/>
      <c r="M39" s="288"/>
      <c r="N39" s="288"/>
      <c r="O39" s="288"/>
      <c r="P39" s="288"/>
      <c r="Q39" s="288"/>
      <c r="R39" s="288"/>
      <c r="S39" s="288"/>
      <c r="T39" s="119"/>
    </row>
    <row r="40" spans="1:20" ht="1.9" customHeight="1" x14ac:dyDescent="0.25">
      <c r="A40" s="126"/>
      <c r="B40" s="127"/>
      <c r="C40" s="127"/>
      <c r="D40" s="127"/>
      <c r="E40" s="127"/>
      <c r="F40" s="127"/>
      <c r="G40" s="127"/>
      <c r="H40" s="127"/>
      <c r="I40" s="127"/>
      <c r="J40" s="127"/>
      <c r="K40" s="127"/>
      <c r="L40" s="127"/>
      <c r="M40" s="127"/>
      <c r="N40" s="127"/>
      <c r="O40" s="127"/>
      <c r="P40" s="127"/>
      <c r="Q40" s="127"/>
      <c r="R40" s="127"/>
      <c r="S40" s="127"/>
      <c r="T40" s="127"/>
    </row>
    <row r="41" spans="1:20" ht="1.9" customHeight="1" x14ac:dyDescent="0.25">
      <c r="A41" s="290"/>
      <c r="B41" s="290"/>
      <c r="C41" s="290"/>
      <c r="D41" s="290"/>
      <c r="E41" s="290"/>
      <c r="F41" s="290"/>
      <c r="G41" s="290"/>
      <c r="H41" s="290"/>
      <c r="I41" s="290"/>
      <c r="J41" s="290"/>
      <c r="K41" s="290"/>
      <c r="L41" s="290"/>
      <c r="M41" s="290"/>
      <c r="N41" s="290"/>
      <c r="O41" s="290"/>
      <c r="P41" s="290"/>
      <c r="Q41" s="290"/>
      <c r="R41" s="290"/>
      <c r="S41" s="290"/>
      <c r="T41" s="78"/>
    </row>
    <row r="42" spans="1:20" ht="1.9" customHeight="1" x14ac:dyDescent="0.25">
      <c r="A42" s="91"/>
      <c r="B42" s="78"/>
      <c r="C42" s="78"/>
      <c r="D42" s="78"/>
      <c r="E42" s="78"/>
      <c r="F42" s="78"/>
      <c r="G42" s="78"/>
      <c r="H42" s="78"/>
      <c r="I42" s="78"/>
      <c r="J42" s="78"/>
      <c r="K42" s="78"/>
      <c r="L42" s="78"/>
      <c r="M42" s="78"/>
      <c r="N42" s="78"/>
      <c r="O42" s="78"/>
      <c r="P42" s="78"/>
      <c r="Q42" s="78"/>
      <c r="R42" s="78"/>
      <c r="S42" s="78"/>
      <c r="T42" s="78"/>
    </row>
    <row r="43" spans="1:20" ht="1.9" customHeight="1" x14ac:dyDescent="0.25">
      <c r="A43" s="288"/>
      <c r="B43" s="288"/>
      <c r="C43" s="288"/>
      <c r="D43" s="288"/>
      <c r="E43" s="288"/>
      <c r="F43" s="288"/>
      <c r="G43" s="288"/>
      <c r="H43" s="288"/>
      <c r="I43" s="288"/>
      <c r="J43" s="288"/>
      <c r="K43" s="288"/>
      <c r="L43" s="288"/>
      <c r="M43" s="288"/>
      <c r="N43" s="288"/>
      <c r="O43" s="288"/>
      <c r="P43" s="288"/>
      <c r="Q43" s="288"/>
      <c r="R43" s="288"/>
      <c r="S43" s="288"/>
      <c r="T43" s="119"/>
    </row>
    <row r="44" spans="1:20" ht="1.9" customHeight="1" x14ac:dyDescent="0.25">
      <c r="A44" s="288"/>
      <c r="B44" s="288"/>
      <c r="C44" s="288"/>
      <c r="D44" s="288"/>
      <c r="E44" s="288"/>
      <c r="F44" s="288"/>
      <c r="G44" s="288"/>
      <c r="H44" s="288"/>
      <c r="I44" s="288"/>
      <c r="J44" s="288"/>
      <c r="K44" s="288"/>
      <c r="L44" s="288"/>
      <c r="M44" s="288"/>
      <c r="N44" s="288"/>
      <c r="O44" s="288"/>
      <c r="P44" s="288"/>
      <c r="Q44" s="288"/>
      <c r="R44" s="288"/>
      <c r="S44" s="288"/>
      <c r="T44" s="119"/>
    </row>
    <row r="45" spans="1:20" ht="1.9" customHeight="1" x14ac:dyDescent="0.25">
      <c r="A45" s="288"/>
      <c r="B45" s="288"/>
      <c r="C45" s="288"/>
      <c r="D45" s="288"/>
      <c r="E45" s="288"/>
      <c r="F45" s="288"/>
      <c r="G45" s="288"/>
      <c r="H45" s="288"/>
      <c r="I45" s="288"/>
      <c r="J45" s="288"/>
      <c r="K45" s="288"/>
      <c r="L45" s="288"/>
      <c r="M45" s="288"/>
      <c r="N45" s="288"/>
      <c r="O45" s="288"/>
      <c r="P45" s="288"/>
      <c r="Q45" s="288"/>
      <c r="R45" s="288"/>
      <c r="S45" s="288"/>
      <c r="T45" s="119"/>
    </row>
    <row r="46" spans="1:20" ht="1.9" customHeight="1" x14ac:dyDescent="0.25">
      <c r="A46" s="288"/>
      <c r="B46" s="288"/>
      <c r="C46" s="288"/>
      <c r="D46" s="288"/>
      <c r="E46" s="288"/>
      <c r="F46" s="288"/>
      <c r="G46" s="288"/>
      <c r="H46" s="288"/>
      <c r="I46" s="288"/>
      <c r="J46" s="288"/>
      <c r="K46" s="288"/>
      <c r="L46" s="288"/>
      <c r="M46" s="288"/>
      <c r="N46" s="288"/>
      <c r="O46" s="288"/>
      <c r="P46" s="288"/>
      <c r="Q46" s="288"/>
      <c r="R46" s="288"/>
      <c r="S46" s="288"/>
      <c r="T46" s="119"/>
    </row>
    <row r="47" spans="1:20" ht="1.9" customHeight="1" x14ac:dyDescent="0.25">
      <c r="A47" s="288"/>
      <c r="B47" s="288"/>
      <c r="C47" s="288"/>
      <c r="D47" s="288"/>
      <c r="E47" s="288"/>
      <c r="F47" s="288"/>
      <c r="G47" s="288"/>
      <c r="H47" s="288"/>
      <c r="I47" s="288"/>
      <c r="J47" s="288"/>
      <c r="K47" s="288"/>
      <c r="L47" s="288"/>
      <c r="M47" s="288"/>
      <c r="N47" s="288"/>
      <c r="O47" s="288"/>
      <c r="P47" s="288"/>
      <c r="Q47" s="288"/>
      <c r="R47" s="288"/>
      <c r="S47" s="288"/>
      <c r="T47" s="119"/>
    </row>
    <row r="48" spans="1:20" ht="1.9" customHeight="1" x14ac:dyDescent="0.25">
      <c r="A48" s="288"/>
      <c r="B48" s="288"/>
      <c r="C48" s="288"/>
      <c r="D48" s="288"/>
      <c r="E48" s="288"/>
      <c r="F48" s="288"/>
      <c r="G48" s="288"/>
      <c r="H48" s="288"/>
      <c r="I48" s="288"/>
      <c r="J48" s="288"/>
      <c r="K48" s="288"/>
      <c r="L48" s="288"/>
      <c r="M48" s="288"/>
      <c r="N48" s="288"/>
      <c r="O48" s="288"/>
      <c r="P48" s="288"/>
      <c r="Q48" s="288"/>
      <c r="R48" s="288"/>
      <c r="S48" s="288"/>
      <c r="T48" s="119"/>
    </row>
    <row r="49" spans="1:20" ht="1.9" customHeight="1" x14ac:dyDescent="0.25">
      <c r="A49" s="288"/>
      <c r="B49" s="288"/>
      <c r="C49" s="288"/>
      <c r="D49" s="288"/>
      <c r="E49" s="288"/>
      <c r="F49" s="288"/>
      <c r="G49" s="288"/>
      <c r="H49" s="288"/>
      <c r="I49" s="288"/>
      <c r="J49" s="288"/>
      <c r="K49" s="288"/>
      <c r="L49" s="288"/>
      <c r="M49" s="288"/>
      <c r="N49" s="288"/>
      <c r="O49" s="288"/>
      <c r="P49" s="288"/>
      <c r="Q49" s="288"/>
      <c r="R49" s="288"/>
      <c r="S49" s="288"/>
      <c r="T49" s="119"/>
    </row>
    <row r="50" spans="1:20" ht="12" hidden="1" customHeight="1" x14ac:dyDescent="0.25">
      <c r="A50" s="90"/>
      <c r="B50" s="90"/>
      <c r="C50" s="90"/>
      <c r="D50" s="90"/>
      <c r="E50" s="90"/>
      <c r="F50" s="90"/>
      <c r="G50" s="90"/>
      <c r="H50" s="90"/>
      <c r="I50" s="90"/>
      <c r="J50" s="90"/>
      <c r="K50" s="90"/>
      <c r="L50" s="90"/>
      <c r="M50" s="90"/>
      <c r="N50" s="90"/>
      <c r="O50" s="90"/>
      <c r="P50" s="90"/>
      <c r="Q50" s="90"/>
      <c r="R50" s="90"/>
      <c r="S50" s="90"/>
      <c r="T50" s="119"/>
    </row>
    <row r="51" spans="1:20" ht="9.75" hidden="1" customHeight="1" x14ac:dyDescent="0.25">
      <c r="A51" s="90"/>
      <c r="B51" s="90"/>
      <c r="C51" s="90"/>
      <c r="D51" s="90"/>
      <c r="E51" s="90"/>
      <c r="F51" s="90"/>
      <c r="G51" s="90"/>
      <c r="H51" s="90"/>
      <c r="I51" s="90"/>
      <c r="J51" s="90"/>
      <c r="K51" s="90"/>
      <c r="L51" s="90"/>
      <c r="M51" s="90"/>
      <c r="N51" s="90"/>
      <c r="O51" s="90"/>
      <c r="P51" s="90"/>
      <c r="Q51" s="90"/>
      <c r="R51" s="90"/>
      <c r="S51" s="90"/>
      <c r="T51" s="119"/>
    </row>
    <row r="52" spans="1:20" ht="9.75" hidden="1" customHeight="1" x14ac:dyDescent="0.25">
      <c r="A52" s="90"/>
      <c r="B52" s="90"/>
      <c r="C52" s="90"/>
      <c r="D52" s="90"/>
      <c r="E52" s="90"/>
      <c r="F52" s="90"/>
      <c r="G52" s="90"/>
      <c r="H52" s="90"/>
      <c r="I52" s="90"/>
      <c r="J52" s="90"/>
      <c r="K52" s="90"/>
      <c r="L52" s="90"/>
      <c r="M52" s="90"/>
      <c r="N52" s="90"/>
      <c r="O52" s="90"/>
      <c r="P52" s="90"/>
      <c r="Q52" s="90"/>
      <c r="R52" s="90"/>
      <c r="S52" s="90"/>
      <c r="T52" s="119"/>
    </row>
    <row r="53" spans="1:20" ht="9" hidden="1" customHeight="1" x14ac:dyDescent="0.25">
      <c r="A53" s="90"/>
      <c r="B53" s="90"/>
      <c r="C53" s="90"/>
      <c r="D53" s="90"/>
      <c r="E53" s="90"/>
      <c r="F53" s="90"/>
      <c r="G53" s="90"/>
      <c r="H53" s="90"/>
      <c r="I53" s="90"/>
      <c r="J53" s="90"/>
      <c r="K53" s="90"/>
      <c r="L53" s="90"/>
      <c r="M53" s="90"/>
      <c r="N53" s="90"/>
      <c r="O53" s="90"/>
      <c r="P53" s="90"/>
      <c r="Q53" s="90"/>
      <c r="R53" s="90"/>
      <c r="S53" s="90"/>
      <c r="T53" s="119"/>
    </row>
    <row r="54" spans="1:20" ht="12" customHeight="1" x14ac:dyDescent="0.25">
      <c r="A54" s="90"/>
      <c r="B54" s="90"/>
      <c r="C54" s="90"/>
      <c r="D54" s="90"/>
      <c r="E54" s="90"/>
      <c r="F54" s="90"/>
      <c r="G54" s="90"/>
      <c r="H54" s="90"/>
      <c r="I54" s="90"/>
      <c r="J54" s="90"/>
      <c r="K54" s="90"/>
      <c r="L54" s="90"/>
      <c r="M54" s="90"/>
      <c r="N54" s="90"/>
      <c r="O54" s="90"/>
      <c r="P54" s="90"/>
      <c r="Q54" s="90"/>
      <c r="R54" s="90"/>
      <c r="S54" s="90"/>
      <c r="T54" s="119"/>
    </row>
    <row r="55" spans="1:20" x14ac:dyDescent="0.25">
      <c r="B55" s="16" t="s">
        <v>69</v>
      </c>
      <c r="D55" s="274">
        <f>Certification!C9</f>
        <v>0</v>
      </c>
      <c r="E55" s="274"/>
      <c r="F55" s="274"/>
      <c r="G55" s="274"/>
      <c r="H55" s="274"/>
      <c r="I55" s="274"/>
      <c r="J55" s="274"/>
      <c r="K55" s="91"/>
      <c r="L55" s="91"/>
      <c r="M55" s="91"/>
      <c r="N55" s="91"/>
      <c r="O55" s="91"/>
      <c r="P55" s="91"/>
      <c r="Q55" s="91"/>
      <c r="R55" s="91"/>
      <c r="S55" s="91"/>
      <c r="T55" s="91"/>
    </row>
    <row r="56" spans="1:20" ht="3.75" customHeight="1" x14ac:dyDescent="0.25">
      <c r="A56" s="15"/>
      <c r="B56" s="15"/>
      <c r="E56" s="92"/>
      <c r="F56" s="92"/>
      <c r="G56" s="92"/>
    </row>
    <row r="57" spans="1:20" x14ac:dyDescent="0.25">
      <c r="B57" s="16" t="s">
        <v>78</v>
      </c>
      <c r="D57" s="289">
        <f>Certification!L9</f>
        <v>0</v>
      </c>
      <c r="E57" s="289"/>
      <c r="F57" s="289"/>
      <c r="G57" s="289"/>
      <c r="H57" s="289"/>
      <c r="I57" s="289"/>
      <c r="J57" s="289"/>
    </row>
    <row r="58" spans="1:20" ht="3.75" customHeight="1" x14ac:dyDescent="0.25">
      <c r="E58" s="15"/>
      <c r="F58" s="15"/>
      <c r="G58" s="15"/>
    </row>
    <row r="59" spans="1:20" x14ac:dyDescent="0.25">
      <c r="B59" s="16" t="s">
        <v>4</v>
      </c>
      <c r="D59" s="276" t="str">
        <f>Certification!F7</f>
        <v xml:space="preserve">2015/16 (July 1, 2015 - June 30, 2016) </v>
      </c>
      <c r="E59" s="276"/>
      <c r="F59" s="276"/>
      <c r="G59" s="276"/>
      <c r="H59" s="276"/>
      <c r="I59" s="276"/>
      <c r="J59" s="276"/>
    </row>
    <row r="60" spans="1:20" x14ac:dyDescent="0.25"/>
    <row r="61" spans="1:20" x14ac:dyDescent="0.25">
      <c r="A61" s="292"/>
      <c r="B61" s="292"/>
      <c r="C61" s="292"/>
      <c r="D61" s="292"/>
      <c r="E61" s="292"/>
      <c r="F61" s="292"/>
      <c r="G61" s="292"/>
      <c r="H61" s="292"/>
      <c r="I61" s="292"/>
      <c r="J61" s="292"/>
      <c r="K61" s="292"/>
      <c r="L61" s="292"/>
      <c r="M61" s="292"/>
      <c r="N61" s="292"/>
      <c r="O61" s="292"/>
      <c r="P61" s="292"/>
      <c r="Q61" s="292"/>
      <c r="R61" s="292"/>
      <c r="S61" s="292"/>
      <c r="T61" s="292"/>
    </row>
    <row r="62" spans="1:20" x14ac:dyDescent="0.25">
      <c r="C62" s="211"/>
      <c r="D62" s="211"/>
      <c r="E62" s="211"/>
      <c r="F62" s="211"/>
      <c r="G62" s="211"/>
      <c r="H62" s="211"/>
      <c r="I62" s="211"/>
      <c r="J62" s="211"/>
      <c r="K62" s="211"/>
      <c r="L62" s="211"/>
      <c r="M62" s="211"/>
      <c r="N62" s="211"/>
      <c r="O62" s="211"/>
      <c r="P62" s="208"/>
      <c r="Q62" s="239" t="s">
        <v>461</v>
      </c>
      <c r="R62" s="208"/>
      <c r="S62" s="211"/>
      <c r="T62" s="211"/>
    </row>
    <row r="64" spans="1:20" hidden="1" x14ac:dyDescent="0.25">
      <c r="S64" s="16"/>
    </row>
  </sheetData>
  <sheetProtection selectLockedCells="1"/>
  <protectedRanges>
    <protectedRange sqref="E8:E20 G8:G20 I8:I20 K8:K20 Q8:Q20 M8:O20" name="Range1"/>
  </protectedRanges>
  <dataConsolidate/>
  <customSheetViews>
    <customSheetView guid="{CF10811B-6A69-41CB-8E67-7565C095F74D}" showPageBreaks="1" view="pageBreakPreview">
      <selection activeCell="U30" sqref="U30"/>
      <pageMargins left="0.2" right="0.2" top="0.26" bottom="0.35" header="0.26" footer="0.16"/>
      <printOptions horizontalCentered="1"/>
      <pageSetup scale="89" orientation="landscape" r:id="rId1"/>
      <headerFooter alignWithMargins="0">
        <oddFooter xml:space="preserve">&amp;L&amp;8DHCS 2437 (7/11)&amp;R&amp;"Times New Roman,Bold" </oddFooter>
      </headerFooter>
    </customSheetView>
    <customSheetView guid="{28D847F1-2D20-4AB9-A0E0-FA308B0BA2E9}" showPageBreaks="1" view="pageBreakPreview">
      <selection activeCell="A38" sqref="A38:T38"/>
      <pageMargins left="0.2" right="0.2" top="0.26" bottom="0.35" header="0.26" footer="0.16"/>
      <printOptions horizontalCentered="1"/>
      <pageSetup scale="89" orientation="landscape" r:id="rId2"/>
      <headerFooter alignWithMargins="0">
        <oddFooter xml:space="preserve">&amp;L&amp;8DHCS 2437 (7/11)&amp;R&amp;"Times New Roman,Bold" </oddFooter>
      </headerFooter>
    </customSheetView>
    <customSheetView guid="{B5C9438F-069E-4498-AEA6-C01E918C6F69}" showPageBreaks="1" view="pageBreakPreview">
      <selection activeCell="U30" sqref="U30"/>
      <pageMargins left="0.2" right="0.2" top="0.26" bottom="0.35" header="0.26" footer="0.16"/>
      <printOptions horizontalCentered="1"/>
      <pageSetup scale="89" orientation="landscape" r:id="rId3"/>
      <headerFooter alignWithMargins="0">
        <oddFooter xml:space="preserve">&amp;L&amp;8DHCS 2437 (7/11)&amp;R&amp;"Times New Roman,Bold" </oddFooter>
      </headerFooter>
    </customSheetView>
  </customSheetViews>
  <mergeCells count="15">
    <mergeCell ref="A37:S37"/>
    <mergeCell ref="A41:S41"/>
    <mergeCell ref="A32:T32"/>
    <mergeCell ref="A61:T61"/>
    <mergeCell ref="A34:T34"/>
    <mergeCell ref="D55:J55"/>
    <mergeCell ref="A43:S49"/>
    <mergeCell ref="D57:J57"/>
    <mergeCell ref="D59:J59"/>
    <mergeCell ref="A39:S39"/>
    <mergeCell ref="A24:S26"/>
    <mergeCell ref="A28:S28"/>
    <mergeCell ref="A30:S30"/>
    <mergeCell ref="A33:S33"/>
    <mergeCell ref="A35:S35"/>
  </mergeCells>
  <phoneticPr fontId="0" type="noConversion"/>
  <dataValidations count="128">
    <dataValidation allowBlank="1" showInputMessage="1" showErrorMessage="1" prompt="Press UP or DOWN ARROW to read Worksheet A.1 &amp; B.1 Other Costs" sqref="B2" xr:uid="{00000000-0002-0000-0400-000000000000}"/>
    <dataValidation allowBlank="1" showInputMessage="1" showErrorMessage="1" prompt="Column A (1) (Materials, Supplies and References Materials Expenditures): Enter expenditures by practitioner type (lines 1-13) for all qualified district employed practitioners billing LEA reimbursable services in the LEA Medi-Cal " sqref="E1" xr:uid="{00000000-0002-0000-0400-000001000000}"/>
    <dataValidation allowBlank="1" showInputMessage="1" showErrorMessage="1" prompt="Billing Option Program for object code 4200 for books and other reference materials related to the direct provision of health services, and for object code 4300 for consumable materials and" sqref="E2" xr:uid="{00000000-0002-0000-0400-000002000000}"/>
    <dataValidation allowBlank="1" showInputMessage="1" showErrorMessage="1" prompt="supplies related to the direct provision of health services, including materials used to conduct assessments (e.g. psychological test materials). Exclude expenditures in object codes 4200 or 4300 for materials or supplies used for classroom instruction." sqref="E3" xr:uid="{00000000-0002-0000-0400-000003000000}"/>
    <dataValidation allowBlank="1" showInputMessage="1" showErrorMessage="1" prompt="LEAs must be able to validate required practitioner licenses and/or credentials. A list of rendering practitioners and their required qualifications can be found in the LEA Provider Manual (Section loc ed rend). If your LEA does not employ a " sqref="E5" xr:uid="{00000000-0002-0000-0400-000004000000}"/>
    <dataValidation allowBlank="1" showInputMessage="1" showErrorMessage="1" prompt="practitioner type, leave that cell blank.  Object codes are defined in the CSAM, Procedure 330. Expenditures classified under Resource Code 5640 (Medi-Cal Billing Option) are not considered to be restricted federal funds and may be included on the CRCS. " sqref="E7" xr:uid="{00000000-0002-0000-0400-000005000000}"/>
    <dataValidation allowBlank="1" showInputMessage="1" showErrorMessage="1" prompt="Column B (Non-capitalized Equipment Expenditures): Enter expenditures for object code 4400 for non-capitalized equipment related to the direct provision of health services by practitioner type (lines 1-13) for all qualified district employed practitioners" sqref="G2" xr:uid="{00000000-0002-0000-0400-000006000000}"/>
    <dataValidation allowBlank="1" showInputMessage="1" showErrorMessage="1" prompt="billing LEA reimbursable services in the LEA Medi-Cal Billing Option Program. LEAs must be able to validate required practitioner licenses and/or credentials. A list of rendering practitioners and their required qualifications can be found in the LEA" sqref="G3" xr:uid="{00000000-0002-0000-0400-000007000000}"/>
    <dataValidation allowBlank="1" showInputMessage="1" showErrorMessage="1" prompt="Provider Manual (Section loc ed rend). If your LEA does not employ a practitioner type, leave that cell blank.  Object codes are defined in the CSAM, Procedure 330. Expenditures classified under Resource Code 5640 (Medi-Cal Billing Option Program) are " sqref="G5" xr:uid="{00000000-0002-0000-0400-000008000000}"/>
    <dataValidation allowBlank="1" showInputMessage="1" showErrorMessage="1" prompt="not considered to be restricted federal funds and may be included on the CRCS." sqref="G7 I7" xr:uid="{00000000-0002-0000-0400-000009000000}"/>
    <dataValidation allowBlank="1" showInputMessage="1" showErrorMessage="1" prompt="Column C (Travel and Conferences Expenditures): Enter expenditures for object code 5200 for travel and conferences related to the direct provision of health services by practitioner type (lines 1-13) for all qualified district employed practitioners " sqref="I1" xr:uid="{00000000-0002-0000-0400-00000A000000}"/>
    <dataValidation allowBlank="1" showInputMessage="1" showErrorMessage="1" prompt="billing LEA reimbursable services in the LEA Medi-Cal Billing Option Program.  LEAs must be able to validate required practitioner licenses and/or credentials.  A list of rendering practitioners and their required qualifications can be found in the LEA " sqref="I3" xr:uid="{00000000-0002-0000-0400-00000B000000}"/>
    <dataValidation allowBlank="1" showInputMessage="1" showErrorMessage="1" prompt="Provider Manual (Section loc ed rend).  If your LEA does not employ a practitioner type, leave that cell blank.  Object codes are defined in the CSAM, Procedure 330.  Expenditures classified under Resource Code 5640 (Medi-Cal Billing Option Program) are " sqref="I5" xr:uid="{00000000-0002-0000-0400-00000C000000}"/>
    <dataValidation allowBlank="1" showInputMessage="1" showErrorMessage="1" prompt="Column D (1) (Dues and Membership Expenditures): Enter expenditures for object code 5300 for dues and membership related to the direct provision of health services by practitioner type (lines 1-13) for all qualified district employed practitioners billing" sqref="K2" xr:uid="{00000000-0002-0000-0400-00000D000000}"/>
    <dataValidation allowBlank="1" showInputMessage="1" showErrorMessage="1" prompt="LEA reimbursable services in the LEA Medi-Cal Billing Option Program.  LEAs must be able to validate required practitioner licenses and/or credentials.  A list of rendering practitioners and their required qualifications can be found in the LEA " sqref="K3" xr:uid="{00000000-0002-0000-0400-00000E000000}"/>
    <dataValidation allowBlank="1" showInputMessage="1" showErrorMessage="1" prompt="Provider Manual (Section loc ed rend).  If your LEA does not employ a practitioner type, leave that cell blank.  Object codes are defined in the CSAM, Procedure 330.  Expenditures classified under Resource Code 5640 (Medi-Cal Billing Option Program) are" sqref="K5" xr:uid="{00000000-0002-0000-0400-00000F000000}"/>
    <dataValidation allowBlank="1" showInputMessage="1" showErrorMessage="1" prompt="not considered to be restricted federal funds and may be included on the CRCS. " sqref="K7" xr:uid="{00000000-0002-0000-0400-000010000000}"/>
    <dataValidation allowBlank="1" showInputMessage="1" showErrorMessage="1" prompt="Column E (Contractor Costs 5800): Enter expenditures for object code 5800 for contractor costs up to $25,000 for each individual subagreement for the duration of the subagreement related to contractors performing health services by practitioner type" sqref="M2" xr:uid="{00000000-0002-0000-0400-000011000000}"/>
    <dataValidation allowBlank="1" showInputMessage="1" showErrorMessage="1" prompt="(lines 1-13) for all qualified contracted practitioners billing LEA reimbursable services in the LEA Medi-Cal Billing Option Program.  LEAs must be able to validate required practitioner licenses and/or credentials.  The remainder of the individual" sqref="M3" xr:uid="{00000000-0002-0000-0400-000012000000}"/>
    <dataValidation allowBlank="1" showInputMessage="1" showErrorMessage="1" prompt=" subagreement exceeding $25,000 is charged to object code 5100.  Do not include contractor expenditures for legal, advertising, machine, repair or other non-health related contracts. If your LEA does not contract with a practitioner type, leave that cell" sqref="M5" xr:uid="{00000000-0002-0000-0400-000013000000}"/>
    <dataValidation allowBlank="1" showInputMessage="1" showErrorMessage="1" prompt="blank. Object codes are defined in the CSAM, Procedure 330.  Expenditures classified under Resource Code 5640 (Medi-Cal Billing Option Program) are not considered to be restricted federal funds and may be included on the CRCS. " sqref="M7" xr:uid="{00000000-0002-0000-0400-000014000000}"/>
    <dataValidation allowBlank="1" showInputMessage="1" showErrorMessage="1" prompt="leave that cell blank.  Object codes are defined in the CSAM, Procedure 330. Expenditures classified under Resource Code 5640 (Medi-Cal Billing Option Program) are not considered to be restricted federal funds and may be included on the CRCS." sqref="O7" xr:uid="{00000000-0002-0000-0400-000015000000}"/>
    <dataValidation allowBlank="1" showInputMessage="1" showErrorMessage="1" prompt="each individual subagreement with the remainder charged to object code 5100.  Do not include contractor expenditures for legal, advertising, machine, repair or other non-health related contracts.  If your LEA does not contract with a practitioner type," sqref="O5" xr:uid="{00000000-0002-0000-0400-000016000000}"/>
    <dataValidation allowBlank="1" showInputMessage="1" showErrorMessage="1" prompt="1-13) for all qualified contracted practitioners billing LEA reimbursable services in the LEA Medi-Cal Billing Option Program. LEAs must be able to validate required practitioner licenses and/or credentials. Object code 5800 allows up to $25,000 of" sqref="O3" xr:uid="{00000000-0002-0000-0400-000017000000}"/>
    <dataValidation allowBlank="1" showInputMessage="1" showErrorMessage="1" prompt="for the duration of the subagreement related to contractors performing health services by practitioner type (lines" sqref="O2" xr:uid="{00000000-0002-0000-0400-000018000000}"/>
    <dataValidation allowBlank="1" showInputMessage="1" showErrorMessage="1" prompt="Column F (Contractor Costs 5100): Enter expenditures for object code 5100 for the remainder of contractor costs for individual subagreements that exceed $25,000 " sqref="O1" xr:uid="{00000000-0002-0000-0400-000019000000}"/>
    <dataValidation allowBlank="1" showInputMessage="1" showErrorMessage="1" prompt="Column G (1) (Communications Expenditures): Enter expenditures for object code 5900 for communications related to the direct provision of health services by practitioner type (lines 1-13) for all qualified district employed practitioners" sqref="Q2" xr:uid="{00000000-0002-0000-0400-00001A000000}"/>
    <dataValidation allowBlank="1" showInputMessage="1" showErrorMessage="1" prompt=" billing LEA reimbursable services in the LEA Medi-Cal Billing Option Program.  LEAs must be able to validate required practitioner licenses and/or credentials.  A list of rendering practitioners and their required qualifications can be found in the LEA" sqref="Q3" xr:uid="{00000000-0002-0000-0400-00001B000000}"/>
    <dataValidation allowBlank="1" showInputMessage="1" showErrorMessage="1" prompt=" Provider Manual (Section loc ed rend).  If your LEA does not employ a practitioner type, leave that cell blank.  Object codes are defined in the CSAM, Procedure 330.  Expenditures classified under Resource Code 5640 (Medi-Cal Billing Option Program)" sqref="Q5" xr:uid="{00000000-0002-0000-0400-00001C000000}"/>
    <dataValidation allowBlank="1" showInputMessage="1" showErrorMessage="1" prompt=" are not considered to be restricted federal funds and may be included on the CRCS." sqref="Q7" xr:uid="{00000000-0002-0000-0400-00001D000000}"/>
    <dataValidation allowBlank="1" showInputMessage="1" showErrorMessage="1" prompt="Worksheet A.1 &amp; B.1 Other Costs: Collects allowable costs other than salary and benefit expenditures that are necessary for the provision of health services for all qualified district employed practitioners billing LEA reimbursable services in the" sqref="B3" xr:uid="{00000000-0002-0000-0400-00001E000000}"/>
    <dataValidation allowBlank="1" showInputMessage="1" showErrorMessage="1" prompt=" LEA Medi­Cal Billing Option Program. A list of rendering practitioners and their required qualifications can be found in the LEA Provider Manual (Section loc ed rend) " sqref="B4" xr:uid="{00000000-0002-0000-0400-00001F000000}"/>
    <dataValidation allowBlank="1" showInputMessage="1" showErrorMessage="1" prompt="Note 1: If your LEA does not directly assign costs to each practitioner type, you may allocate &quot;Other Costs&quot; in Worksheet A-1/B-1, excluding Contractor Costs (Columns E and F), based on practitioner salaries and wages or an equivalent functional" sqref="C1" xr:uid="{00000000-0002-0000-0400-000020000000}"/>
    <dataValidation allowBlank="1" showInputMessage="1" showErrorMessage="1" prompt="allocation basis (e.g., FTEs). To allocate “Other Costs” in Worksheet A-1/B-1, use the proportion of salaries and wages of each practitioner type to total costs for the practitioner type within a function code, as defined in the CSAM, Procedure" sqref="C2" xr:uid="{00000000-0002-0000-0400-000021000000}"/>
    <dataValidation allowBlank="1" showInputMessage="1" showErrorMessage="1" prompt="325. For example, if your LEA includes school nurses and LVNs in function code 3140, the proportion of school nurse salaries and wages divided by total salaries and wages in function code 3140 may be used to estimate the materials and supplies" sqref="C3" xr:uid="{00000000-0002-0000-0400-000022000000}"/>
    <dataValidation allowBlank="1" showInputMessage="1" showErrorMessage="1" prompt="(Column A) used by school nurses. A similar calculation would be completed to determine the materials and supplies used by LVNs. LEAs who use an allocation methodology to calculate &quot;Other Costs&quot; by practitioner type shall maintain adequate" sqref="C5" xr:uid="{00000000-0002-0000-0400-000023000000}"/>
    <dataValidation allowBlank="1" showInputMessage="1" showErrorMessage="1" prompt="documentation of their methodology for review or audit by State and/or federal authorities. Allocation of costs is not allowed for Contractor Costs (Columns E and F)." sqref="C7" xr:uid="{00000000-0002-0000-0400-000024000000}"/>
    <dataValidation allowBlank="1" showInputMessage="1" showErrorMessage="1" prompt="Enter Materials, Supplies and Reference Materials Expenditures for Psychologists" sqref="E8" xr:uid="{00000000-0002-0000-0400-000025000000}"/>
    <dataValidation allowBlank="1" showInputMessage="1" showErrorMessage="1" prompt="Enter Materials, Supplies and Reference Materials Expenditures for Social Workers" sqref="E9" xr:uid="{00000000-0002-0000-0400-000026000000}"/>
    <dataValidation allowBlank="1" showInputMessage="1" showErrorMessage="1" prompt="Enter Materials, Supplies and Reference Materials Expenditures for Counselors" sqref="E10" xr:uid="{00000000-0002-0000-0400-000027000000}"/>
    <dataValidation allowBlank="1" showInputMessage="1" showErrorMessage="1" prompt="Enter Materials, Supplies and Reference Materials Expenditures for School Nurses" sqref="E11" xr:uid="{00000000-0002-0000-0400-000028000000}"/>
    <dataValidation allowBlank="1" showInputMessage="1" showErrorMessage="1" prompt="Enter Materials, Supplies and Reference Materials Expenditures for Licensed Vocational Nurses" sqref="E12" xr:uid="{00000000-0002-0000-0400-000029000000}"/>
    <dataValidation allowBlank="1" showInputMessage="1" showErrorMessage="1" prompt="Enter Materials, Supplies and Reference Materials Expenditures for Trained Health Care Aides" sqref="E13" xr:uid="{00000000-0002-0000-0400-00002A000000}"/>
    <dataValidation allowBlank="1" showInputMessage="1" showErrorMessage="1" prompt="Enter Materials, Supplies and Reference Materials Expenditures for Speech-Language Pathologists" sqref="E14" xr:uid="{00000000-0002-0000-0400-00002B000000}"/>
    <dataValidation allowBlank="1" showInputMessage="1" showErrorMessage="1" prompt="Enter Materials, Supplies and Reference Materials Expenditures for Audiologists" sqref="E15" xr:uid="{00000000-0002-0000-0400-00002C000000}"/>
    <dataValidation allowBlank="1" showInputMessage="1" showErrorMessage="1" prompt="Enter Materials, Supplies and Reference Materials Expenditures for Physical Therapists" sqref="E16" xr:uid="{00000000-0002-0000-0400-00002D000000}"/>
    <dataValidation allowBlank="1" showInputMessage="1" showErrorMessage="1" prompt="Enter Materials, Supplies and Reference Materials Expenditures for Occupational Therapists" sqref="E17" xr:uid="{00000000-0002-0000-0400-00002E000000}"/>
    <dataValidation allowBlank="1" showInputMessage="1" showErrorMessage="1" prompt="Enter Materials, Supplies and Reference Materials Expenditures for Physicians/Psychiatrists" sqref="E18" xr:uid="{00000000-0002-0000-0400-00002F000000}"/>
    <dataValidation allowBlank="1" showInputMessage="1" showErrorMessage="1" prompt="Enter Materials, Supplies and Reference Materials Expenditures for Optometrists" sqref="E19" xr:uid="{00000000-0002-0000-0400-000030000000}"/>
    <dataValidation allowBlank="1" showInputMessage="1" showErrorMessage="1" prompt="Enter Materials, Supplies and Reference Materials Expenditures for Audiometrists" sqref="E20" xr:uid="{00000000-0002-0000-0400-000031000000}"/>
    <dataValidation allowBlank="1" showInputMessage="1" showErrorMessage="1" prompt="Enter Non-capitalized Equipment Expenditures for  Psychologists" sqref="G8" xr:uid="{00000000-0002-0000-0400-000032000000}"/>
    <dataValidation allowBlank="1" showInputMessage="1" showErrorMessage="1" prompt="Enter Non-capitalized Equipment Expenditures for  Social Workers" sqref="G9" xr:uid="{00000000-0002-0000-0400-000033000000}"/>
    <dataValidation allowBlank="1" showInputMessage="1" showErrorMessage="1" prompt="Enter Non-capitalized Equipment Expenditures for  Counselors" sqref="G10" xr:uid="{00000000-0002-0000-0400-000034000000}"/>
    <dataValidation allowBlank="1" showInputMessage="1" showErrorMessage="1" prompt="Enter Non-capitalized Equipment Expenditures for  School Nurses" sqref="G11" xr:uid="{00000000-0002-0000-0400-000035000000}"/>
    <dataValidation allowBlank="1" showInputMessage="1" showErrorMessage="1" prompt="Enter Non-capitalized Equipment Expenditures for  Licensed Vocational Nurses" sqref="G12" xr:uid="{00000000-0002-0000-0400-000036000000}"/>
    <dataValidation allowBlank="1" showInputMessage="1" showErrorMessage="1" prompt="Enter Non-capitalized Equipment Expenditures for  Trained Health Care Aides" sqref="G13" xr:uid="{00000000-0002-0000-0400-000037000000}"/>
    <dataValidation allowBlank="1" showInputMessage="1" showErrorMessage="1" prompt="Enter Non-capitalized Equipment Expenditures for  Speech-Language Pathologists" sqref="G14" xr:uid="{00000000-0002-0000-0400-000038000000}"/>
    <dataValidation allowBlank="1" showInputMessage="1" showErrorMessage="1" prompt="Enter Non-capitalized Equipment Expenditures for  Audiologists" sqref="G15" xr:uid="{00000000-0002-0000-0400-000039000000}"/>
    <dataValidation allowBlank="1" showInputMessage="1" showErrorMessage="1" prompt="Enter Non-capitalized Equipment Expenditures for  Physical Therapists" sqref="G16" xr:uid="{00000000-0002-0000-0400-00003A000000}"/>
    <dataValidation allowBlank="1" showInputMessage="1" showErrorMessage="1" prompt="Enter Non-capitalized Equipment Expenditures for  Occupational Therapists" sqref="G17" xr:uid="{00000000-0002-0000-0400-00003B000000}"/>
    <dataValidation allowBlank="1" showInputMessage="1" showErrorMessage="1" prompt="Enter Non-capitalized Equipment Expenditures for  Physicians/Psychiatrists" sqref="G18" xr:uid="{00000000-0002-0000-0400-00003C000000}"/>
    <dataValidation allowBlank="1" showInputMessage="1" showErrorMessage="1" prompt="Enter Non-capitalized Equipment Expenditures for  Optometrists" sqref="G19" xr:uid="{00000000-0002-0000-0400-00003D000000}"/>
    <dataValidation allowBlank="1" showInputMessage="1" showErrorMessage="1" prompt="Enter Non-capitalized Equipment Expenditures for  Audiometrists" sqref="G20" xr:uid="{00000000-0002-0000-0400-00003E000000}"/>
    <dataValidation allowBlank="1" showInputMessage="1" showErrorMessage="1" prompt="Enter Travel and Conference Expenditures for Psychologists" sqref="I8" xr:uid="{00000000-0002-0000-0400-00003F000000}"/>
    <dataValidation allowBlank="1" showInputMessage="1" showErrorMessage="1" prompt="Enter Travel and Conference Expenditures for Social Workers" sqref="I9" xr:uid="{00000000-0002-0000-0400-000040000000}"/>
    <dataValidation allowBlank="1" showInputMessage="1" showErrorMessage="1" prompt="Enter Travel and Conference Expenditures for Counselors" sqref="I10" xr:uid="{00000000-0002-0000-0400-000041000000}"/>
    <dataValidation allowBlank="1" showInputMessage="1" showErrorMessage="1" prompt="Enter Travel and Conference Expenditures for School Nurses" sqref="I11" xr:uid="{00000000-0002-0000-0400-000042000000}"/>
    <dataValidation allowBlank="1" showInputMessage="1" showErrorMessage="1" prompt="Enter Travel and Conference Expenditures for Licensed Vocational Nurses" sqref="I12" xr:uid="{00000000-0002-0000-0400-000043000000}"/>
    <dataValidation allowBlank="1" showInputMessage="1" showErrorMessage="1" prompt="Enter Travel and Conference Expenditures for Trained Health Care Aides" sqref="I13" xr:uid="{00000000-0002-0000-0400-000044000000}"/>
    <dataValidation allowBlank="1" showInputMessage="1" showErrorMessage="1" prompt="Enter Travel and Conference Expenditures for Speech-Language Pathologists" sqref="I14" xr:uid="{00000000-0002-0000-0400-000045000000}"/>
    <dataValidation allowBlank="1" showInputMessage="1" showErrorMessage="1" prompt="Enter Travel and Conference Expenditures for Audiologists" sqref="I15" xr:uid="{00000000-0002-0000-0400-000046000000}"/>
    <dataValidation allowBlank="1" showInputMessage="1" showErrorMessage="1" prompt="Enter Travel and Conference Expenditures for Physical Therapists" sqref="I16" xr:uid="{00000000-0002-0000-0400-000047000000}"/>
    <dataValidation allowBlank="1" showInputMessage="1" showErrorMessage="1" prompt="Enter Travel and Conference Expenditures for Occupational Therapists" sqref="I17" xr:uid="{00000000-0002-0000-0400-000048000000}"/>
    <dataValidation allowBlank="1" showInputMessage="1" showErrorMessage="1" prompt="Enter Travel and Conference Expenditures for Physicians/Psychiatrists" sqref="I18" xr:uid="{00000000-0002-0000-0400-000049000000}"/>
    <dataValidation allowBlank="1" showInputMessage="1" showErrorMessage="1" prompt="Enter Travel and Conference Expenditures for Optometrists" sqref="I19" xr:uid="{00000000-0002-0000-0400-00004A000000}"/>
    <dataValidation allowBlank="1" showInputMessage="1" showErrorMessage="1" prompt="Enter Travel and Conference Expenditures for Audiometrists" sqref="I20" xr:uid="{00000000-0002-0000-0400-00004B000000}"/>
    <dataValidation allowBlank="1" showInputMessage="1" showErrorMessage="1" prompt="Enter Dues and Membership Expenditures for Psychologists" sqref="K8" xr:uid="{00000000-0002-0000-0400-00004C000000}"/>
    <dataValidation allowBlank="1" showInputMessage="1" showErrorMessage="1" prompt="Enter Dues and Membership Expenditures for Social Workers" sqref="K9" xr:uid="{00000000-0002-0000-0400-00004D000000}"/>
    <dataValidation allowBlank="1" showInputMessage="1" showErrorMessage="1" prompt="Enter Dues and Membership Expenditures for Counselors" sqref="K10" xr:uid="{00000000-0002-0000-0400-00004E000000}"/>
    <dataValidation allowBlank="1" showInputMessage="1" showErrorMessage="1" prompt="Enter Dues and Membership Expenditures for School Nurses" sqref="K11" xr:uid="{00000000-0002-0000-0400-00004F000000}"/>
    <dataValidation allowBlank="1" showInputMessage="1" showErrorMessage="1" prompt="Enter Dues and Membership Expenditures for Licensed Vocational Nurses" sqref="K12" xr:uid="{00000000-0002-0000-0400-000050000000}"/>
    <dataValidation allowBlank="1" showInputMessage="1" showErrorMessage="1" prompt="Enter Dues and Membership Expenditures for Trained Health Care Aides" sqref="K13" xr:uid="{00000000-0002-0000-0400-000051000000}"/>
    <dataValidation allowBlank="1" showInputMessage="1" showErrorMessage="1" prompt="Enter Dues and Membership Expenditures for Speech-Language Pathologists" sqref="K14" xr:uid="{00000000-0002-0000-0400-000052000000}"/>
    <dataValidation allowBlank="1" showInputMessage="1" showErrorMessage="1" prompt="Enter Dues and Membership Expenditures for Audiologists" sqref="K15" xr:uid="{00000000-0002-0000-0400-000053000000}"/>
    <dataValidation allowBlank="1" showInputMessage="1" showErrorMessage="1" prompt="Enter Dues and Membership Expenditures for Physical Therapists" sqref="K16" xr:uid="{00000000-0002-0000-0400-000054000000}"/>
    <dataValidation allowBlank="1" showInputMessage="1" showErrorMessage="1" prompt="Enter Dues and Membership Expenditures for Occupational Therapists" sqref="K17" xr:uid="{00000000-0002-0000-0400-000055000000}"/>
    <dataValidation allowBlank="1" showInputMessage="1" showErrorMessage="1" prompt="Enter Dues and Membership Expenditures for Physicians/Psychiatrists" sqref="K18" xr:uid="{00000000-0002-0000-0400-000056000000}"/>
    <dataValidation allowBlank="1" showInputMessage="1" showErrorMessage="1" prompt="Enter Dues and Membership Expenditures for Optometrists" sqref="K19" xr:uid="{00000000-0002-0000-0400-000057000000}"/>
    <dataValidation allowBlank="1" showInputMessage="1" showErrorMessage="1" prompt="Enter Dues and Membership Expenditures for Audiometrists" sqref="K20" xr:uid="{00000000-0002-0000-0400-000058000000}"/>
    <dataValidation allowBlank="1" showInputMessage="1" showErrorMessage="1" prompt="Contractor Costs  for Psychologists" sqref="N8" xr:uid="{00000000-0002-0000-0400-000059000000}"/>
    <dataValidation allowBlank="1" showInputMessage="1" showErrorMessage="1" prompt="Contractor Costs  for Social Workers" sqref="N9" xr:uid="{00000000-0002-0000-0400-00005A000000}"/>
    <dataValidation allowBlank="1" showInputMessage="1" showErrorMessage="1" prompt="Contractor Costs  for Counselors" sqref="N10" xr:uid="{00000000-0002-0000-0400-00005B000000}"/>
    <dataValidation allowBlank="1" showInputMessage="1" showErrorMessage="1" prompt="Contractor Costs  for School Nurses" sqref="N11" xr:uid="{00000000-0002-0000-0400-00005C000000}"/>
    <dataValidation allowBlank="1" showInputMessage="1" showErrorMessage="1" prompt="Contractor Costs  for Licensed Vocational Nurses" sqref="N12" xr:uid="{00000000-0002-0000-0400-00005D000000}"/>
    <dataValidation allowBlank="1" showInputMessage="1" showErrorMessage="1" prompt="Contractor Costs  for Trained Health Care Aides" sqref="N13" xr:uid="{00000000-0002-0000-0400-00005E000000}"/>
    <dataValidation allowBlank="1" showInputMessage="1" showErrorMessage="1" prompt="Contractor Costs  for Speech-Language Pathologists" sqref="N14" xr:uid="{00000000-0002-0000-0400-00005F000000}"/>
    <dataValidation allowBlank="1" showInputMessage="1" showErrorMessage="1" prompt="Contractor Costs  for Audiologists" sqref="N15" xr:uid="{00000000-0002-0000-0400-000060000000}"/>
    <dataValidation allowBlank="1" showInputMessage="1" showErrorMessage="1" prompt="Contractor Costs  for Physical Therapists" sqref="N16" xr:uid="{00000000-0002-0000-0400-000061000000}"/>
    <dataValidation allowBlank="1" showInputMessage="1" showErrorMessage="1" prompt="Contractor Costs  for Occupational Therapists" sqref="N17" xr:uid="{00000000-0002-0000-0400-000062000000}"/>
    <dataValidation allowBlank="1" showInputMessage="1" showErrorMessage="1" prompt="Contractor Costs  for Physicians/Psychiatrists" sqref="N18" xr:uid="{00000000-0002-0000-0400-000063000000}"/>
    <dataValidation allowBlank="1" showInputMessage="1" showErrorMessage="1" prompt="Contractor Costs  for Optometrists" sqref="N19" xr:uid="{00000000-0002-0000-0400-000064000000}"/>
    <dataValidation allowBlank="1" showInputMessage="1" showErrorMessage="1" prompt="Contractor Costs  for Audiometrists" sqref="N20" xr:uid="{00000000-0002-0000-0400-000065000000}"/>
    <dataValidation allowBlank="1" showInputMessage="1" showErrorMessage="1" prompt="Enter Communications Expenditures for Psychologists" sqref="Q8" xr:uid="{00000000-0002-0000-0400-000066000000}"/>
    <dataValidation allowBlank="1" showInputMessage="1" showErrorMessage="1" prompt="Enter Communications Expenditures for Social Workers" sqref="Q9" xr:uid="{00000000-0002-0000-0400-000067000000}"/>
    <dataValidation allowBlank="1" showInputMessage="1" showErrorMessage="1" prompt="Enter Communications Expenditures for Counselors" sqref="Q10" xr:uid="{00000000-0002-0000-0400-000068000000}"/>
    <dataValidation allowBlank="1" showInputMessage="1" showErrorMessage="1" prompt="Enter Communications Expenditures for School Nurses" sqref="Q11" xr:uid="{00000000-0002-0000-0400-000069000000}"/>
    <dataValidation allowBlank="1" showInputMessage="1" showErrorMessage="1" prompt="Enter Communications Expenditures for Licensed Vocational Nurses" sqref="Q12" xr:uid="{00000000-0002-0000-0400-00006A000000}"/>
    <dataValidation allowBlank="1" showInputMessage="1" showErrorMessage="1" prompt="Enter Communications Expenditures for Trained Health Care Aides" sqref="Q13" xr:uid="{00000000-0002-0000-0400-00006B000000}"/>
    <dataValidation allowBlank="1" showInputMessage="1" showErrorMessage="1" prompt="Enter Communications Expenditures for Speech-Language Pathologists" sqref="Q14" xr:uid="{00000000-0002-0000-0400-00006C000000}"/>
    <dataValidation allowBlank="1" showInputMessage="1" showErrorMessage="1" prompt="Enter Communications Expenditures for Audiologists" sqref="Q15" xr:uid="{00000000-0002-0000-0400-00006D000000}"/>
    <dataValidation allowBlank="1" showInputMessage="1" showErrorMessage="1" prompt="Enter Communications Expenditures for Physical Therapists" sqref="Q16" xr:uid="{00000000-0002-0000-0400-00006E000000}"/>
    <dataValidation allowBlank="1" showInputMessage="1" showErrorMessage="1" prompt="Enter Communications Expenditures for Occupational Therapists" sqref="Q17" xr:uid="{00000000-0002-0000-0400-00006F000000}"/>
    <dataValidation allowBlank="1" showInputMessage="1" showErrorMessage="1" prompt="Enter Communications Expenditures for Physicians/Psychiatrists" sqref="Q18" xr:uid="{00000000-0002-0000-0400-000070000000}"/>
    <dataValidation allowBlank="1" showInputMessage="1" showErrorMessage="1" prompt="Enter Communications Expenditures for Optometrists" sqref="Q19" xr:uid="{00000000-0002-0000-0400-000071000000}"/>
    <dataValidation allowBlank="1" showInputMessage="1" showErrorMessage="1" prompt="Enter Communications Expenditures for Audiometrists" sqref="Q20" xr:uid="{00000000-0002-0000-0400-000072000000}"/>
    <dataValidation allowBlank="1" showInputMessage="1" showErrorMessage="1" prompt="Enter Contractor Costs for Psychologists" sqref="M8 O8" xr:uid="{00000000-0002-0000-0400-000073000000}"/>
    <dataValidation allowBlank="1" showInputMessage="1" showErrorMessage="1" prompt="Enter Contractor Costs for Social Workers" sqref="M9 O9" xr:uid="{00000000-0002-0000-0400-000074000000}"/>
    <dataValidation allowBlank="1" showInputMessage="1" showErrorMessage="1" prompt="Enter Contractor Costs for Counselors" sqref="M10 O10" xr:uid="{00000000-0002-0000-0400-000075000000}"/>
    <dataValidation allowBlank="1" showInputMessage="1" showErrorMessage="1" prompt="Enter Contractor Costs for School Nurses" sqref="M11 O11" xr:uid="{00000000-0002-0000-0400-000076000000}"/>
    <dataValidation allowBlank="1" showInputMessage="1" showErrorMessage="1" prompt="Enter Contractor Costs for Licensed Vocational Nurses" sqref="M12 O12" xr:uid="{00000000-0002-0000-0400-000077000000}"/>
    <dataValidation allowBlank="1" showInputMessage="1" showErrorMessage="1" prompt="Enter Contractor Costs for Trained Health Care Aides" sqref="M13 O13" xr:uid="{00000000-0002-0000-0400-000078000000}"/>
    <dataValidation allowBlank="1" showInputMessage="1" showErrorMessage="1" prompt="Enter Contractor Costs for Speech-Language Pathologists" sqref="M14 O14" xr:uid="{00000000-0002-0000-0400-000079000000}"/>
    <dataValidation allowBlank="1" showInputMessage="1" showErrorMessage="1" prompt="Enter Contractor Costs for Audiologists" sqref="M15 O15" xr:uid="{00000000-0002-0000-0400-00007A000000}"/>
    <dataValidation allowBlank="1" showInputMessage="1" showErrorMessage="1" prompt="Enter Contractor Costs for Physical Therapists" sqref="M16 O16" xr:uid="{00000000-0002-0000-0400-00007B000000}"/>
    <dataValidation allowBlank="1" showInputMessage="1" showErrorMessage="1" prompt="Enter Contractor Costs for Occupational Therapists" sqref="M17 O17" xr:uid="{00000000-0002-0000-0400-00007C000000}"/>
    <dataValidation allowBlank="1" showInputMessage="1" showErrorMessage="1" prompt="Enter Contractor Costs for Physicians/Psychiatrists" sqref="M18 O18" xr:uid="{00000000-0002-0000-0400-00007D000000}"/>
    <dataValidation allowBlank="1" showInputMessage="1" showErrorMessage="1" prompt="Enter Contractor Costs for Optometrists" sqref="M19 O19" xr:uid="{00000000-0002-0000-0400-00007E000000}"/>
    <dataValidation allowBlank="1" showInputMessage="1" showErrorMessage="1" prompt="Enter Contractor Costs for Audiometrists" sqref="M20 O20" xr:uid="{00000000-0002-0000-0400-00007F000000}"/>
  </dataValidations>
  <printOptions horizontalCentered="1"/>
  <pageMargins left="0.2" right="0.2" top="0.26" bottom="0.35" header="0.26" footer="0.16"/>
  <pageSetup scale="85" orientation="landscape" r:id="rId4"/>
  <headerFooter>
    <oddFooter xml:space="preserve">&amp;L&amp;8DHCS 2437 (7/14)&amp;R&amp;"times new roman,Bold"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T44"/>
  <sheetViews>
    <sheetView topLeftCell="B15" zoomScaleNormal="100" zoomScaleSheetLayoutView="100" workbookViewId="0">
      <selection activeCell="B45" sqref="B45:IV65536"/>
    </sheetView>
  </sheetViews>
  <sheetFormatPr defaultColWidth="0" defaultRowHeight="15.75" zeroHeight="1" x14ac:dyDescent="0.25"/>
  <cols>
    <col min="1" max="1" width="3.6640625" style="16" hidden="1" customWidth="1"/>
    <col min="2" max="2" width="3.83203125" style="16" customWidth="1"/>
    <col min="3" max="3" width="14.1640625" style="16" customWidth="1"/>
    <col min="4" max="4" width="17.5" style="16" customWidth="1"/>
    <col min="5" max="5" width="1.83203125" style="16" hidden="1" customWidth="1"/>
    <col min="6" max="6" width="25.6640625" style="16" customWidth="1"/>
    <col min="7" max="7" width="1.83203125" style="16" hidden="1" customWidth="1"/>
    <col min="8" max="8" width="19.33203125" style="16" customWidth="1"/>
    <col min="9" max="9" width="1.83203125" style="16" hidden="1" customWidth="1"/>
    <col min="10" max="10" width="19.33203125" style="16" customWidth="1"/>
    <col min="11" max="11" width="24.6640625" style="16" customWidth="1"/>
    <col min="12" max="12" width="9.1640625" style="16" hidden="1" customWidth="1"/>
    <col min="13" max="16384" width="0" style="16" hidden="1"/>
  </cols>
  <sheetData>
    <row r="1" spans="1:16" s="213" customFormat="1" ht="12.75" x14ac:dyDescent="0.2">
      <c r="B1" s="214" t="s">
        <v>79</v>
      </c>
      <c r="J1" s="215" t="s">
        <v>76</v>
      </c>
    </row>
    <row r="2" spans="1:16" s="4" customFormat="1" ht="24.6" customHeight="1" x14ac:dyDescent="0.2">
      <c r="B2" s="293" t="s">
        <v>44</v>
      </c>
      <c r="C2" s="293"/>
      <c r="D2" s="293"/>
      <c r="E2" s="293"/>
      <c r="F2" s="293"/>
      <c r="G2" s="293"/>
      <c r="H2" s="293"/>
      <c r="I2" s="293"/>
      <c r="J2" s="293"/>
      <c r="K2" s="293"/>
    </row>
    <row r="3" spans="1:16" s="3" customFormat="1" ht="15" x14ac:dyDescent="0.2">
      <c r="B3" s="234"/>
      <c r="H3" s="234"/>
      <c r="P3" s="5"/>
    </row>
    <row r="4" spans="1:16" s="3" customFormat="1" ht="36" customHeight="1" x14ac:dyDescent="0.25">
      <c r="A4" s="269" t="s">
        <v>70</v>
      </c>
      <c r="B4" s="269"/>
      <c r="C4" s="269"/>
      <c r="D4" s="269"/>
      <c r="E4" s="269"/>
      <c r="F4" s="269"/>
      <c r="G4" s="269"/>
      <c r="H4" s="269"/>
      <c r="I4" s="269"/>
      <c r="J4" s="269"/>
      <c r="K4" s="269"/>
      <c r="L4" s="252"/>
      <c r="M4" s="252"/>
      <c r="N4" s="252"/>
      <c r="O4" s="252"/>
      <c r="P4" s="252"/>
    </row>
    <row r="5" spans="1:16" s="15" customFormat="1" ht="22.15" customHeight="1" x14ac:dyDescent="0.25">
      <c r="A5" s="42"/>
      <c r="B5" s="42"/>
      <c r="C5" s="42"/>
      <c r="D5" s="42"/>
      <c r="E5" s="42"/>
      <c r="F5" s="42"/>
      <c r="G5" s="42"/>
      <c r="H5" s="238"/>
      <c r="I5" s="42"/>
      <c r="J5" s="238"/>
      <c r="K5" s="21"/>
      <c r="L5" s="21"/>
      <c r="M5" s="21"/>
      <c r="N5" s="21"/>
      <c r="O5" s="21"/>
      <c r="P5" s="21"/>
    </row>
    <row r="6" spans="1:16" s="15" customFormat="1" ht="47.25" x14ac:dyDescent="0.25">
      <c r="B6" s="191"/>
      <c r="C6" s="37" t="s">
        <v>42</v>
      </c>
      <c r="D6" s="23"/>
      <c r="E6" s="114"/>
      <c r="F6" s="97" t="s">
        <v>471</v>
      </c>
      <c r="G6" s="253"/>
      <c r="H6" s="97" t="s">
        <v>66</v>
      </c>
      <c r="I6" s="114"/>
      <c r="J6" s="97" t="s">
        <v>56</v>
      </c>
    </row>
    <row r="7" spans="1:16" s="15" customFormat="1" ht="3" customHeight="1" x14ac:dyDescent="0.25">
      <c r="A7" s="254"/>
      <c r="B7" s="254"/>
      <c r="C7" s="254"/>
      <c r="D7" s="255"/>
      <c r="E7" s="24"/>
      <c r="F7" s="43"/>
      <c r="G7" s="256"/>
      <c r="H7" s="257"/>
      <c r="I7" s="191"/>
      <c r="J7" s="257"/>
    </row>
    <row r="8" spans="1:16" s="15" customFormat="1" x14ac:dyDescent="0.25">
      <c r="C8" s="294" t="s">
        <v>5</v>
      </c>
      <c r="D8" s="295"/>
      <c r="E8" s="23"/>
      <c r="F8" s="100" t="s">
        <v>6</v>
      </c>
      <c r="G8" s="42"/>
      <c r="H8" s="100" t="s">
        <v>7</v>
      </c>
      <c r="I8" s="42"/>
      <c r="J8" s="100" t="s">
        <v>8</v>
      </c>
    </row>
    <row r="9" spans="1:16" ht="6" customHeight="1" x14ac:dyDescent="0.25">
      <c r="A9" s="131"/>
      <c r="F9" s="70"/>
      <c r="G9" s="70"/>
      <c r="H9" s="29"/>
      <c r="I9" s="29"/>
      <c r="J9" s="250"/>
      <c r="K9" s="73"/>
    </row>
    <row r="10" spans="1:16" ht="15" customHeight="1" x14ac:dyDescent="0.25">
      <c r="A10" s="13" t="s">
        <v>10</v>
      </c>
      <c r="B10" s="16" t="s">
        <v>10</v>
      </c>
      <c r="C10" s="16" t="s">
        <v>11</v>
      </c>
      <c r="F10" s="48">
        <f>'A-1&amp;B-1 Other Costs'!M8+'A-1&amp;B-1 Other Costs'!O8</f>
        <v>0</v>
      </c>
      <c r="G10" s="81"/>
      <c r="H10" s="243"/>
      <c r="I10" s="34"/>
      <c r="J10" s="243"/>
    </row>
    <row r="11" spans="1:16" ht="15" customHeight="1" x14ac:dyDescent="0.25">
      <c r="A11" s="13" t="s">
        <v>12</v>
      </c>
      <c r="B11" s="16" t="s">
        <v>12</v>
      </c>
      <c r="C11" s="16" t="s">
        <v>13</v>
      </c>
      <c r="F11" s="48">
        <f>'A-1&amp;B-1 Other Costs'!M9+'A-1&amp;B-1 Other Costs'!O9</f>
        <v>0</v>
      </c>
      <c r="G11" s="81"/>
      <c r="H11" s="243"/>
      <c r="I11" s="34"/>
      <c r="J11" s="243"/>
    </row>
    <row r="12" spans="1:16" ht="15" customHeight="1" x14ac:dyDescent="0.25">
      <c r="A12" s="13" t="s">
        <v>14</v>
      </c>
      <c r="B12" s="16" t="s">
        <v>14</v>
      </c>
      <c r="C12" s="16" t="s">
        <v>15</v>
      </c>
      <c r="F12" s="48">
        <f>'A-1&amp;B-1 Other Costs'!M10+'A-1&amp;B-1 Other Costs'!O10</f>
        <v>0</v>
      </c>
      <c r="G12" s="81"/>
      <c r="H12" s="243"/>
      <c r="I12" s="34"/>
      <c r="J12" s="243"/>
    </row>
    <row r="13" spans="1:16" ht="15" customHeight="1" x14ac:dyDescent="0.25">
      <c r="A13" s="13" t="s">
        <v>16</v>
      </c>
      <c r="B13" s="16" t="s">
        <v>16</v>
      </c>
      <c r="C13" s="16" t="s">
        <v>17</v>
      </c>
      <c r="F13" s="48">
        <f>'A-1&amp;B-1 Other Costs'!M11+'A-1&amp;B-1 Other Costs'!O11</f>
        <v>0</v>
      </c>
      <c r="G13" s="81"/>
      <c r="H13" s="243"/>
      <c r="I13" s="34"/>
      <c r="J13" s="243"/>
    </row>
    <row r="14" spans="1:16" ht="15" customHeight="1" x14ac:dyDescent="0.25">
      <c r="A14" s="13" t="s">
        <v>18</v>
      </c>
      <c r="B14" s="16" t="s">
        <v>18</v>
      </c>
      <c r="C14" s="16" t="s">
        <v>19</v>
      </c>
      <c r="F14" s="48">
        <f>'A-1&amp;B-1 Other Costs'!M12+'A-1&amp;B-1 Other Costs'!O12</f>
        <v>0</v>
      </c>
      <c r="G14" s="81"/>
      <c r="H14" s="243"/>
      <c r="I14" s="34"/>
      <c r="J14" s="243"/>
    </row>
    <row r="15" spans="1:16" ht="15" customHeight="1" x14ac:dyDescent="0.25">
      <c r="A15" s="13" t="s">
        <v>20</v>
      </c>
      <c r="B15" s="16" t="s">
        <v>20</v>
      </c>
      <c r="C15" s="16" t="s">
        <v>21</v>
      </c>
      <c r="F15" s="48">
        <f>'A-1&amp;B-1 Other Costs'!M13+'A-1&amp;B-1 Other Costs'!O13</f>
        <v>0</v>
      </c>
      <c r="G15" s="81"/>
      <c r="H15" s="243"/>
      <c r="I15" s="34"/>
      <c r="J15" s="243"/>
    </row>
    <row r="16" spans="1:16" ht="15" customHeight="1" x14ac:dyDescent="0.25">
      <c r="A16" s="13" t="s">
        <v>22</v>
      </c>
      <c r="B16" s="16" t="s">
        <v>22</v>
      </c>
      <c r="C16" s="16" t="s">
        <v>23</v>
      </c>
      <c r="F16" s="48">
        <f>'A-1&amp;B-1 Other Costs'!M14+'A-1&amp;B-1 Other Costs'!O14</f>
        <v>0</v>
      </c>
      <c r="G16" s="81"/>
      <c r="H16" s="243"/>
      <c r="I16" s="34"/>
      <c r="J16" s="243"/>
    </row>
    <row r="17" spans="1:15" ht="15" customHeight="1" x14ac:dyDescent="0.25">
      <c r="A17" s="13" t="s">
        <v>24</v>
      </c>
      <c r="B17" s="16" t="s">
        <v>24</v>
      </c>
      <c r="C17" s="16" t="s">
        <v>25</v>
      </c>
      <c r="F17" s="48">
        <f>'A-1&amp;B-1 Other Costs'!M15+'A-1&amp;B-1 Other Costs'!O15</f>
        <v>0</v>
      </c>
      <c r="G17" s="81"/>
      <c r="H17" s="243"/>
      <c r="I17" s="34"/>
      <c r="J17" s="243"/>
    </row>
    <row r="18" spans="1:15" ht="15" customHeight="1" x14ac:dyDescent="0.25">
      <c r="A18" s="13" t="s">
        <v>26</v>
      </c>
      <c r="B18" s="16" t="s">
        <v>26</v>
      </c>
      <c r="C18" s="16" t="s">
        <v>27</v>
      </c>
      <c r="F18" s="48">
        <f>'A-1&amp;B-1 Other Costs'!M16+'A-1&amp;B-1 Other Costs'!O16</f>
        <v>0</v>
      </c>
      <c r="G18" s="81"/>
      <c r="H18" s="243"/>
      <c r="I18" s="34"/>
      <c r="J18" s="243"/>
    </row>
    <row r="19" spans="1:15" ht="15" customHeight="1" x14ac:dyDescent="0.25">
      <c r="A19" s="13" t="s">
        <v>28</v>
      </c>
      <c r="B19" s="16" t="s">
        <v>28</v>
      </c>
      <c r="C19" s="16" t="s">
        <v>29</v>
      </c>
      <c r="F19" s="48">
        <f>'A-1&amp;B-1 Other Costs'!M17+'A-1&amp;B-1 Other Costs'!O17</f>
        <v>0</v>
      </c>
      <c r="G19" s="81"/>
      <c r="H19" s="243"/>
      <c r="I19" s="34"/>
      <c r="J19" s="243"/>
    </row>
    <row r="20" spans="1:15" ht="15" customHeight="1" x14ac:dyDescent="0.25">
      <c r="A20" s="13" t="s">
        <v>30</v>
      </c>
      <c r="B20" s="16" t="s">
        <v>30</v>
      </c>
      <c r="C20" s="16" t="s">
        <v>31</v>
      </c>
      <c r="F20" s="48">
        <f>'A-1&amp;B-1 Other Costs'!M18+'A-1&amp;B-1 Other Costs'!O18</f>
        <v>0</v>
      </c>
      <c r="G20" s="81"/>
      <c r="H20" s="243"/>
      <c r="I20" s="34"/>
      <c r="J20" s="243"/>
    </row>
    <row r="21" spans="1:15" ht="15" customHeight="1" x14ac:dyDescent="0.25">
      <c r="A21" s="13" t="s">
        <v>50</v>
      </c>
      <c r="B21" s="16" t="s">
        <v>50</v>
      </c>
      <c r="C21" s="73" t="s">
        <v>51</v>
      </c>
      <c r="F21" s="48">
        <f>'A-1&amp;B-1 Other Costs'!M19+'A-1&amp;B-1 Other Costs'!O19</f>
        <v>0</v>
      </c>
      <c r="G21" s="81"/>
      <c r="H21" s="243"/>
      <c r="I21" s="34"/>
      <c r="J21" s="243"/>
    </row>
    <row r="22" spans="1:15" ht="15" customHeight="1" x14ac:dyDescent="0.25">
      <c r="A22" s="13" t="s">
        <v>52</v>
      </c>
      <c r="B22" s="130" t="s">
        <v>52</v>
      </c>
      <c r="C22" s="24" t="s">
        <v>53</v>
      </c>
      <c r="F22" s="48">
        <f>'A-1&amp;B-1 Other Costs'!M20+'A-1&amp;B-1 Other Costs'!O20</f>
        <v>0</v>
      </c>
      <c r="G22" s="81"/>
      <c r="H22" s="243"/>
      <c r="I22" s="34"/>
      <c r="J22" s="243"/>
    </row>
    <row r="23" spans="1:15" ht="18.75" customHeight="1" x14ac:dyDescent="0.25">
      <c r="A23" s="13"/>
      <c r="B23" s="13"/>
      <c r="C23" s="132" t="s">
        <v>444</v>
      </c>
      <c r="D23" s="114"/>
      <c r="E23" s="65"/>
      <c r="F23" s="133">
        <f>SUM(F10:F22)</f>
        <v>0</v>
      </c>
      <c r="G23" s="134"/>
      <c r="H23" s="135">
        <f>SUM(H10:H22)</f>
        <v>0</v>
      </c>
      <c r="I23" s="134"/>
      <c r="J23" s="136"/>
    </row>
    <row r="24" spans="1:15" ht="15" hidden="1" customHeight="1" x14ac:dyDescent="0.25">
      <c r="A24" s="13"/>
      <c r="B24" s="13"/>
      <c r="C24" s="13"/>
      <c r="D24" s="24"/>
      <c r="F24" s="53"/>
      <c r="G24" s="81"/>
      <c r="H24" s="82"/>
      <c r="I24" s="81"/>
      <c r="J24" s="82"/>
    </row>
    <row r="25" spans="1:15" x14ac:dyDescent="0.25">
      <c r="A25" s="13"/>
      <c r="B25" s="13"/>
      <c r="C25" s="13"/>
      <c r="D25" s="24"/>
    </row>
    <row r="26" spans="1:15" ht="1.9" customHeight="1" x14ac:dyDescent="0.25">
      <c r="B26" s="103"/>
      <c r="C26" s="118"/>
    </row>
    <row r="27" spans="1:15" ht="1.9" customHeight="1" x14ac:dyDescent="0.25">
      <c r="B27" s="108"/>
      <c r="C27" s="108"/>
      <c r="D27" s="78"/>
      <c r="E27" s="78"/>
      <c r="F27" s="78"/>
      <c r="G27" s="78"/>
      <c r="H27" s="78"/>
      <c r="I27" s="78"/>
      <c r="J27" s="78"/>
      <c r="K27" s="78"/>
    </row>
    <row r="28" spans="1:15" ht="1.9" customHeight="1" x14ac:dyDescent="0.25">
      <c r="B28" s="288"/>
      <c r="C28" s="288"/>
      <c r="D28" s="288"/>
      <c r="E28" s="288"/>
      <c r="F28" s="288"/>
      <c r="G28" s="288"/>
      <c r="H28" s="288"/>
      <c r="I28" s="288"/>
      <c r="J28" s="288"/>
      <c r="K28" s="288"/>
      <c r="L28" s="78"/>
      <c r="M28" s="78"/>
      <c r="N28" s="78"/>
      <c r="O28" s="78"/>
    </row>
    <row r="29" spans="1:15" ht="1.9" customHeight="1" x14ac:dyDescent="0.25">
      <c r="B29" s="85"/>
      <c r="C29" s="119"/>
      <c r="D29" s="119"/>
      <c r="E29" s="119"/>
      <c r="F29" s="119"/>
      <c r="G29" s="119"/>
      <c r="H29" s="119"/>
      <c r="I29" s="119"/>
      <c r="J29" s="119"/>
      <c r="K29" s="78"/>
      <c r="L29" s="78"/>
      <c r="M29" s="78"/>
      <c r="N29" s="78"/>
      <c r="O29" s="78"/>
    </row>
    <row r="30" spans="1:15" ht="1.9" customHeight="1" x14ac:dyDescent="0.25">
      <c r="B30" s="288"/>
      <c r="C30" s="288"/>
      <c r="D30" s="288"/>
      <c r="E30" s="288"/>
      <c r="F30" s="288"/>
      <c r="G30" s="288"/>
      <c r="H30" s="288"/>
      <c r="I30" s="288"/>
      <c r="J30" s="288"/>
      <c r="K30" s="288"/>
    </row>
    <row r="31" spans="1:15" ht="1.9" customHeight="1" x14ac:dyDescent="0.25">
      <c r="B31" s="85"/>
      <c r="C31" s="119"/>
      <c r="D31" s="119"/>
      <c r="E31" s="119"/>
      <c r="F31" s="119"/>
      <c r="G31" s="119"/>
      <c r="H31" s="119"/>
      <c r="I31" s="119"/>
      <c r="J31" s="119"/>
    </row>
    <row r="32" spans="1:15" ht="1.9" customHeight="1" x14ac:dyDescent="0.25">
      <c r="B32" s="290"/>
      <c r="C32" s="290"/>
      <c r="D32" s="290"/>
      <c r="E32" s="290"/>
      <c r="F32" s="290"/>
      <c r="G32" s="290"/>
      <c r="H32" s="290"/>
      <c r="I32" s="290"/>
      <c r="J32" s="290"/>
      <c r="K32" s="290"/>
    </row>
    <row r="33" spans="1:20" ht="10.5" hidden="1" customHeight="1" x14ac:dyDescent="0.25">
      <c r="B33" s="108"/>
      <c r="C33" s="108"/>
      <c r="D33" s="108"/>
      <c r="E33" s="108"/>
      <c r="F33" s="108"/>
      <c r="G33" s="108"/>
      <c r="H33" s="108"/>
      <c r="I33" s="108"/>
      <c r="J33" s="108"/>
      <c r="K33" s="108"/>
    </row>
    <row r="34" spans="1:20" ht="10.5" hidden="1" customHeight="1" x14ac:dyDescent="0.25">
      <c r="B34" s="108"/>
      <c r="C34" s="108"/>
      <c r="D34" s="108"/>
      <c r="E34" s="108"/>
      <c r="F34" s="108"/>
      <c r="G34" s="108"/>
      <c r="H34" s="108"/>
      <c r="I34" s="108"/>
      <c r="J34" s="108"/>
      <c r="K34" s="108"/>
    </row>
    <row r="35" spans="1:20" ht="10.5" hidden="1" customHeight="1" x14ac:dyDescent="0.25">
      <c r="B35" s="108"/>
      <c r="C35" s="108"/>
      <c r="D35" s="108"/>
      <c r="E35" s="108"/>
      <c r="F35" s="108"/>
      <c r="G35" s="108"/>
      <c r="H35" s="108"/>
      <c r="I35" s="108"/>
      <c r="J35" s="108"/>
      <c r="K35" s="108"/>
    </row>
    <row r="36" spans="1:20" ht="10.5" hidden="1" customHeight="1" x14ac:dyDescent="0.25">
      <c r="B36" s="108"/>
      <c r="C36" s="108"/>
      <c r="D36" s="108"/>
      <c r="E36" s="108"/>
      <c r="F36" s="108"/>
      <c r="G36" s="108"/>
      <c r="H36" s="108"/>
      <c r="I36" s="108"/>
      <c r="J36" s="108"/>
      <c r="K36" s="108"/>
    </row>
    <row r="37" spans="1:20" ht="10.5" customHeight="1" x14ac:dyDescent="0.25"/>
    <row r="38" spans="1:20" x14ac:dyDescent="0.25">
      <c r="B38" s="16" t="s">
        <v>69</v>
      </c>
      <c r="E38" s="274">
        <f>Certification!C9</f>
        <v>0</v>
      </c>
      <c r="F38" s="274"/>
      <c r="G38" s="274"/>
      <c r="H38" s="274"/>
      <c r="I38" s="274"/>
    </row>
    <row r="39" spans="1:20" ht="3.75" hidden="1" customHeight="1" x14ac:dyDescent="0.25">
      <c r="B39" s="15"/>
      <c r="E39" s="15"/>
      <c r="F39" s="92"/>
      <c r="G39" s="92"/>
      <c r="H39" s="92"/>
    </row>
    <row r="40" spans="1:20" x14ac:dyDescent="0.25">
      <c r="B40" s="16" t="s">
        <v>78</v>
      </c>
      <c r="E40" s="289">
        <f>Certification!L9</f>
        <v>0</v>
      </c>
      <c r="F40" s="289"/>
      <c r="G40" s="289"/>
      <c r="H40" s="289"/>
      <c r="I40" s="289"/>
    </row>
    <row r="41" spans="1:20" ht="3.75" hidden="1" customHeight="1" x14ac:dyDescent="0.25">
      <c r="F41" s="15"/>
      <c r="G41" s="15"/>
      <c r="H41" s="15"/>
    </row>
    <row r="42" spans="1:20" x14ac:dyDescent="0.25">
      <c r="B42" s="16" t="s">
        <v>4</v>
      </c>
      <c r="E42" s="276" t="str">
        <f>Certification!F7</f>
        <v xml:space="preserve">2015/16 (July 1, 2015 - June 30, 2016) </v>
      </c>
      <c r="F42" s="276"/>
      <c r="G42" s="276"/>
      <c r="H42" s="276"/>
      <c r="I42" s="276"/>
    </row>
    <row r="43" spans="1:20" x14ac:dyDescent="0.25"/>
    <row r="44" spans="1:20" x14ac:dyDescent="0.25">
      <c r="A44" s="74"/>
      <c r="B44" s="15"/>
      <c r="C44" s="211"/>
      <c r="D44" s="211"/>
      <c r="E44" s="211"/>
      <c r="F44" s="211"/>
      <c r="G44" s="211"/>
      <c r="H44" s="211"/>
      <c r="I44" s="210"/>
      <c r="J44" s="239" t="s">
        <v>461</v>
      </c>
      <c r="K44" s="211"/>
      <c r="L44" s="129"/>
      <c r="M44" s="129"/>
      <c r="N44" s="129"/>
      <c r="O44" s="129"/>
      <c r="P44" s="129"/>
      <c r="Q44" s="129"/>
      <c r="R44" s="129"/>
      <c r="S44" s="129"/>
      <c r="T44" s="129"/>
    </row>
  </sheetData>
  <sheetProtection selectLockedCells="1"/>
  <protectedRanges>
    <protectedRange sqref="H10:H22 J10:J22" name="Range1"/>
  </protectedRanges>
  <customSheetViews>
    <customSheetView guid="{CF10811B-6A69-41CB-8E67-7565C095F74D}">
      <selection activeCell="C22" sqref="C22"/>
      <pageMargins left="0.5" right="0.5" top="0.27" bottom="0.64" header="0.27" footer="0.25"/>
      <printOptions horizontalCentered="1"/>
      <pageSetup scale="99" orientation="portrait" r:id="rId1"/>
      <headerFooter alignWithMargins="0">
        <oddFooter>&amp;L&amp;8DHCS 2437 (7/11)&amp;CPage 5</oddFooter>
      </headerFooter>
    </customSheetView>
    <customSheetView guid="{28D847F1-2D20-4AB9-A0E0-FA308B0BA2E9}">
      <selection activeCell="C22" sqref="C22"/>
      <pageMargins left="0.5" right="0.5" top="0.27" bottom="0.64" header="0.27" footer="0.25"/>
      <printOptions horizontalCentered="1"/>
      <pageSetup scale="99" orientation="portrait" r:id="rId2"/>
      <headerFooter alignWithMargins="0">
        <oddFooter>&amp;L&amp;8DHCS 2437 (7/11)&amp;CPage 5</oddFooter>
      </headerFooter>
    </customSheetView>
    <customSheetView guid="{B5C9438F-069E-4498-AEA6-C01E918C6F69}">
      <selection activeCell="C22" sqref="C22"/>
      <pageMargins left="0.5" right="0.5" top="0.27" bottom="0.64" header="0.27" footer="0.25"/>
      <printOptions horizontalCentered="1"/>
      <pageSetup scale="99" orientation="portrait" r:id="rId3"/>
      <headerFooter alignWithMargins="0">
        <oddFooter>&amp;L&amp;8DHCS 2437 (7/11)&amp;CPage 5</oddFooter>
      </headerFooter>
    </customSheetView>
  </customSheetViews>
  <mergeCells count="9">
    <mergeCell ref="B2:K2"/>
    <mergeCell ref="E40:I40"/>
    <mergeCell ref="E42:I42"/>
    <mergeCell ref="A4:K4"/>
    <mergeCell ref="C8:D8"/>
    <mergeCell ref="E38:I38"/>
    <mergeCell ref="B32:K32"/>
    <mergeCell ref="B30:K30"/>
    <mergeCell ref="B28:K28"/>
  </mergeCells>
  <phoneticPr fontId="0" type="noConversion"/>
  <dataValidations count="35">
    <dataValidation allowBlank="1" showInputMessage="1" showErrorMessage="1" prompt="Worksheet A-2 &amp; B-2: Collects contractor hours paid by practitioner type" sqref="B6" xr:uid="{00000000-0002-0000-0500-000000000000}"/>
    <dataValidation allowBlank="1" showInputMessage="1" showErrorMessage="1" prompt="Column B (Total Hours Paid): Enter total hours paid to contractors by practitioner type (lines 1-13) for the direct provision of health services.  LEAs should report the number of total hours paid that supports the contractor costs reported on Worksheet" sqref="H3" xr:uid="{00000000-0002-0000-0500-000001000000}"/>
    <dataValidation allowBlank="1" showInputMessage="1" showErrorMessage="1" prompt="A-1/B-1, Columns E and F.  If your LEA does not contract with a practitioner type, leave that cell blank.  If &quot;Total Hours Paid&quot; is not available in your accounting system, it may be estimated by dividing Column A (Contractor Costs) by Column C " sqref="H5" xr:uid="{00000000-0002-0000-0500-000002000000}"/>
    <dataValidation allowBlank="1" showInputMessage="1" showErrorMessage="1" prompt="(Average Contract Rate Per Hour).  Schedules used to estimate &quot;Total Hours Paid&quot; must be maintained for review and/or audit by State and/or federal authorities." sqref="H7" xr:uid="{00000000-0002-0000-0500-000003000000}"/>
    <dataValidation allowBlank="1" showInputMessage="1" showErrorMessage="1" prompt="Column C (Average Contract Rate Per Hour): Enter average hourly contract rates for contractors by practitioner type (lines 1-13) for the direct provision of health services.  LEAs should report the average hourly contract rates that supports" sqref="J5" xr:uid="{00000000-0002-0000-0500-000004000000}"/>
    <dataValidation allowBlank="1" showInputMessage="1" showErrorMessage="1" prompt="the contractor costs reported on Worksheet A-1/B-1, Columns E and F.  If your LEA does not contract with a practitioner type, leave that cell blank.  If &quot;Average Contract Rate Per Hour&quot; is not available in your accounting system, it may be estimated by" sqref="J7" xr:uid="{00000000-0002-0000-0500-000005000000}"/>
    <dataValidation allowBlank="1" showInputMessage="1" showErrorMessage="1" prompt=" dividing Total Contractor Costs by Column B (Total Hours Paid).  Schedules used to estimate &quot;Average Contract Rate Per Hour&quot; must be maintained for review and/or audit by State and/or federal authorities." sqref="J9" xr:uid="{00000000-0002-0000-0500-000006000000}"/>
    <dataValidation allowBlank="1" showInputMessage="1" showErrorMessage="1" prompt="Total Hours Paid for contracted Psychologists" sqref="H10" xr:uid="{00000000-0002-0000-0500-000007000000}"/>
    <dataValidation allowBlank="1" showInputMessage="1" showErrorMessage="1" prompt="Total Hours Paid for contracted Social Workers" sqref="H11" xr:uid="{00000000-0002-0000-0500-000008000000}"/>
    <dataValidation allowBlank="1" showInputMessage="1" showErrorMessage="1" prompt="Total Hours Paid for contracted Counselors" sqref="H12" xr:uid="{00000000-0002-0000-0500-000009000000}"/>
    <dataValidation allowBlank="1" showInputMessage="1" showErrorMessage="1" prompt="Total Hours Paid for contracted School Nurses" sqref="H13" xr:uid="{00000000-0002-0000-0500-00000A000000}"/>
    <dataValidation allowBlank="1" showInputMessage="1" showErrorMessage="1" prompt="Total Hours Paid for contracted Licensed Vocational Nurses" sqref="H14" xr:uid="{00000000-0002-0000-0500-00000B000000}"/>
    <dataValidation allowBlank="1" showInputMessage="1" showErrorMessage="1" prompt="Total Hours Paid for contracted Trained Health Care Aides" sqref="H15" xr:uid="{00000000-0002-0000-0500-00000C000000}"/>
    <dataValidation allowBlank="1" showInputMessage="1" showErrorMessage="1" prompt="Total Hours Paid for contracted Speech-Language Pathologists" sqref="H16" xr:uid="{00000000-0002-0000-0500-00000D000000}"/>
    <dataValidation allowBlank="1" showInputMessage="1" showErrorMessage="1" prompt="Total Hours Paid for contracted Audiologists" sqref="H17" xr:uid="{00000000-0002-0000-0500-00000E000000}"/>
    <dataValidation allowBlank="1" showInputMessage="1" showErrorMessage="1" prompt="Total Hours Paid for contracted Physical Therapists" sqref="H18" xr:uid="{00000000-0002-0000-0500-00000F000000}"/>
    <dataValidation allowBlank="1" showInputMessage="1" showErrorMessage="1" prompt="Total Hours Paid for contracted Occupational Therapists" sqref="H19" xr:uid="{00000000-0002-0000-0500-000010000000}"/>
    <dataValidation allowBlank="1" showInputMessage="1" showErrorMessage="1" prompt="Total Hours Paid for contracted Physicians/Psychiatrists" sqref="H20" xr:uid="{00000000-0002-0000-0500-000011000000}"/>
    <dataValidation allowBlank="1" showInputMessage="1" showErrorMessage="1" prompt="Total Hours Paid for contracted Optometrists" sqref="H21" xr:uid="{00000000-0002-0000-0500-000012000000}"/>
    <dataValidation allowBlank="1" showInputMessage="1" showErrorMessage="1" prompt="Total Hours Paid for contracted Audiometrists" sqref="H22" xr:uid="{00000000-0002-0000-0500-000013000000}"/>
    <dataValidation allowBlank="1" showInputMessage="1" showErrorMessage="1" prompt="Average Contract Rate Per Hour for contracted Psychologists" sqref="J10" xr:uid="{00000000-0002-0000-0500-000014000000}"/>
    <dataValidation allowBlank="1" showInputMessage="1" showErrorMessage="1" prompt="Average Contract Rate Per Hour for Social Workers" sqref="J11" xr:uid="{00000000-0002-0000-0500-000015000000}"/>
    <dataValidation allowBlank="1" showInputMessage="1" showErrorMessage="1" prompt="Average Contract Rate Per Hour for Counselors" sqref="J12" xr:uid="{00000000-0002-0000-0500-000016000000}"/>
    <dataValidation allowBlank="1" showInputMessage="1" showErrorMessage="1" prompt="Average Contract Rate Per Hour for School Nurses" sqref="J13" xr:uid="{00000000-0002-0000-0500-000017000000}"/>
    <dataValidation allowBlank="1" showInputMessage="1" showErrorMessage="1" prompt="Average Contract Rate Per Hour for Licensed Vocational Nurses" sqref="J14" xr:uid="{00000000-0002-0000-0500-000018000000}"/>
    <dataValidation allowBlank="1" showInputMessage="1" showErrorMessage="1" prompt="Average Contract Rate Per Hour for Trained Health Care Aides" sqref="J15" xr:uid="{00000000-0002-0000-0500-000019000000}"/>
    <dataValidation allowBlank="1" showInputMessage="1" showErrorMessage="1" prompt="Average Contract Rate Per Hour for Speech-Language Pathologists" sqref="J16" xr:uid="{00000000-0002-0000-0500-00001A000000}"/>
    <dataValidation allowBlank="1" showInputMessage="1" showErrorMessage="1" prompt="Average Contract Rate Per Hour for Audiologists" sqref="J17" xr:uid="{00000000-0002-0000-0500-00001B000000}"/>
    <dataValidation allowBlank="1" showInputMessage="1" showErrorMessage="1" prompt="Average Contract Rate Per Hour for Physical Therapists" sqref="J18" xr:uid="{00000000-0002-0000-0500-00001C000000}"/>
    <dataValidation allowBlank="1" showInputMessage="1" showErrorMessage="1" prompt="Average Contract Rate Per Hour for Occupational Therapists" sqref="J19" xr:uid="{00000000-0002-0000-0500-00001D000000}"/>
    <dataValidation allowBlank="1" showInputMessage="1" showErrorMessage="1" prompt="Average Contract Rate Per Hour for Physicians/Psychiatrists" sqref="J20" xr:uid="{00000000-0002-0000-0500-00001E000000}"/>
    <dataValidation allowBlank="1" showInputMessage="1" showErrorMessage="1" prompt="Average Contract Rate Per Hour for Optometrists" sqref="J21" xr:uid="{00000000-0002-0000-0500-00001F000000}"/>
    <dataValidation allowBlank="1" showInputMessage="1" showErrorMessage="1" prompt="Average Contract Rate Per Hour for Audiometrists" sqref="J22" xr:uid="{00000000-0002-0000-0500-000020000000}"/>
    <dataValidation allowBlank="1" showInputMessage="1" showErrorMessage="1" prompt="DO NOT ENTER ANY DATA INTO COLUMN A (CONTRACTOR COSTS).  CELLS SHADED IN GRAY WILL BE AUTOMATICALLY POPULATED WITH DATA ENTERED ON OTHER MEDI-CAL CRCS WORKSHEETS." sqref="F7" xr:uid="{00000000-0002-0000-0500-000021000000}"/>
    <dataValidation allowBlank="1" showInputMessage="1" showErrorMessage="1" prompt="Press UP or DOWN ARROW to read Worksheet A.2 &amp; B.2 Contractor Costs. " sqref="B3" xr:uid="{00000000-0002-0000-0500-000022000000}"/>
  </dataValidations>
  <printOptions horizontalCentered="1"/>
  <pageMargins left="0.5" right="0.5" top="0.27" bottom="0.64" header="0.27" footer="0.25"/>
  <pageSetup scale="98" orientation="portrait" r:id="rId4"/>
  <headerFooter>
    <oddFooter>&amp;L&amp;8DHCS 2437 (7/14)&amp;CPage 6</oddFooter>
  </headerFooter>
  <ignoredErrors>
    <ignoredError sqref="B10:B22"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C82"/>
  <sheetViews>
    <sheetView topLeftCell="I38" zoomScaleNormal="100" zoomScaleSheetLayoutView="90" workbookViewId="0">
      <selection activeCell="Y1" sqref="Y1:IV65536"/>
    </sheetView>
  </sheetViews>
  <sheetFormatPr defaultColWidth="0" defaultRowHeight="15.75" zeroHeight="1" x14ac:dyDescent="0.25"/>
  <cols>
    <col min="1" max="1" width="3.83203125" style="16" hidden="1" customWidth="1"/>
    <col min="2" max="2" width="4.5" style="16" customWidth="1"/>
    <col min="3" max="3" width="31.6640625" style="16" customWidth="1"/>
    <col min="4" max="4" width="1.6640625" style="16" hidden="1" customWidth="1"/>
    <col min="5" max="5" width="15.83203125" style="16" customWidth="1"/>
    <col min="6" max="6" width="0.5" style="16" customWidth="1"/>
    <col min="7" max="7" width="15.5" style="16" customWidth="1"/>
    <col min="8" max="8" width="1.6640625" style="16" hidden="1" customWidth="1"/>
    <col min="9" max="9" width="11.83203125" style="16" customWidth="1"/>
    <col min="10" max="10" width="1.6640625" style="16" hidden="1" customWidth="1"/>
    <col min="11" max="11" width="14.6640625" style="16" customWidth="1"/>
    <col min="12" max="12" width="1.6640625" style="16" hidden="1" customWidth="1"/>
    <col min="13" max="13" width="14.83203125" style="16" customWidth="1"/>
    <col min="14" max="14" width="1.6640625" style="16" hidden="1" customWidth="1"/>
    <col min="15" max="15" width="16.83203125" style="16" customWidth="1"/>
    <col min="16" max="16" width="1.6640625" style="16" hidden="1" customWidth="1"/>
    <col min="17" max="17" width="19" style="16" customWidth="1"/>
    <col min="18" max="18" width="1.6640625" style="16" hidden="1" customWidth="1"/>
    <col min="19" max="19" width="18.33203125" style="16" customWidth="1"/>
    <col min="20" max="20" width="1.6640625" style="16" hidden="1" customWidth="1"/>
    <col min="21" max="21" width="18.5" style="16" customWidth="1"/>
    <col min="22" max="22" width="1.6640625" style="16" hidden="1" customWidth="1"/>
    <col min="23" max="23" width="18.33203125" style="16" customWidth="1"/>
    <col min="24" max="24" width="1.6640625" style="16" hidden="1" customWidth="1"/>
    <col min="25" max="28" width="0" style="16" hidden="1" customWidth="1"/>
    <col min="29" max="29" width="9.33203125" style="16" hidden="1" customWidth="1"/>
    <col min="30" max="16384" width="0" style="16" hidden="1"/>
  </cols>
  <sheetData>
    <row r="1" spans="1:29" s="4" customFormat="1" ht="19.149999999999999" customHeight="1" x14ac:dyDescent="0.2">
      <c r="A1" s="3"/>
      <c r="B1" s="3" t="s">
        <v>79</v>
      </c>
      <c r="C1" s="3"/>
      <c r="D1" s="3"/>
      <c r="E1" s="3"/>
      <c r="F1" s="3"/>
      <c r="G1" s="234"/>
      <c r="H1" s="3"/>
      <c r="I1" s="234"/>
      <c r="J1" s="3"/>
      <c r="K1" s="234"/>
      <c r="L1" s="3"/>
      <c r="M1" s="3"/>
      <c r="N1" s="3"/>
      <c r="O1" s="3"/>
      <c r="P1" s="3"/>
      <c r="Q1" s="3"/>
      <c r="R1" s="3"/>
      <c r="S1" s="3"/>
      <c r="T1" s="3"/>
      <c r="U1" s="3"/>
      <c r="V1" s="3"/>
      <c r="W1" s="5" t="s">
        <v>402</v>
      </c>
    </row>
    <row r="2" spans="1:29" s="4" customFormat="1" ht="32.450000000000003" customHeight="1" x14ac:dyDescent="0.2">
      <c r="A2" s="296" t="s">
        <v>74</v>
      </c>
      <c r="B2" s="296"/>
      <c r="C2" s="296"/>
      <c r="D2" s="296"/>
      <c r="E2" s="296"/>
      <c r="F2" s="296"/>
      <c r="G2" s="296"/>
      <c r="H2" s="296"/>
      <c r="I2" s="296"/>
      <c r="J2" s="296"/>
      <c r="K2" s="296"/>
      <c r="L2" s="296"/>
      <c r="M2" s="296"/>
      <c r="N2" s="296"/>
      <c r="O2" s="296"/>
      <c r="P2" s="296"/>
      <c r="Q2" s="296"/>
      <c r="R2" s="296"/>
      <c r="S2" s="296"/>
      <c r="T2" s="296"/>
      <c r="U2" s="296"/>
      <c r="V2" s="296"/>
      <c r="W2" s="296"/>
    </row>
    <row r="3" spans="1:29" x14ac:dyDescent="0.25">
      <c r="A3" s="15"/>
      <c r="B3" s="248"/>
      <c r="C3" s="191"/>
      <c r="D3" s="15"/>
      <c r="E3" s="191"/>
      <c r="F3" s="15"/>
      <c r="G3" s="191"/>
      <c r="H3" s="15"/>
      <c r="I3" s="191"/>
      <c r="J3" s="15"/>
      <c r="K3" s="191"/>
      <c r="L3" s="15"/>
      <c r="M3" s="15"/>
      <c r="N3" s="15"/>
      <c r="O3" s="15"/>
      <c r="P3" s="15"/>
      <c r="Q3" s="297" t="s">
        <v>487</v>
      </c>
      <c r="R3" s="298"/>
      <c r="S3" s="299"/>
      <c r="T3" s="15"/>
      <c r="U3" s="300" t="s">
        <v>487</v>
      </c>
      <c r="V3" s="301"/>
      <c r="W3" s="302"/>
    </row>
    <row r="4" spans="1:29" s="65" customFormat="1" ht="114.75" customHeight="1" x14ac:dyDescent="0.25">
      <c r="A4" s="23"/>
      <c r="B4" s="23"/>
      <c r="C4" s="23"/>
      <c r="D4" s="23"/>
      <c r="E4" s="97" t="s">
        <v>412</v>
      </c>
      <c r="F4" s="114"/>
      <c r="G4" s="97" t="s">
        <v>1</v>
      </c>
      <c r="H4" s="97"/>
      <c r="I4" s="97" t="s">
        <v>2</v>
      </c>
      <c r="J4" s="97"/>
      <c r="K4" s="97" t="s">
        <v>57</v>
      </c>
      <c r="L4" s="97"/>
      <c r="M4" s="97" t="s">
        <v>3</v>
      </c>
      <c r="N4" s="97"/>
      <c r="O4" s="97" t="s">
        <v>58</v>
      </c>
      <c r="P4" s="114"/>
      <c r="Q4" s="97" t="s">
        <v>378</v>
      </c>
      <c r="R4" s="114"/>
      <c r="S4" s="97" t="s">
        <v>381</v>
      </c>
      <c r="T4" s="114"/>
      <c r="U4" s="97" t="s">
        <v>385</v>
      </c>
      <c r="V4" s="114"/>
      <c r="W4" s="97" t="s">
        <v>383</v>
      </c>
      <c r="X4" s="114"/>
    </row>
    <row r="5" spans="1:29" s="65" customFormat="1" ht="5.25" customHeight="1" x14ac:dyDescent="0.25">
      <c r="A5" s="23"/>
      <c r="B5" s="23"/>
      <c r="C5" s="23"/>
      <c r="D5" s="23"/>
      <c r="E5" s="248"/>
      <c r="F5" s="23"/>
      <c r="G5" s="248"/>
      <c r="H5" s="23"/>
      <c r="I5" s="248"/>
      <c r="J5" s="23"/>
      <c r="K5" s="248"/>
      <c r="L5" s="23"/>
      <c r="M5" s="23"/>
      <c r="N5" s="23"/>
      <c r="O5" s="23"/>
      <c r="P5" s="23"/>
      <c r="Q5" s="60"/>
      <c r="R5" s="23"/>
      <c r="S5" s="23"/>
      <c r="T5" s="23"/>
      <c r="U5" s="60"/>
      <c r="V5" s="23"/>
      <c r="W5" s="23"/>
      <c r="X5" s="23"/>
    </row>
    <row r="6" spans="1:29" s="65" customFormat="1" ht="12.75" customHeight="1" x14ac:dyDescent="0.25">
      <c r="C6" s="110" t="s">
        <v>5</v>
      </c>
      <c r="D6" s="142"/>
      <c r="E6" s="143" t="s">
        <v>379</v>
      </c>
      <c r="G6" s="112" t="s">
        <v>6</v>
      </c>
      <c r="H6" s="77"/>
      <c r="I6" s="112" t="s">
        <v>7</v>
      </c>
      <c r="J6" s="77"/>
      <c r="K6" s="112" t="s">
        <v>8</v>
      </c>
      <c r="L6" s="77"/>
      <c r="M6" s="112" t="s">
        <v>54</v>
      </c>
      <c r="N6" s="77"/>
      <c r="O6" s="112" t="s">
        <v>59</v>
      </c>
      <c r="P6" s="77"/>
      <c r="Q6" s="113" t="s">
        <v>60</v>
      </c>
      <c r="R6" s="23"/>
      <c r="S6" s="100" t="s">
        <v>61</v>
      </c>
      <c r="T6" s="42"/>
      <c r="U6" s="113" t="s">
        <v>62</v>
      </c>
      <c r="V6" s="23"/>
      <c r="W6" s="100" t="s">
        <v>380</v>
      </c>
      <c r="X6" s="23"/>
    </row>
    <row r="7" spans="1:29" ht="5.25" customHeight="1" x14ac:dyDescent="0.25">
      <c r="C7" s="73"/>
      <c r="D7" s="73"/>
      <c r="E7" s="249"/>
      <c r="F7" s="15"/>
      <c r="G7" s="250"/>
      <c r="H7" s="250"/>
      <c r="I7" s="250"/>
      <c r="J7" s="250"/>
      <c r="K7" s="250"/>
      <c r="L7" s="70"/>
      <c r="M7" s="70"/>
      <c r="N7" s="70"/>
      <c r="O7" s="70"/>
      <c r="P7" s="70"/>
      <c r="Q7" s="46"/>
      <c r="R7" s="15"/>
      <c r="S7" s="15"/>
      <c r="T7" s="70"/>
      <c r="U7" s="46"/>
      <c r="X7" s="15"/>
    </row>
    <row r="8" spans="1:29" ht="15" customHeight="1" x14ac:dyDescent="0.25">
      <c r="A8" s="13" t="s">
        <v>10</v>
      </c>
      <c r="B8" s="13" t="s">
        <v>10</v>
      </c>
      <c r="C8" s="16" t="s">
        <v>11</v>
      </c>
      <c r="E8" s="235"/>
      <c r="F8" s="15"/>
      <c r="G8" s="258"/>
      <c r="H8" s="34"/>
      <c r="I8" s="243"/>
      <c r="J8" s="34"/>
      <c r="K8" s="243"/>
      <c r="L8" s="81"/>
      <c r="M8" s="48">
        <f>'A-2&amp;B-2 Contractor Costs'!H10</f>
        <v>0</v>
      </c>
      <c r="N8" s="81"/>
      <c r="O8" s="48">
        <f>SUM(K8,M8)</f>
        <v>0</v>
      </c>
      <c r="P8" s="81"/>
      <c r="Q8" s="48">
        <f>'A-4 Units and Reimb '!S21</f>
        <v>0</v>
      </c>
      <c r="R8" s="15"/>
      <c r="S8" s="49" t="str">
        <f>IF(Q8=0,"0",IF(ISERROR(Q8/O8),"0",(Q8/O8)))</f>
        <v>0</v>
      </c>
      <c r="T8" s="81"/>
      <c r="U8" s="48">
        <f>'B-4 Units and Reimb'!Q14</f>
        <v>0</v>
      </c>
      <c r="V8" s="15"/>
      <c r="W8" s="49" t="str">
        <f t="shared" ref="W8:W19" si="0">IF(U8=0,"0",IF(ISERROR(U8/O8),"0",(U8/O8)))</f>
        <v>0</v>
      </c>
      <c r="X8" s="15"/>
      <c r="AC8" s="16" t="s">
        <v>376</v>
      </c>
    </row>
    <row r="9" spans="1:29" ht="15" customHeight="1" x14ac:dyDescent="0.25">
      <c r="A9" s="13" t="s">
        <v>12</v>
      </c>
      <c r="B9" s="13" t="s">
        <v>12</v>
      </c>
      <c r="C9" s="16" t="s">
        <v>13</v>
      </c>
      <c r="E9" s="235"/>
      <c r="F9" s="15"/>
      <c r="G9" s="258"/>
      <c r="H9" s="34"/>
      <c r="I9" s="243"/>
      <c r="J9" s="34"/>
      <c r="K9" s="243"/>
      <c r="L9" s="81"/>
      <c r="M9" s="48">
        <f>'A-2&amp;B-2 Contractor Costs'!H11</f>
        <v>0</v>
      </c>
      <c r="N9" s="81"/>
      <c r="O9" s="48">
        <f>SUM(K9,M9)</f>
        <v>0</v>
      </c>
      <c r="P9" s="81"/>
      <c r="Q9" s="48">
        <f>'A-4 Units and Reimb '!S37</f>
        <v>0</v>
      </c>
      <c r="R9" s="15"/>
      <c r="S9" s="49" t="str">
        <f t="shared" ref="S9:S18" si="1">IF(Q9=0,"0",IF(ISERROR(Q9/O9),"0",(Q9/O9)))</f>
        <v>0</v>
      </c>
      <c r="T9" s="81"/>
      <c r="U9" s="48">
        <f>'B-4 Units and Reimb'!Q23</f>
        <v>0</v>
      </c>
      <c r="V9" s="15"/>
      <c r="W9" s="49" t="str">
        <f t="shared" si="0"/>
        <v>0</v>
      </c>
      <c r="X9" s="15"/>
      <c r="AC9" s="16" t="s">
        <v>377</v>
      </c>
    </row>
    <row r="10" spans="1:29" ht="15" customHeight="1" x14ac:dyDescent="0.25">
      <c r="A10" s="13" t="s">
        <v>14</v>
      </c>
      <c r="B10" s="13" t="s">
        <v>14</v>
      </c>
      <c r="C10" s="16" t="s">
        <v>15</v>
      </c>
      <c r="E10" s="235"/>
      <c r="F10" s="15"/>
      <c r="G10" s="258"/>
      <c r="H10" s="34"/>
      <c r="I10" s="243"/>
      <c r="J10" s="34"/>
      <c r="K10" s="243"/>
      <c r="L10" s="81"/>
      <c r="M10" s="48">
        <f>'A-2&amp;B-2 Contractor Costs'!H12</f>
        <v>0</v>
      </c>
      <c r="N10" s="81"/>
      <c r="O10" s="48">
        <f t="shared" ref="O10:O20" si="2">SUM(K10,M10)</f>
        <v>0</v>
      </c>
      <c r="P10" s="81"/>
      <c r="Q10" s="48">
        <f>'A-4 Units and Reimb '!S53</f>
        <v>0</v>
      </c>
      <c r="R10" s="15"/>
      <c r="S10" s="49" t="str">
        <f t="shared" si="1"/>
        <v>0</v>
      </c>
      <c r="T10" s="81"/>
      <c r="U10" s="48">
        <f>'B-4 Units and Reimb'!Q32</f>
        <v>0</v>
      </c>
      <c r="V10" s="15"/>
      <c r="W10" s="49" t="str">
        <f t="shared" si="0"/>
        <v>0</v>
      </c>
      <c r="X10" s="15"/>
    </row>
    <row r="11" spans="1:29" ht="15" customHeight="1" x14ac:dyDescent="0.25">
      <c r="A11" s="13" t="s">
        <v>16</v>
      </c>
      <c r="B11" s="13" t="s">
        <v>16</v>
      </c>
      <c r="C11" s="16" t="s">
        <v>17</v>
      </c>
      <c r="E11" s="235"/>
      <c r="F11" s="15"/>
      <c r="G11" s="258"/>
      <c r="H11" s="34"/>
      <c r="I11" s="243"/>
      <c r="J11" s="34"/>
      <c r="K11" s="243"/>
      <c r="L11" s="81"/>
      <c r="M11" s="48">
        <f>'A-2&amp;B-2 Contractor Costs'!H13</f>
        <v>0</v>
      </c>
      <c r="N11" s="81"/>
      <c r="O11" s="48">
        <f t="shared" si="2"/>
        <v>0</v>
      </c>
      <c r="P11" s="81"/>
      <c r="Q11" s="48">
        <f>'A-4 Units and Reimb '!S69</f>
        <v>0</v>
      </c>
      <c r="R11" s="15"/>
      <c r="S11" s="49" t="str">
        <f t="shared" si="1"/>
        <v>0</v>
      </c>
      <c r="T11" s="81"/>
      <c r="U11" s="48">
        <f>'B-4 Units and Reimb'!Q41</f>
        <v>0</v>
      </c>
      <c r="V11" s="15"/>
      <c r="W11" s="49" t="str">
        <f t="shared" si="0"/>
        <v>0</v>
      </c>
      <c r="X11" s="15"/>
    </row>
    <row r="12" spans="1:29" ht="15" customHeight="1" x14ac:dyDescent="0.25">
      <c r="A12" s="13" t="s">
        <v>18</v>
      </c>
      <c r="B12" s="13" t="s">
        <v>18</v>
      </c>
      <c r="C12" s="16" t="s">
        <v>19</v>
      </c>
      <c r="E12" s="235"/>
      <c r="F12" s="15"/>
      <c r="G12" s="258"/>
      <c r="H12" s="34"/>
      <c r="I12" s="243"/>
      <c r="J12" s="34"/>
      <c r="K12" s="243"/>
      <c r="L12" s="81"/>
      <c r="M12" s="48">
        <f>'A-2&amp;B-2 Contractor Costs'!H14</f>
        <v>0</v>
      </c>
      <c r="N12" s="81"/>
      <c r="O12" s="48">
        <f t="shared" si="2"/>
        <v>0</v>
      </c>
      <c r="P12" s="81"/>
      <c r="Q12" s="48">
        <f>'A-4 Units and Reimb '!S73</f>
        <v>0</v>
      </c>
      <c r="R12" s="15"/>
      <c r="S12" s="49" t="str">
        <f t="shared" si="1"/>
        <v>0</v>
      </c>
      <c r="T12" s="81"/>
      <c r="U12" s="48">
        <f>'B-4 Units and Reimb'!Q44</f>
        <v>0</v>
      </c>
      <c r="V12" s="15"/>
      <c r="W12" s="49" t="str">
        <f t="shared" si="0"/>
        <v>0</v>
      </c>
      <c r="X12" s="15"/>
    </row>
    <row r="13" spans="1:29" ht="15" customHeight="1" x14ac:dyDescent="0.25">
      <c r="A13" s="13" t="s">
        <v>20</v>
      </c>
      <c r="B13" s="13" t="s">
        <v>20</v>
      </c>
      <c r="C13" s="16" t="s">
        <v>21</v>
      </c>
      <c r="E13" s="235"/>
      <c r="F13" s="15"/>
      <c r="G13" s="258"/>
      <c r="H13" s="34"/>
      <c r="I13" s="243"/>
      <c r="J13" s="34"/>
      <c r="K13" s="243"/>
      <c r="L13" s="81"/>
      <c r="M13" s="48">
        <f>'A-2&amp;B-2 Contractor Costs'!H15</f>
        <v>0</v>
      </c>
      <c r="N13" s="81"/>
      <c r="O13" s="48">
        <f t="shared" si="2"/>
        <v>0</v>
      </c>
      <c r="P13" s="81"/>
      <c r="Q13" s="48">
        <f>'A-4 Units and Reimb '!S77</f>
        <v>0</v>
      </c>
      <c r="R13" s="15"/>
      <c r="S13" s="49" t="str">
        <f t="shared" si="1"/>
        <v>0</v>
      </c>
      <c r="T13" s="81"/>
      <c r="U13" s="48">
        <f>'B-4 Units and Reimb'!Q47</f>
        <v>0</v>
      </c>
      <c r="V13" s="15"/>
      <c r="W13" s="49" t="str">
        <f t="shared" si="0"/>
        <v>0</v>
      </c>
      <c r="X13" s="15"/>
    </row>
    <row r="14" spans="1:29" ht="15" customHeight="1" x14ac:dyDescent="0.25">
      <c r="A14" s="13" t="s">
        <v>22</v>
      </c>
      <c r="B14" s="13" t="s">
        <v>22</v>
      </c>
      <c r="C14" s="16" t="s">
        <v>23</v>
      </c>
      <c r="E14" s="235"/>
      <c r="F14" s="15"/>
      <c r="G14" s="258"/>
      <c r="H14" s="34"/>
      <c r="I14" s="243"/>
      <c r="J14" s="34"/>
      <c r="K14" s="243"/>
      <c r="L14" s="81"/>
      <c r="M14" s="48">
        <f>'A-2&amp;B-2 Contractor Costs'!H16</f>
        <v>0</v>
      </c>
      <c r="N14" s="81"/>
      <c r="O14" s="48">
        <f t="shared" si="2"/>
        <v>0</v>
      </c>
      <c r="P14" s="81"/>
      <c r="Q14" s="48">
        <f>'A-4 Units and Reimb '!S93</f>
        <v>0</v>
      </c>
      <c r="R14" s="15"/>
      <c r="S14" s="49" t="str">
        <f t="shared" si="1"/>
        <v>0</v>
      </c>
      <c r="T14" s="81"/>
      <c r="U14" s="48">
        <f>'B-4 Units and Reimb'!Q56</f>
        <v>0</v>
      </c>
      <c r="V14" s="15"/>
      <c r="W14" s="49" t="str">
        <f t="shared" si="0"/>
        <v>0</v>
      </c>
      <c r="X14" s="15"/>
    </row>
    <row r="15" spans="1:29" ht="15" customHeight="1" x14ac:dyDescent="0.25">
      <c r="A15" s="13" t="s">
        <v>24</v>
      </c>
      <c r="B15" s="13" t="s">
        <v>24</v>
      </c>
      <c r="C15" s="16" t="s">
        <v>25</v>
      </c>
      <c r="E15" s="235"/>
      <c r="F15" s="15"/>
      <c r="G15" s="258"/>
      <c r="H15" s="34"/>
      <c r="I15" s="243"/>
      <c r="J15" s="34"/>
      <c r="K15" s="243"/>
      <c r="L15" s="81"/>
      <c r="M15" s="48">
        <f>'A-2&amp;B-2 Contractor Costs'!H17</f>
        <v>0</v>
      </c>
      <c r="N15" s="81"/>
      <c r="O15" s="48">
        <f t="shared" si="2"/>
        <v>0</v>
      </c>
      <c r="P15" s="81"/>
      <c r="Q15" s="48">
        <f>'A-4 Units and Reimb '!S107</f>
        <v>0</v>
      </c>
      <c r="R15" s="15"/>
      <c r="S15" s="49" t="str">
        <f t="shared" si="1"/>
        <v>0</v>
      </c>
      <c r="T15" s="81"/>
      <c r="U15" s="48">
        <f>'B-4 Units and Reimb'!Q66</f>
        <v>0</v>
      </c>
      <c r="V15" s="15"/>
      <c r="W15" s="49" t="str">
        <f t="shared" si="0"/>
        <v>0</v>
      </c>
      <c r="X15" s="15"/>
    </row>
    <row r="16" spans="1:29" ht="15" customHeight="1" x14ac:dyDescent="0.25">
      <c r="A16" s="13" t="s">
        <v>26</v>
      </c>
      <c r="B16" s="13" t="s">
        <v>26</v>
      </c>
      <c r="C16" s="16" t="s">
        <v>27</v>
      </c>
      <c r="E16" s="235"/>
      <c r="F16" s="15"/>
      <c r="G16" s="258"/>
      <c r="H16" s="34"/>
      <c r="I16" s="243"/>
      <c r="J16" s="34"/>
      <c r="K16" s="243"/>
      <c r="L16" s="81"/>
      <c r="M16" s="48">
        <f>'A-2&amp;B-2 Contractor Costs'!H18</f>
        <v>0</v>
      </c>
      <c r="N16" s="81"/>
      <c r="O16" s="48">
        <f t="shared" si="2"/>
        <v>0</v>
      </c>
      <c r="P16" s="81"/>
      <c r="Q16" s="48">
        <f>'A-4 Units and Reimb '!S119</f>
        <v>0</v>
      </c>
      <c r="R16" s="15"/>
      <c r="S16" s="49" t="str">
        <f t="shared" si="1"/>
        <v>0</v>
      </c>
      <c r="T16" s="81"/>
      <c r="U16" s="48">
        <f>'B-4 Units and Reimb'!Q75</f>
        <v>0</v>
      </c>
      <c r="V16" s="15"/>
      <c r="W16" s="49" t="str">
        <f t="shared" si="0"/>
        <v>0</v>
      </c>
      <c r="X16" s="15"/>
    </row>
    <row r="17" spans="1:24" ht="15" customHeight="1" x14ac:dyDescent="0.25">
      <c r="A17" s="13" t="s">
        <v>28</v>
      </c>
      <c r="B17" s="13" t="s">
        <v>28</v>
      </c>
      <c r="C17" s="16" t="s">
        <v>29</v>
      </c>
      <c r="E17" s="235"/>
      <c r="F17" s="15"/>
      <c r="G17" s="258"/>
      <c r="H17" s="34"/>
      <c r="I17" s="243"/>
      <c r="J17" s="34"/>
      <c r="K17" s="243"/>
      <c r="L17" s="81"/>
      <c r="M17" s="48">
        <f>'A-2&amp;B-2 Contractor Costs'!H19</f>
        <v>0</v>
      </c>
      <c r="N17" s="81"/>
      <c r="O17" s="48">
        <f t="shared" si="2"/>
        <v>0</v>
      </c>
      <c r="P17" s="81"/>
      <c r="Q17" s="48">
        <f>'A-4 Units and Reimb '!S131</f>
        <v>0</v>
      </c>
      <c r="R17" s="15"/>
      <c r="S17" s="49" t="str">
        <f t="shared" si="1"/>
        <v>0</v>
      </c>
      <c r="T17" s="81"/>
      <c r="U17" s="48">
        <f>'B-4 Units and Reimb'!Q80</f>
        <v>0</v>
      </c>
      <c r="V17" s="15"/>
      <c r="W17" s="49" t="str">
        <f t="shared" si="0"/>
        <v>0</v>
      </c>
      <c r="X17" s="15"/>
    </row>
    <row r="18" spans="1:24" ht="15" customHeight="1" x14ac:dyDescent="0.25">
      <c r="A18" s="13" t="s">
        <v>30</v>
      </c>
      <c r="B18" s="13" t="s">
        <v>30</v>
      </c>
      <c r="C18" s="16" t="s">
        <v>31</v>
      </c>
      <c r="E18" s="235"/>
      <c r="F18" s="15"/>
      <c r="G18" s="258"/>
      <c r="H18" s="34"/>
      <c r="I18" s="243"/>
      <c r="J18" s="34"/>
      <c r="K18" s="243"/>
      <c r="L18" s="81"/>
      <c r="M18" s="48">
        <f>'A-2&amp;B-2 Contractor Costs'!H20</f>
        <v>0</v>
      </c>
      <c r="N18" s="81"/>
      <c r="O18" s="48">
        <f t="shared" si="2"/>
        <v>0</v>
      </c>
      <c r="P18" s="81"/>
      <c r="Q18" s="48">
        <f>'A-4 Units and Reimb '!S147</f>
        <v>0</v>
      </c>
      <c r="R18" s="15"/>
      <c r="S18" s="49" t="str">
        <f t="shared" si="1"/>
        <v>0</v>
      </c>
      <c r="T18" s="81"/>
      <c r="U18" s="48">
        <f>'B-4 Units and Reimb'!Q92</f>
        <v>0</v>
      </c>
      <c r="V18" s="15"/>
      <c r="W18" s="49" t="str">
        <f t="shared" si="0"/>
        <v>0</v>
      </c>
      <c r="X18" s="15"/>
    </row>
    <row r="19" spans="1:24" ht="15" customHeight="1" x14ac:dyDescent="0.25">
      <c r="A19" s="13" t="s">
        <v>50</v>
      </c>
      <c r="B19" s="13" t="s">
        <v>50</v>
      </c>
      <c r="C19" s="73" t="s">
        <v>51</v>
      </c>
      <c r="D19" s="73"/>
      <c r="E19" s="235"/>
      <c r="F19" s="15"/>
      <c r="G19" s="258"/>
      <c r="H19" s="34"/>
      <c r="I19" s="243"/>
      <c r="J19" s="34"/>
      <c r="K19" s="243"/>
      <c r="L19" s="81"/>
      <c r="M19" s="48">
        <f>'A-2&amp;B-2 Contractor Costs'!H21</f>
        <v>0</v>
      </c>
      <c r="N19" s="81"/>
      <c r="O19" s="48">
        <f t="shared" si="2"/>
        <v>0</v>
      </c>
      <c r="P19" s="81"/>
      <c r="Q19" s="48"/>
      <c r="R19" s="15"/>
      <c r="S19" s="49"/>
      <c r="T19" s="81"/>
      <c r="U19" s="48">
        <f>'B-4 Units and Reimb'!Q95</f>
        <v>0</v>
      </c>
      <c r="V19" s="15"/>
      <c r="W19" s="49" t="str">
        <f t="shared" si="0"/>
        <v>0</v>
      </c>
      <c r="X19" s="15"/>
    </row>
    <row r="20" spans="1:24" ht="15.95" customHeight="1" x14ac:dyDescent="0.25">
      <c r="A20" s="13" t="s">
        <v>52</v>
      </c>
      <c r="B20" s="13" t="s">
        <v>52</v>
      </c>
      <c r="C20" s="24" t="s">
        <v>53</v>
      </c>
      <c r="D20" s="24"/>
      <c r="E20" s="235"/>
      <c r="F20" s="15"/>
      <c r="G20" s="258"/>
      <c r="H20" s="34"/>
      <c r="I20" s="243"/>
      <c r="J20" s="34"/>
      <c r="K20" s="243"/>
      <c r="L20" s="81"/>
      <c r="M20" s="48">
        <f>'A-2&amp;B-2 Contractor Costs'!H22</f>
        <v>0</v>
      </c>
      <c r="N20" s="81"/>
      <c r="O20" s="48">
        <f t="shared" si="2"/>
        <v>0</v>
      </c>
      <c r="P20" s="81"/>
      <c r="Q20" s="48"/>
      <c r="R20" s="15"/>
      <c r="S20" s="49"/>
      <c r="T20" s="81"/>
      <c r="U20" s="48">
        <f>'B-4 Units and Reimb'!Q70</f>
        <v>0</v>
      </c>
      <c r="V20" s="15"/>
      <c r="W20" s="49" t="str">
        <f>IF(U20=0,"0",IF(ISERROR(U20/O20),"0",(U20/(O20+O15))))</f>
        <v>0</v>
      </c>
      <c r="X20" s="15"/>
    </row>
    <row r="21" spans="1:24" ht="29.25" customHeight="1" x14ac:dyDescent="0.25">
      <c r="C21" s="116" t="s">
        <v>445</v>
      </c>
      <c r="D21" s="116"/>
      <c r="E21" s="116"/>
      <c r="F21" s="139"/>
      <c r="G21" s="140">
        <f>SUM(G8:G20)</f>
        <v>0</v>
      </c>
      <c r="H21" s="139"/>
      <c r="I21" s="140">
        <f>SUM(I8:I20)</f>
        <v>0</v>
      </c>
      <c r="J21" s="139"/>
      <c r="K21" s="140">
        <f>SUM(K8:K20)</f>
        <v>0</v>
      </c>
      <c r="L21" s="139"/>
      <c r="M21" s="140">
        <f>SUM(M8:M20)</f>
        <v>0</v>
      </c>
      <c r="N21" s="139"/>
      <c r="O21" s="140">
        <f>SUM(O8:O20)</f>
        <v>0</v>
      </c>
      <c r="P21" s="139"/>
      <c r="Q21" s="140">
        <f>SUM(Q8:Q20)</f>
        <v>0</v>
      </c>
      <c r="R21" s="139"/>
      <c r="S21" s="139"/>
      <c r="T21" s="139"/>
      <c r="U21" s="140">
        <f>SUM(U8:U20)</f>
        <v>0</v>
      </c>
      <c r="V21" s="139"/>
      <c r="W21" s="139"/>
    </row>
    <row r="22" spans="1:24" s="15" customFormat="1" x14ac:dyDescent="0.25">
      <c r="A22" s="37" t="s">
        <v>75</v>
      </c>
      <c r="O22" s="44"/>
      <c r="P22" s="44"/>
      <c r="Q22" s="44"/>
      <c r="R22" s="44"/>
      <c r="S22" s="44"/>
    </row>
    <row r="23" spans="1:24" s="15" customFormat="1" ht="3" customHeight="1" x14ac:dyDescent="0.25">
      <c r="A23" s="38"/>
      <c r="O23" s="44"/>
      <c r="P23" s="44"/>
      <c r="Q23" s="44"/>
      <c r="R23" s="44"/>
      <c r="S23" s="44"/>
    </row>
    <row r="24" spans="1:24" ht="1.9" customHeight="1" x14ac:dyDescent="0.25">
      <c r="A24" s="283"/>
      <c r="B24" s="283"/>
      <c r="C24" s="283"/>
      <c r="D24" s="283"/>
      <c r="E24" s="283"/>
      <c r="F24" s="283"/>
      <c r="G24" s="283"/>
      <c r="H24" s="283"/>
      <c r="I24" s="283"/>
      <c r="J24" s="283"/>
      <c r="K24" s="283"/>
      <c r="L24" s="283"/>
      <c r="M24" s="283"/>
      <c r="N24" s="283"/>
      <c r="O24" s="283"/>
      <c r="P24" s="283"/>
      <c r="Q24" s="283"/>
      <c r="R24" s="283"/>
      <c r="S24" s="283"/>
      <c r="T24" s="283"/>
      <c r="U24" s="283"/>
      <c r="V24" s="283"/>
      <c r="W24" s="283"/>
      <c r="X24" s="61"/>
    </row>
    <row r="25" spans="1:24" ht="1.9" customHeight="1" x14ac:dyDescent="0.25">
      <c r="A25" s="15"/>
      <c r="B25" s="38"/>
      <c r="C25" s="23"/>
      <c r="D25" s="23"/>
      <c r="E25" s="23"/>
      <c r="F25" s="23"/>
      <c r="G25" s="23"/>
      <c r="H25" s="23"/>
      <c r="I25" s="23"/>
      <c r="J25" s="23"/>
      <c r="K25" s="23"/>
      <c r="L25" s="23"/>
      <c r="M25" s="23"/>
      <c r="N25" s="23"/>
      <c r="O25" s="23"/>
      <c r="P25" s="23"/>
      <c r="Q25" s="60"/>
    </row>
    <row r="26" spans="1:24" s="15" customFormat="1" ht="1.9" customHeight="1" x14ac:dyDescent="0.25">
      <c r="A26" s="283"/>
      <c r="B26" s="283"/>
      <c r="C26" s="283"/>
      <c r="D26" s="283"/>
      <c r="E26" s="283"/>
      <c r="F26" s="283"/>
      <c r="G26" s="283"/>
      <c r="H26" s="283"/>
      <c r="I26" s="283"/>
      <c r="J26" s="283"/>
      <c r="K26" s="283"/>
      <c r="L26" s="283"/>
      <c r="M26" s="283"/>
      <c r="N26" s="283"/>
      <c r="O26" s="283"/>
      <c r="P26" s="283"/>
      <c r="Q26" s="283"/>
      <c r="R26" s="283"/>
      <c r="S26" s="283"/>
      <c r="T26" s="283"/>
      <c r="U26" s="283"/>
      <c r="V26" s="283"/>
      <c r="W26" s="283"/>
      <c r="X26" s="61"/>
    </row>
    <row r="27" spans="1:24" s="15" customFormat="1" ht="1.9" customHeight="1" x14ac:dyDescent="0.25">
      <c r="B27" s="61"/>
      <c r="C27" s="119"/>
      <c r="D27" s="119"/>
      <c r="E27" s="119"/>
      <c r="F27" s="119"/>
      <c r="G27" s="119"/>
      <c r="H27" s="119"/>
      <c r="I27" s="119"/>
      <c r="J27" s="119"/>
      <c r="K27" s="119"/>
      <c r="L27" s="119"/>
      <c r="M27" s="119"/>
      <c r="N27" s="119"/>
      <c r="O27" s="119"/>
      <c r="P27" s="119"/>
      <c r="Q27" s="119"/>
      <c r="R27" s="119"/>
      <c r="S27" s="119"/>
      <c r="T27" s="119"/>
      <c r="U27" s="119"/>
      <c r="V27" s="119"/>
      <c r="W27" s="119"/>
    </row>
    <row r="28" spans="1:24" s="15" customFormat="1" ht="1.9" customHeight="1" x14ac:dyDescent="0.25">
      <c r="A28" s="283"/>
      <c r="B28" s="283"/>
      <c r="C28" s="283"/>
      <c r="D28" s="283"/>
      <c r="E28" s="283"/>
      <c r="F28" s="283"/>
      <c r="G28" s="283"/>
      <c r="H28" s="283"/>
      <c r="I28" s="283"/>
      <c r="J28" s="283"/>
      <c r="K28" s="283"/>
      <c r="L28" s="283"/>
      <c r="M28" s="283"/>
      <c r="N28" s="283"/>
      <c r="O28" s="283"/>
      <c r="P28" s="283"/>
      <c r="Q28" s="283"/>
      <c r="R28" s="283"/>
      <c r="S28" s="283"/>
      <c r="T28" s="283"/>
      <c r="U28" s="283"/>
      <c r="V28" s="283"/>
      <c r="W28" s="283"/>
      <c r="X28" s="61"/>
    </row>
    <row r="29" spans="1:24" s="15" customFormat="1" ht="1.9" customHeight="1" x14ac:dyDescent="0.25">
      <c r="B29" s="78"/>
      <c r="C29" s="78"/>
      <c r="D29" s="78"/>
      <c r="E29" s="78"/>
      <c r="F29" s="78"/>
      <c r="G29" s="78"/>
      <c r="H29" s="78"/>
      <c r="I29" s="78"/>
      <c r="J29" s="78"/>
      <c r="K29" s="78"/>
      <c r="L29" s="78"/>
      <c r="M29" s="78"/>
      <c r="N29" s="78"/>
      <c r="O29" s="78"/>
      <c r="P29" s="78"/>
      <c r="Q29" s="78"/>
      <c r="R29" s="78"/>
      <c r="S29" s="78"/>
      <c r="T29" s="78"/>
      <c r="U29" s="78"/>
      <c r="V29" s="78"/>
      <c r="W29" s="78"/>
    </row>
    <row r="30" spans="1:24" s="15" customFormat="1" ht="1.9" customHeight="1" x14ac:dyDescent="0.25">
      <c r="A30" s="283"/>
      <c r="B30" s="283"/>
      <c r="C30" s="283"/>
      <c r="D30" s="283"/>
      <c r="E30" s="283"/>
      <c r="F30" s="283"/>
      <c r="G30" s="283"/>
      <c r="H30" s="283"/>
      <c r="I30" s="283"/>
      <c r="J30" s="283"/>
      <c r="K30" s="283"/>
      <c r="L30" s="283"/>
      <c r="M30" s="283"/>
      <c r="N30" s="283"/>
      <c r="O30" s="283"/>
      <c r="P30" s="283"/>
      <c r="Q30" s="283"/>
      <c r="R30" s="283"/>
      <c r="S30" s="283"/>
      <c r="T30" s="283"/>
      <c r="U30" s="283"/>
      <c r="V30" s="283"/>
      <c r="W30" s="283"/>
      <c r="X30" s="61"/>
    </row>
    <row r="31" spans="1:24" s="15" customFormat="1" ht="1.9" customHeight="1" x14ac:dyDescent="0.25">
      <c r="A31" s="292"/>
      <c r="B31" s="292"/>
      <c r="C31" s="292"/>
      <c r="D31" s="292"/>
      <c r="E31" s="292"/>
      <c r="F31" s="292"/>
      <c r="G31" s="292"/>
      <c r="H31" s="292"/>
      <c r="I31" s="292"/>
      <c r="J31" s="292"/>
      <c r="K31" s="292"/>
      <c r="L31" s="292"/>
      <c r="M31" s="292"/>
      <c r="N31" s="292"/>
      <c r="O31" s="292"/>
      <c r="P31" s="292"/>
      <c r="Q31" s="292"/>
      <c r="R31" s="292"/>
      <c r="S31" s="292"/>
      <c r="T31" s="292"/>
      <c r="U31" s="292"/>
      <c r="V31" s="292"/>
      <c r="W31" s="292"/>
    </row>
    <row r="32" spans="1:24" s="15" customFormat="1" ht="1.9" customHeight="1" x14ac:dyDescent="0.25">
      <c r="A32" s="283"/>
      <c r="B32" s="283"/>
      <c r="C32" s="283"/>
      <c r="D32" s="283"/>
      <c r="E32" s="283"/>
      <c r="F32" s="283"/>
      <c r="G32" s="283"/>
      <c r="H32" s="283"/>
      <c r="I32" s="283"/>
      <c r="J32" s="283"/>
      <c r="K32" s="283"/>
      <c r="L32" s="283"/>
      <c r="M32" s="283"/>
      <c r="N32" s="283"/>
      <c r="O32" s="283"/>
      <c r="P32" s="283"/>
      <c r="Q32" s="283"/>
      <c r="R32" s="283"/>
      <c r="S32" s="283"/>
      <c r="T32" s="283"/>
      <c r="U32" s="283"/>
      <c r="V32" s="283"/>
      <c r="W32" s="283"/>
      <c r="X32" s="61"/>
    </row>
    <row r="33" spans="1:24" s="15" customFormat="1" ht="1.9" customHeight="1" x14ac:dyDescent="0.25">
      <c r="A33" s="292"/>
      <c r="B33" s="292"/>
      <c r="C33" s="292"/>
      <c r="D33" s="292"/>
      <c r="E33" s="292"/>
      <c r="F33" s="292"/>
      <c r="G33" s="292"/>
      <c r="H33" s="292"/>
      <c r="I33" s="292"/>
      <c r="J33" s="292"/>
      <c r="K33" s="292"/>
      <c r="L33" s="292"/>
      <c r="M33" s="292"/>
      <c r="N33" s="292"/>
      <c r="O33" s="292"/>
      <c r="P33" s="292"/>
      <c r="Q33" s="292"/>
      <c r="R33" s="292"/>
      <c r="S33" s="292"/>
      <c r="T33" s="292"/>
      <c r="U33" s="292"/>
      <c r="V33" s="292"/>
      <c r="W33" s="292"/>
    </row>
    <row r="34" spans="1:24" ht="1.9" customHeight="1" x14ac:dyDescent="0.25">
      <c r="A34" s="290"/>
      <c r="B34" s="290"/>
      <c r="C34" s="290"/>
      <c r="D34" s="290"/>
      <c r="E34" s="290"/>
      <c r="F34" s="290"/>
      <c r="G34" s="290"/>
      <c r="H34" s="290"/>
      <c r="I34" s="290"/>
      <c r="J34" s="290"/>
      <c r="K34" s="290"/>
      <c r="L34" s="290"/>
      <c r="M34" s="290"/>
      <c r="N34" s="290"/>
      <c r="O34" s="290"/>
      <c r="P34" s="290"/>
      <c r="Q34" s="290"/>
      <c r="R34" s="290"/>
      <c r="S34" s="290"/>
      <c r="T34" s="290"/>
      <c r="U34" s="290"/>
      <c r="V34" s="290"/>
      <c r="W34" s="290"/>
      <c r="X34" s="108"/>
    </row>
    <row r="35" spans="1:24" ht="4.5" customHeight="1" x14ac:dyDescent="0.25">
      <c r="A35" s="78"/>
      <c r="B35" s="78"/>
      <c r="C35" s="78"/>
      <c r="D35" s="78"/>
      <c r="E35" s="78"/>
      <c r="F35" s="78"/>
      <c r="G35" s="78"/>
      <c r="H35" s="78"/>
      <c r="I35" s="78"/>
      <c r="J35" s="78"/>
      <c r="K35" s="78"/>
      <c r="L35" s="78"/>
      <c r="M35" s="78"/>
      <c r="N35" s="78"/>
      <c r="O35" s="78"/>
      <c r="P35" s="78"/>
      <c r="Q35" s="78"/>
      <c r="R35" s="78"/>
      <c r="S35" s="78"/>
      <c r="T35" s="78"/>
      <c r="U35" s="78"/>
      <c r="V35" s="78"/>
      <c r="W35" s="78"/>
    </row>
    <row r="36" spans="1:24" x14ac:dyDescent="0.25">
      <c r="A36" s="16" t="s">
        <v>69</v>
      </c>
      <c r="B36" s="16" t="s">
        <v>69</v>
      </c>
      <c r="D36" s="274">
        <f>Certification!C9</f>
        <v>0</v>
      </c>
      <c r="E36" s="274"/>
      <c r="F36" s="274"/>
      <c r="G36" s="274"/>
      <c r="H36" s="274"/>
      <c r="I36" s="274"/>
      <c r="J36" s="274"/>
      <c r="K36" s="274"/>
      <c r="L36" s="274"/>
    </row>
    <row r="37" spans="1:24" ht="2.25" hidden="1" customHeight="1" x14ac:dyDescent="0.25">
      <c r="A37" s="15"/>
      <c r="F37" s="15"/>
      <c r="G37" s="92"/>
      <c r="H37" s="92"/>
      <c r="I37" s="92"/>
    </row>
    <row r="38" spans="1:24" x14ac:dyDescent="0.25">
      <c r="A38" s="16" t="s">
        <v>78</v>
      </c>
      <c r="B38" s="16" t="s">
        <v>78</v>
      </c>
      <c r="D38" s="289">
        <f>Certification!L9</f>
        <v>0</v>
      </c>
      <c r="E38" s="289"/>
      <c r="F38" s="289"/>
      <c r="G38" s="289"/>
      <c r="H38" s="289"/>
      <c r="I38" s="289"/>
      <c r="J38" s="289"/>
      <c r="K38" s="289"/>
      <c r="L38" s="289"/>
    </row>
    <row r="39" spans="1:24" ht="2.25" hidden="1" customHeight="1" x14ac:dyDescent="0.25"/>
    <row r="40" spans="1:24" x14ac:dyDescent="0.25">
      <c r="A40" s="16" t="s">
        <v>4</v>
      </c>
      <c r="B40" s="16" t="s">
        <v>4</v>
      </c>
      <c r="D40" s="276" t="str">
        <f>Certification!F7</f>
        <v xml:space="preserve">2015/16 (July 1, 2015 - June 30, 2016) </v>
      </c>
      <c r="E40" s="276"/>
      <c r="F40" s="276"/>
      <c r="G40" s="276"/>
      <c r="H40" s="276"/>
      <c r="I40" s="276"/>
      <c r="J40" s="276"/>
      <c r="K40" s="276"/>
      <c r="L40" s="276"/>
    </row>
    <row r="41" spans="1:24" ht="6" customHeight="1" x14ac:dyDescent="0.25">
      <c r="G41" s="141"/>
      <c r="H41" s="141"/>
      <c r="I41" s="141"/>
      <c r="J41" s="141"/>
      <c r="K41" s="141"/>
    </row>
    <row r="42" spans="1:24" x14ac:dyDescent="0.25">
      <c r="A42" s="15"/>
      <c r="B42" s="15"/>
      <c r="C42" s="211"/>
      <c r="D42" s="211"/>
      <c r="E42" s="211"/>
      <c r="F42" s="211"/>
      <c r="G42" s="211"/>
      <c r="H42" s="211"/>
      <c r="I42" s="211"/>
      <c r="J42" s="211"/>
      <c r="K42" s="211"/>
      <c r="L42" s="211"/>
      <c r="M42" s="211"/>
      <c r="N42" s="211"/>
      <c r="O42" s="211"/>
      <c r="P42" s="211"/>
      <c r="Q42" s="211"/>
      <c r="R42" s="211"/>
      <c r="S42" s="211"/>
      <c r="T42" s="211"/>
      <c r="U42" s="211"/>
      <c r="V42" s="210"/>
      <c r="W42" s="239" t="s">
        <v>461</v>
      </c>
    </row>
    <row r="82" spans="1:23" hidden="1" x14ac:dyDescent="0.25">
      <c r="A82" s="74"/>
      <c r="B82" s="74"/>
      <c r="C82" s="74"/>
      <c r="D82" s="74"/>
      <c r="E82" s="74"/>
      <c r="F82" s="74"/>
      <c r="G82" s="74"/>
      <c r="H82" s="74"/>
      <c r="I82" s="74"/>
      <c r="J82" s="74"/>
      <c r="K82" s="74"/>
      <c r="L82" s="74"/>
      <c r="M82" s="74"/>
      <c r="N82" s="74"/>
      <c r="O82" s="74"/>
      <c r="P82" s="74"/>
      <c r="Q82" s="74"/>
      <c r="R82" s="74"/>
      <c r="S82" s="74"/>
      <c r="T82" s="74"/>
      <c r="U82" s="74"/>
      <c r="V82" s="74"/>
      <c r="W82" s="74"/>
    </row>
  </sheetData>
  <sheetProtection selectLockedCells="1"/>
  <protectedRanges>
    <protectedRange sqref="G8:G20" name="Range1"/>
    <protectedRange sqref="I8:I20" name="Range1_4"/>
    <protectedRange sqref="K8:K20" name="Range1_5"/>
  </protectedRanges>
  <dataConsolidate/>
  <customSheetViews>
    <customSheetView guid="{CF10811B-6A69-41CB-8E67-7565C095F74D}" scale="90" showPageBreaks="1" printArea="1" hiddenColumns="1" view="pageBreakPreview">
      <selection activeCell="K13" sqref="K13"/>
      <pageMargins left="0.2" right="0.2" top="0.27" bottom="0.39" header="0.27" footer="0.16"/>
      <printOptions horizontalCentered="1"/>
      <pageSetup scale="75" orientation="landscape" r:id="rId1"/>
      <headerFooter alignWithMargins="0">
        <oddFooter>&amp;L&amp;8DHCS 2437 (7/11)&amp;CPage 6</oddFooter>
      </headerFooter>
    </customSheetView>
    <customSheetView guid="{28D847F1-2D20-4AB9-A0E0-FA308B0BA2E9}" scale="90" showPageBreaks="1" printArea="1" hiddenColumns="1" view="pageBreakPreview">
      <selection activeCell="J13" sqref="J13:K13"/>
      <pageMargins left="0.2" right="0.2" top="0.27" bottom="0.39" header="0.27" footer="0.16"/>
      <printOptions horizontalCentered="1"/>
      <pageSetup scale="75" orientation="landscape" r:id="rId2"/>
      <headerFooter alignWithMargins="0">
        <oddFooter>&amp;L&amp;8DHCS 2437 (7/11)&amp;CPage 6</oddFooter>
      </headerFooter>
    </customSheetView>
    <customSheetView guid="{B5C9438F-069E-4498-AEA6-C01E918C6F69}" scale="90" showPageBreaks="1" printArea="1" hiddenColumns="1" view="pageBreakPreview">
      <selection activeCell="K13" sqref="K13"/>
      <pageMargins left="0.2" right="0.2" top="0.27" bottom="0.39" header="0.27" footer="0.16"/>
      <printOptions horizontalCentered="1"/>
      <pageSetup scale="75" orientation="landscape" r:id="rId3"/>
      <headerFooter alignWithMargins="0">
        <oddFooter>&amp;L&amp;8DHCS 2437 (7/11)&amp;CPage 6</oddFooter>
      </headerFooter>
    </customSheetView>
  </customSheetViews>
  <mergeCells count="14">
    <mergeCell ref="A30:W30"/>
    <mergeCell ref="A32:W32"/>
    <mergeCell ref="A34:W34"/>
    <mergeCell ref="A2:W2"/>
    <mergeCell ref="Q3:S3"/>
    <mergeCell ref="U3:W3"/>
    <mergeCell ref="A24:W24"/>
    <mergeCell ref="A26:W26"/>
    <mergeCell ref="A28:W28"/>
    <mergeCell ref="A33:W33"/>
    <mergeCell ref="A31:W31"/>
    <mergeCell ref="D36:L36"/>
    <mergeCell ref="D38:L38"/>
    <mergeCell ref="D40:L40"/>
  </mergeCells>
  <phoneticPr fontId="0" type="noConversion"/>
  <dataValidations xWindow="384" yWindow="599" count="71">
    <dataValidation type="list" showInputMessage="1" showErrorMessage="1" prompt="Please indicate whether your LEA received any federal funds for audiometrists." sqref="E20" xr:uid="{00000000-0002-0000-0600-000000000000}">
      <formula1>$AC$8:$AC$9</formula1>
    </dataValidation>
    <dataValidation allowBlank="1" showInputMessage="1" showErrorMessage="1" prompt="Does Your LEA Receive Federal Funding for this Practitioner Type?: Select &quot;Yes&quot; or &quot;No&quot; from the drop down box to indicate whether or not your LEA received any federal funding for each practitioner type for the fiscal year (includes all qualified district" sqref="E3" xr:uid="{00000000-0002-0000-0600-000001000000}"/>
    <dataValidation allowBlank="1" showInputMessage="1" showErrorMessage="1" prompt="employed practitioners billing LEA reimbursable services in the LEA Medi-Cal Billing Option Program).  For CRCS reporting purposes, expenditures classified" sqref="E5" xr:uid="{00000000-0002-0000-0600-000002000000}"/>
    <dataValidation allowBlank="1" showInputMessage="1" showErrorMessage="1" prompt="under Resource Code 5640 (Medi-Cal Billing Option Program) are not considered to be restricted federal funds and may be included on the CRCS. " sqref="E7" xr:uid="{00000000-0002-0000-0600-000003000000}"/>
    <dataValidation allowBlank="1" showInputMessage="1" showErrorMessage="1" prompt="FTEs at the beginning and end points of the school year.  Schedules used to calculate average total FTEs must be maintained for review or audit by State and/or federal authorities.  If your LEA does not employ a practitioner type, leave that cell blank." sqref="G7" xr:uid="{00000000-0002-0000-0600-000004000000}"/>
    <dataValidation allowBlank="1" showInputMessage="1" showErrorMessage="1" prompt="LEAs must be able to validate required practitioner licenses and/or credentials. If the LEA’s employee payroll system does not allow the calculation of total FTEs over the fiscal year period, an average may be reported, based on the total number of" sqref="G5" xr:uid="{00000000-0002-0000-0600-000005000000}"/>
    <dataValidation allowBlank="1" showInputMessage="1" showErrorMessage="1" prompt="practitioner's time is not fully or partially dedicated to the federal program from which they are funded, include the FTEs in Column A. A list of rendering practitioners and their required qualifications can be found in the LEA Provider Manual." sqref="G3" xr:uid="{00000000-0002-0000-0600-000006000000}"/>
    <dataValidation allowBlank="1" showInputMessage="1" showErrorMessage="1" prompt="If your LEA receives federal funding from a program other than the LEA Medi-Cal Billing Option Program, and their time is dedicated (in full or in part) to that federal program, exclude these dedicated FTEs (or portion of FTEs) from Column A.  If the " sqref="G1" xr:uid="{00000000-0002-0000-0600-000007000000}"/>
    <dataValidation allowBlank="1" showInputMessage="1" showErrorMessage="1" prompt="Column A (Number of Full-Time Equivalent Employees): Enter the number of total FTEs by practitioner type (lines 1-13) for all qualified district employed practitioners billing LEA reimbursable services in the LEA Medi-Cal Billing Option Program. If your" sqref="F1" xr:uid="{00000000-0002-0000-0600-000008000000}"/>
    <dataValidation allowBlank="1" showInputMessage="1" showErrorMessage="1" prompt="Column B (Annual Hours Required to Work Per FTE): Enter annual hours by practitioner type (lines 1-13) for all qualified district employed practitioners billing LEA reimbursable services in the LEA Medi-Cal Billing Option Program. LEAs must be able" sqref="I1" xr:uid="{00000000-0002-0000-0600-000009000000}"/>
    <dataValidation allowBlank="1" showInputMessage="1" showErrorMessage="1" prompt="to validate required practitioner licenses and/or credentials. A list of rendering practitioners and their required qualifications can be found in the LEA Provider Manual (Section loc ed rend).   Annual hours are based on the number of hours one FTE" sqref="I3" xr:uid="{00000000-0002-0000-0600-00000A000000}"/>
    <dataValidation allowBlank="1" showInputMessage="1" showErrorMessage="1" prompt="is required to work per day multiplied by the number of days the FTE is required to work per year. Annual hours exclude sick leave, vacation time and holiday time.  If your LEA employs multiple practitioners within a practitioner type and the annual hours" sqref="I5" xr:uid="{00000000-0002-0000-0600-00000B000000}"/>
    <dataValidation allowBlank="1" showInputMessage="1" showErrorMessage="1" prompt="differ by employee, the LEA may average the annual hours in Column B. If your LEA does not employ a practitioner type, leave that cell blank." sqref="I7" xr:uid="{00000000-0002-0000-0600-00000C000000}"/>
    <dataValidation allowBlank="1" showInputMessage="1" showErrorMessage="1" prompt="Column C (Total Hours Required to Work (Employees): Enter the total hours required to work by practitioner type (lines 1-13) for all qualified district employed practitioners billing LEA reimbursable services in the LEA Medi-Cal Billing Option Program." sqref="K1" xr:uid="{00000000-0002-0000-0600-00000D000000}"/>
    <dataValidation allowBlank="1" showInputMessage="1" showErrorMessage="1" prompt="LEAs must be able to validate required practitioner licenses and/or credentials. A list of rendering practitioners and their required qualifications can be found in the LEA Provider Manual (Section loc ed rend). If the LEA's employee payroll system does" sqref="K3" xr:uid="{00000000-0002-0000-0600-00000E000000}"/>
    <dataValidation allowBlank="1" showInputMessage="1" showErrorMessage="1" prompt="not report total hours required to work, it may be calculated by multiplying Column A (Number of FTE Employees) by Column B (Annual Hours Required to Work Per FTE). Schedules used to calculate total hours required to work must be maintained for review or" sqref="K5" xr:uid="{00000000-0002-0000-0600-00000F000000}"/>
    <dataValidation allowBlank="1" showInputMessage="1" showErrorMessage="1" prompt="audit by State and/or federal authorities. If your LEA does not employ a practitioner type, leave that cell blank." sqref="K7" xr:uid="{00000000-0002-0000-0600-000010000000}"/>
    <dataValidation allowBlank="1" showInputMessage="1" showErrorMessage="1" prompt=" " sqref="O5" xr:uid="{00000000-0002-0000-0600-000011000000}"/>
    <dataValidation allowBlank="1" showInputMessage="1" showErrorMessage="1" prompt="Worksheet A-3 &amp; B-3 Percent of Time: Identifies federally funded practitioner types and determines the percent of practitioner time to provide Medi­Cal IDEA and Non­IDEA services." sqref="C3" xr:uid="{00000000-0002-0000-0600-000012000000}"/>
    <dataValidation type="list" showInputMessage="1" showErrorMessage="1" prompt="Please indicate whether your LEA received any federal funds for Occupational Therapists" sqref="E17" xr:uid="{00000000-0002-0000-0600-000013000000}">
      <formula1>$W$12:$W$13</formula1>
    </dataValidation>
    <dataValidation type="list" showInputMessage="1" showErrorMessage="1" prompt="Please indicate whether your LEA received any federal funds for Physical Therapists." sqref="E16" xr:uid="{00000000-0002-0000-0600-000014000000}">
      <formula1>$W$12:$W$13</formula1>
    </dataValidation>
    <dataValidation type="list" showInputMessage="1" showErrorMessage="1" prompt="Please indicate whether your LEA received any federal funds for Audiologists." sqref="E15" xr:uid="{00000000-0002-0000-0600-000015000000}">
      <formula1>$W$12:$W$13</formula1>
    </dataValidation>
    <dataValidation type="list" showInputMessage="1" showErrorMessage="1" prompt="Please indicate whether your LEA received any federal funds for Speech-Language Pathologists." sqref="E14" xr:uid="{00000000-0002-0000-0600-000016000000}">
      <formula1>$W$12:$W$13</formula1>
    </dataValidation>
    <dataValidation type="list" showInputMessage="1" showErrorMessage="1" prompt="Please indicate whether your LEA received any federal funds for Trained Health Care Aides." sqref="E13" xr:uid="{00000000-0002-0000-0600-000017000000}">
      <formula1>$W$12:$W$13</formula1>
    </dataValidation>
    <dataValidation type="list" showInputMessage="1" showErrorMessage="1" prompt="Please indicate whether your LEA received any federal funds for Licensed Vocational Nurses." sqref="E12" xr:uid="{00000000-0002-0000-0600-000018000000}">
      <formula1>$W$12:$W$13</formula1>
    </dataValidation>
    <dataValidation type="list" showInputMessage="1" showErrorMessage="1" prompt="Please indicate whether your LEA received any federal funds for School Nurses." sqref="E11" xr:uid="{00000000-0002-0000-0600-000019000000}">
      <formula1>$W$12:$W$13</formula1>
    </dataValidation>
    <dataValidation type="list" showInputMessage="1" showErrorMessage="1" prompt="Please indicate whether your LEA received any federal funds for Counselors." sqref="E10" xr:uid="{00000000-0002-0000-0600-00001A000000}">
      <formula1>$W$12:$W$13</formula1>
    </dataValidation>
    <dataValidation type="list" showInputMessage="1" showErrorMessage="1" prompt="Please indicate whether your LEA received any federal funds for Social Workers" sqref="E9" xr:uid="{00000000-0002-0000-0600-00001B000000}">
      <formula1>$W$12:$W$13</formula1>
    </dataValidation>
    <dataValidation type="list" showInputMessage="1" showErrorMessage="1" prompt="Please indicate whether your LEA received any federal funds for Psychologists." sqref="E8" xr:uid="{00000000-0002-0000-0600-00001C000000}">
      <formula1>$W$12:$W$13</formula1>
    </dataValidation>
    <dataValidation type="list" showInputMessage="1" showErrorMessage="1" prompt="Please indicate whether your LEA received any federal funds for Physicians/Psychiatrists." sqref="E18" xr:uid="{00000000-0002-0000-0600-00001D000000}">
      <formula1>$W$12:$W$13</formula1>
    </dataValidation>
    <dataValidation type="list" showInputMessage="1" showErrorMessage="1" prompt="Please indicate whether your LEA received any federal funds for optometrists." sqref="E19" xr:uid="{00000000-0002-0000-0600-00001E000000}">
      <formula1>$AC$8:$AC$9</formula1>
    </dataValidation>
    <dataValidation allowBlank="1" showInputMessage="1" showErrorMessage="1" prompt="Number of Full-Time Equivalent (FTE) Employees: Psychologists" sqref="G8" xr:uid="{00000000-0002-0000-0600-00001F000000}"/>
    <dataValidation allowBlank="1" showInputMessage="1" showErrorMessage="1" prompt="Number of Full-Time Equivalent (FTE) Employees: Social Workers" sqref="G9" xr:uid="{00000000-0002-0000-0600-000020000000}"/>
    <dataValidation allowBlank="1" showInputMessage="1" showErrorMessage="1" prompt="Number of Full-Time Equivalent (FTE) Employees: Counselors" sqref="G10" xr:uid="{00000000-0002-0000-0600-000021000000}"/>
    <dataValidation allowBlank="1" showInputMessage="1" showErrorMessage="1" prompt="Number of Full-Time Equivalent (FTE) Employees: School Nurses" sqref="G11" xr:uid="{00000000-0002-0000-0600-000022000000}"/>
    <dataValidation allowBlank="1" showInputMessage="1" showErrorMessage="1" prompt="Number of Full-Time Equivalent (FTE) Employees: Speech-Language Pathologists" sqref="G14" xr:uid="{00000000-0002-0000-0600-000023000000}"/>
    <dataValidation allowBlank="1" showInputMessage="1" showErrorMessage="1" prompt="Number of Full-Time Equivalent (FTE) Employees: Licensed Vocational Nurses" sqref="G12" xr:uid="{00000000-0002-0000-0600-000024000000}"/>
    <dataValidation allowBlank="1" showInputMessage="1" showErrorMessage="1" prompt="Number of Full-Time Equivalent (FTE) Employees: Trained Health Care Aides" sqref="G13" xr:uid="{00000000-0002-0000-0600-000025000000}"/>
    <dataValidation allowBlank="1" showInputMessage="1" showErrorMessage="1" prompt="Number of Full-Time Equivalent (FTE) Employees: Audiologists" sqref="G15" xr:uid="{00000000-0002-0000-0600-000026000000}"/>
    <dataValidation allowBlank="1" showInputMessage="1" showErrorMessage="1" prompt="Number of Full-Time Equivalent (FTE) Employees: Physical Therapists" sqref="G16" xr:uid="{00000000-0002-0000-0600-000027000000}"/>
    <dataValidation allowBlank="1" showInputMessage="1" showErrorMessage="1" prompt="Number of Full-Time Equivalent (FTE) Employees: Occupational Therapists" sqref="G17" xr:uid="{00000000-0002-0000-0600-000028000000}"/>
    <dataValidation allowBlank="1" showInputMessage="1" showErrorMessage="1" prompt="Number of Full-Time Equivalent (FTE) Employees: Physicians/Psychiatrists" sqref="G18" xr:uid="{00000000-0002-0000-0600-000029000000}"/>
    <dataValidation allowBlank="1" showInputMessage="1" showErrorMessage="1" prompt="Number of Full-Time Equivalent (FTE) Employees: Optometrists" sqref="G19" xr:uid="{00000000-0002-0000-0600-00002A000000}"/>
    <dataValidation allowBlank="1" showInputMessage="1" showErrorMessage="1" prompt="Number of Full-Time Equivalent (FTE) Employees: Audiometrists" sqref="G20" xr:uid="{00000000-0002-0000-0600-00002B000000}"/>
    <dataValidation allowBlank="1" showInputMessage="1" showErrorMessage="1" prompt="Annual Hours Required to Work per FTE : Psychologists" sqref="I8" xr:uid="{00000000-0002-0000-0600-00002C000000}"/>
    <dataValidation allowBlank="1" showInputMessage="1" showErrorMessage="1" prompt="Annual Hours Required to Work per FTE : Social Workers" sqref="I9" xr:uid="{00000000-0002-0000-0600-00002D000000}"/>
    <dataValidation allowBlank="1" showInputMessage="1" showErrorMessage="1" prompt="Annual Hours Required to Work per FTE : Counselors" sqref="I10" xr:uid="{00000000-0002-0000-0600-00002E000000}"/>
    <dataValidation allowBlank="1" showInputMessage="1" showErrorMessage="1" prompt="Annual Hours Required to Work per FTE : School Nurses" sqref="I11" xr:uid="{00000000-0002-0000-0600-00002F000000}"/>
    <dataValidation allowBlank="1" showInputMessage="1" showErrorMessage="1" prompt="Annual Hours Required to Work per FTE : Licensed Vocational Nurses" sqref="I12" xr:uid="{00000000-0002-0000-0600-000030000000}"/>
    <dataValidation allowBlank="1" showInputMessage="1" showErrorMessage="1" prompt="Annual Hours Required to Work per FTE : Trained Health Care Aides" sqref="I13" xr:uid="{00000000-0002-0000-0600-000031000000}"/>
    <dataValidation allowBlank="1" showInputMessage="1" showErrorMessage="1" prompt="Annual Hours Required to Work per FTE : Speech-Language Pathologists" sqref="I14" xr:uid="{00000000-0002-0000-0600-000032000000}"/>
    <dataValidation allowBlank="1" showInputMessage="1" showErrorMessage="1" prompt="Annual Hours Required to Work per FTE : Audiologists" sqref="I15" xr:uid="{00000000-0002-0000-0600-000033000000}"/>
    <dataValidation allowBlank="1" showInputMessage="1" showErrorMessage="1" prompt="Annual Hours Required to Work per FTE : Physical Therapists" sqref="I16" xr:uid="{00000000-0002-0000-0600-000034000000}"/>
    <dataValidation allowBlank="1" showInputMessage="1" showErrorMessage="1" prompt="Annual Hours Required to Work per FTE : Occupational Therapists" sqref="I17" xr:uid="{00000000-0002-0000-0600-000035000000}"/>
    <dataValidation allowBlank="1" showInputMessage="1" showErrorMessage="1" prompt="Annual Hours Required to Work per FTE : Physicians/Psychiatrists" sqref="I18" xr:uid="{00000000-0002-0000-0600-000036000000}"/>
    <dataValidation allowBlank="1" showInputMessage="1" showErrorMessage="1" prompt="Annual Hours Required to Work per FTE : Optometrists" sqref="I19" xr:uid="{00000000-0002-0000-0600-000037000000}"/>
    <dataValidation allowBlank="1" showInputMessage="1" showErrorMessage="1" prompt="Annual Hours Required to Work per FTE : Audiometrists" sqref="I20" xr:uid="{00000000-0002-0000-0600-000038000000}"/>
    <dataValidation allowBlank="1" showInputMessage="1" showErrorMessage="1" prompt="Total Hours Required to Work (Employees): Psychologists" sqref="K8" xr:uid="{00000000-0002-0000-0600-000039000000}"/>
    <dataValidation allowBlank="1" showInputMessage="1" showErrorMessage="1" prompt="Total Hours Required to Work (Employees): Social Workers" sqref="K9" xr:uid="{00000000-0002-0000-0600-00003A000000}"/>
    <dataValidation allowBlank="1" showInputMessage="1" showErrorMessage="1" prompt="Total Hours Required to Work (Employees): Counselors" sqref="K10" xr:uid="{00000000-0002-0000-0600-00003B000000}"/>
    <dataValidation allowBlank="1" showInputMessage="1" showErrorMessage="1" prompt="Total Hours Required to Work (Employees): School Nurses" sqref="K11" xr:uid="{00000000-0002-0000-0600-00003C000000}"/>
    <dataValidation allowBlank="1" showInputMessage="1" showErrorMessage="1" prompt="Total Hours Required to Work (Employees): Licensed Vocational Nurses" sqref="K12" xr:uid="{00000000-0002-0000-0600-00003D000000}"/>
    <dataValidation allowBlank="1" showInputMessage="1" showErrorMessage="1" prompt="Total Hours Required to Work (Employees): Trained Health Care Aides" sqref="K13" xr:uid="{00000000-0002-0000-0600-00003E000000}"/>
    <dataValidation allowBlank="1" showInputMessage="1" showErrorMessage="1" prompt="Total Hours Required to Work (Employees): Speech-Language Pathologists" sqref="K14" xr:uid="{00000000-0002-0000-0600-00003F000000}"/>
    <dataValidation allowBlank="1" showInputMessage="1" showErrorMessage="1" prompt="Total Hours Required to Work (Employees): Audiologists" sqref="K15" xr:uid="{00000000-0002-0000-0600-000040000000}"/>
    <dataValidation allowBlank="1" showInputMessage="1" showErrorMessage="1" prompt="Total Hours Required to Work (Employees): Physical Therapists" sqref="K16" xr:uid="{00000000-0002-0000-0600-000041000000}"/>
    <dataValidation allowBlank="1" showInputMessage="1" showErrorMessage="1" prompt="Total Hours Required to Work (Employees): Occupational Therapists" sqref="K17" xr:uid="{00000000-0002-0000-0600-000042000000}"/>
    <dataValidation allowBlank="1" showInputMessage="1" showErrorMessage="1" prompt="Total Hours Required to Work (Employees): Physicians/Psychiatrists" sqref="K18" xr:uid="{00000000-0002-0000-0600-000043000000}"/>
    <dataValidation allowBlank="1" showInputMessage="1" showErrorMessage="1" prompt="Total Hours Required to Work (Employees): Optometrists" sqref="K19" xr:uid="{00000000-0002-0000-0600-000044000000}"/>
    <dataValidation allowBlank="1" showInputMessage="1" showErrorMessage="1" prompt="Total Hours Required to Work (Employees): Audiometrists" sqref="K20" xr:uid="{00000000-0002-0000-0600-000045000000}"/>
    <dataValidation allowBlank="1" showInputMessage="1" showErrorMessage="1" prompt="Press UP or DOWN ARROW to read Worksheet A.3 &amp; B.3 Percent of Time" sqref="B3" xr:uid="{00000000-0002-0000-0600-000046000000}"/>
  </dataValidations>
  <printOptions horizontalCentered="1"/>
  <pageMargins left="0.2" right="0.2" top="0.27" bottom="0.39" header="0.27" footer="0.16"/>
  <pageSetup scale="72" orientation="landscape" r:id="rId4"/>
  <headerFooter alignWithMargins="0">
    <oddFooter>&amp;L&amp;8DHCS 2437 (7/14)&amp;CPage 7</oddFooter>
  </headerFooter>
  <ignoredErrors>
    <ignoredError sqref="B8:B20 A8:A2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X191"/>
  <sheetViews>
    <sheetView topLeftCell="E1" zoomScaleNormal="100" workbookViewId="0">
      <selection activeCell="E189" sqref="A189:IV65536"/>
    </sheetView>
  </sheetViews>
  <sheetFormatPr defaultColWidth="0" defaultRowHeight="15.75" zeroHeight="1" x14ac:dyDescent="0.25"/>
  <cols>
    <col min="1" max="1" width="6.83203125" style="16" customWidth="1"/>
    <col min="2" max="2" width="1" style="16" hidden="1" customWidth="1"/>
    <col min="3" max="3" width="65.1640625" style="16" customWidth="1"/>
    <col min="4" max="4" width="1" style="16" hidden="1" customWidth="1"/>
    <col min="5" max="5" width="12.33203125" style="70" customWidth="1"/>
    <col min="6" max="6" width="0.83203125" style="16" hidden="1" customWidth="1"/>
    <col min="7" max="7" width="12" style="70" customWidth="1"/>
    <col min="8" max="8" width="0.83203125" style="16" hidden="1" customWidth="1"/>
    <col min="9" max="9" width="14.33203125" style="70" customWidth="1"/>
    <col min="10" max="10" width="1" style="16" hidden="1" customWidth="1"/>
    <col min="11" max="11" width="7.1640625" style="70" customWidth="1"/>
    <col min="12" max="12" width="1" style="16" hidden="1" customWidth="1"/>
    <col min="13" max="13" width="14.1640625" style="15" customWidth="1"/>
    <col min="14" max="14" width="1" style="16" hidden="1" customWidth="1"/>
    <col min="15" max="15" width="10.83203125" style="16" customWidth="1"/>
    <col min="16" max="16" width="1" style="16" hidden="1" customWidth="1"/>
    <col min="17" max="17" width="10.83203125" style="70" customWidth="1"/>
    <col min="18" max="18" width="1" style="16" hidden="1" customWidth="1"/>
    <col min="19" max="19" width="18.83203125" style="16" customWidth="1"/>
    <col min="20" max="20" width="1.1640625" style="16" hidden="1" customWidth="1"/>
    <col min="21" max="21" width="20.5" style="16" customWidth="1"/>
    <col min="22" max="16384" width="0" style="16" hidden="1"/>
  </cols>
  <sheetData>
    <row r="1" spans="1:21" s="4" customFormat="1" ht="15" x14ac:dyDescent="0.2">
      <c r="A1" s="4" t="s">
        <v>79</v>
      </c>
      <c r="M1" s="3"/>
      <c r="U1" s="72" t="s">
        <v>76</v>
      </c>
    </row>
    <row r="2" spans="1:21" s="3" customFormat="1" x14ac:dyDescent="0.2">
      <c r="A2" s="259"/>
      <c r="B2" s="234"/>
      <c r="C2" s="234"/>
      <c r="D2" s="234"/>
      <c r="E2" s="234"/>
      <c r="F2" s="234"/>
      <c r="G2" s="234"/>
      <c r="H2" s="234"/>
      <c r="I2" s="234"/>
      <c r="U2" s="5" t="s">
        <v>44</v>
      </c>
    </row>
    <row r="3" spans="1:21" s="138" customFormat="1" ht="47.45" customHeight="1" x14ac:dyDescent="0.2">
      <c r="A3" s="303" t="s">
        <v>489</v>
      </c>
      <c r="B3" s="304"/>
      <c r="C3" s="304"/>
      <c r="D3" s="304"/>
      <c r="E3" s="304"/>
      <c r="F3" s="304"/>
      <c r="G3" s="304"/>
      <c r="H3" s="304"/>
      <c r="I3" s="304"/>
      <c r="J3" s="304"/>
      <c r="K3" s="304"/>
      <c r="L3" s="304"/>
      <c r="M3" s="304"/>
      <c r="N3" s="304"/>
      <c r="O3" s="304"/>
      <c r="P3" s="304"/>
      <c r="Q3" s="304"/>
      <c r="R3" s="304"/>
      <c r="S3" s="304"/>
      <c r="T3" s="304"/>
      <c r="U3" s="304"/>
    </row>
    <row r="4" spans="1:21" s="108" customFormat="1" ht="80.25" customHeight="1" x14ac:dyDescent="0.25">
      <c r="A4" s="137" t="s">
        <v>238</v>
      </c>
      <c r="B4" s="137"/>
      <c r="C4" s="107" t="s">
        <v>237</v>
      </c>
      <c r="D4" s="107"/>
      <c r="E4" s="107" t="s">
        <v>236</v>
      </c>
      <c r="F4" s="107"/>
      <c r="G4" s="107" t="s">
        <v>235</v>
      </c>
      <c r="H4" s="107"/>
      <c r="I4" s="107" t="s">
        <v>234</v>
      </c>
      <c r="J4" s="107"/>
      <c r="K4" s="107" t="s">
        <v>254</v>
      </c>
      <c r="L4" s="107"/>
      <c r="M4" s="97" t="s">
        <v>403</v>
      </c>
      <c r="N4" s="107"/>
      <c r="O4" s="107" t="s">
        <v>233</v>
      </c>
      <c r="P4" s="107"/>
      <c r="Q4" s="107" t="s">
        <v>255</v>
      </c>
      <c r="R4" s="107"/>
      <c r="S4" s="107" t="s">
        <v>256</v>
      </c>
      <c r="T4" s="107"/>
      <c r="U4" s="107" t="s">
        <v>257</v>
      </c>
    </row>
    <row r="5" spans="1:21" s="65" customFormat="1" ht="15" customHeight="1" x14ac:dyDescent="0.25">
      <c r="A5" s="212"/>
      <c r="B5" s="166"/>
      <c r="C5" s="165"/>
      <c r="D5" s="166"/>
      <c r="E5" s="165"/>
      <c r="F5" s="166"/>
      <c r="G5" s="167"/>
      <c r="H5" s="166"/>
      <c r="I5" s="167"/>
      <c r="J5" s="166"/>
      <c r="K5" s="168" t="s">
        <v>6</v>
      </c>
      <c r="L5" s="107"/>
      <c r="M5" s="169" t="s">
        <v>7</v>
      </c>
      <c r="N5" s="107"/>
      <c r="O5" s="168" t="s">
        <v>232</v>
      </c>
      <c r="P5" s="107"/>
      <c r="Q5" s="168" t="s">
        <v>54</v>
      </c>
      <c r="R5" s="107"/>
      <c r="S5" s="168" t="s">
        <v>231</v>
      </c>
      <c r="T5" s="107"/>
      <c r="U5" s="168" t="s">
        <v>55</v>
      </c>
    </row>
    <row r="6" spans="1:21" ht="111" customHeight="1" x14ac:dyDescent="0.25">
      <c r="C6" s="144"/>
      <c r="K6" s="145" t="s">
        <v>408</v>
      </c>
      <c r="L6" s="146"/>
      <c r="M6" s="147"/>
      <c r="N6" s="146"/>
      <c r="O6" s="146"/>
      <c r="U6" s="148" t="s">
        <v>407</v>
      </c>
    </row>
    <row r="7" spans="1:21" ht="16.149999999999999" customHeight="1" x14ac:dyDescent="0.25">
      <c r="A7" s="16" t="s">
        <v>230</v>
      </c>
      <c r="C7" s="149" t="s">
        <v>264</v>
      </c>
      <c r="E7" s="79">
        <v>96101</v>
      </c>
      <c r="F7" s="150"/>
      <c r="G7" s="79" t="s">
        <v>87</v>
      </c>
      <c r="H7" s="150"/>
      <c r="I7" s="79" t="s">
        <v>108</v>
      </c>
      <c r="J7" s="70"/>
      <c r="K7" s="79">
        <v>360</v>
      </c>
      <c r="L7" s="70"/>
      <c r="M7" s="260"/>
      <c r="N7" s="151"/>
      <c r="O7" s="152">
        <f>K7*M7</f>
        <v>0</v>
      </c>
      <c r="P7" s="153"/>
      <c r="Q7" s="79">
        <v>1</v>
      </c>
      <c r="R7" s="153"/>
      <c r="S7" s="154">
        <f>IF(Q7&lt;&gt;0, O7/Q7/60, "0")</f>
        <v>0</v>
      </c>
      <c r="U7" s="260"/>
    </row>
    <row r="8" spans="1:21" ht="16.149999999999999" customHeight="1" x14ac:dyDescent="0.25">
      <c r="A8" s="16" t="s">
        <v>229</v>
      </c>
      <c r="C8" s="149" t="s">
        <v>265</v>
      </c>
      <c r="E8" s="79">
        <v>96101</v>
      </c>
      <c r="F8" s="150"/>
      <c r="G8" s="79" t="s">
        <v>87</v>
      </c>
      <c r="H8" s="150"/>
      <c r="I8" s="79">
        <v>52</v>
      </c>
      <c r="J8" s="70"/>
      <c r="K8" s="79">
        <v>120</v>
      </c>
      <c r="L8" s="70"/>
      <c r="M8" s="260"/>
      <c r="N8" s="151"/>
      <c r="O8" s="152">
        <f t="shared" ref="O8:O20" si="0">K8*M8</f>
        <v>0</v>
      </c>
      <c r="P8" s="153"/>
      <c r="Q8" s="79">
        <v>1</v>
      </c>
      <c r="R8" s="153"/>
      <c r="S8" s="154">
        <f t="shared" ref="S8:S20" si="1">IF(Q8&lt;&gt;0, O8/Q8/60, "0")</f>
        <v>0</v>
      </c>
      <c r="U8" s="260"/>
    </row>
    <row r="9" spans="1:21" ht="16.149999999999999" customHeight="1" x14ac:dyDescent="0.25">
      <c r="A9" s="16" t="s">
        <v>228</v>
      </c>
      <c r="C9" s="149" t="s">
        <v>266</v>
      </c>
      <c r="E9" s="79">
        <v>96101</v>
      </c>
      <c r="F9" s="150"/>
      <c r="G9" s="79" t="s">
        <v>87</v>
      </c>
      <c r="H9" s="150"/>
      <c r="I9" s="79" t="s">
        <v>136</v>
      </c>
      <c r="J9" s="70"/>
      <c r="K9" s="79">
        <v>120</v>
      </c>
      <c r="L9" s="70"/>
      <c r="M9" s="260"/>
      <c r="N9" s="151"/>
      <c r="O9" s="152">
        <f t="shared" si="0"/>
        <v>0</v>
      </c>
      <c r="P9" s="153"/>
      <c r="Q9" s="79">
        <v>1</v>
      </c>
      <c r="R9" s="153"/>
      <c r="S9" s="154">
        <f t="shared" si="1"/>
        <v>0</v>
      </c>
      <c r="U9" s="260"/>
    </row>
    <row r="10" spans="1:21" ht="16.149999999999999" customHeight="1" x14ac:dyDescent="0.25">
      <c r="A10" s="16" t="s">
        <v>227</v>
      </c>
      <c r="C10" s="149" t="s">
        <v>267</v>
      </c>
      <c r="E10" s="79">
        <v>96101</v>
      </c>
      <c r="F10" s="150"/>
      <c r="G10" s="79" t="s">
        <v>83</v>
      </c>
      <c r="H10" s="150"/>
      <c r="I10" s="79" t="s">
        <v>108</v>
      </c>
      <c r="J10" s="70"/>
      <c r="K10" s="79">
        <v>360</v>
      </c>
      <c r="L10" s="70"/>
      <c r="M10" s="260"/>
      <c r="N10" s="151"/>
      <c r="O10" s="152">
        <f>K10*M10</f>
        <v>0</v>
      </c>
      <c r="P10" s="153"/>
      <c r="Q10" s="79">
        <v>1</v>
      </c>
      <c r="R10" s="153"/>
      <c r="S10" s="154">
        <f>IF(Q10&lt;&gt;0, O10/Q10/60, "0")</f>
        <v>0</v>
      </c>
      <c r="U10" s="260"/>
    </row>
    <row r="11" spans="1:21" ht="16.149999999999999" customHeight="1" x14ac:dyDescent="0.25">
      <c r="A11" s="16" t="s">
        <v>226</v>
      </c>
      <c r="C11" s="149" t="s">
        <v>268</v>
      </c>
      <c r="E11" s="79">
        <v>96101</v>
      </c>
      <c r="F11" s="150"/>
      <c r="G11" s="79" t="s">
        <v>83</v>
      </c>
      <c r="H11" s="150"/>
      <c r="I11" s="79">
        <v>52</v>
      </c>
      <c r="J11" s="70"/>
      <c r="K11" s="79">
        <v>120</v>
      </c>
      <c r="L11" s="70"/>
      <c r="M11" s="260"/>
      <c r="N11" s="151"/>
      <c r="O11" s="152">
        <f t="shared" si="0"/>
        <v>0</v>
      </c>
      <c r="P11" s="153"/>
      <c r="Q11" s="79">
        <v>1</v>
      </c>
      <c r="R11" s="153"/>
      <c r="S11" s="154">
        <f t="shared" si="1"/>
        <v>0</v>
      </c>
      <c r="U11" s="260"/>
    </row>
    <row r="12" spans="1:21" ht="16.149999999999999" customHeight="1" x14ac:dyDescent="0.25">
      <c r="A12" s="16" t="s">
        <v>225</v>
      </c>
      <c r="C12" s="149" t="s">
        <v>269</v>
      </c>
      <c r="E12" s="79">
        <v>96101</v>
      </c>
      <c r="F12" s="150"/>
      <c r="G12" s="79" t="s">
        <v>83</v>
      </c>
      <c r="H12" s="150"/>
      <c r="I12" s="79" t="s">
        <v>136</v>
      </c>
      <c r="J12" s="70"/>
      <c r="K12" s="79">
        <v>120</v>
      </c>
      <c r="L12" s="70"/>
      <c r="M12" s="260"/>
      <c r="N12" s="151"/>
      <c r="O12" s="152">
        <f t="shared" si="0"/>
        <v>0</v>
      </c>
      <c r="P12" s="153"/>
      <c r="Q12" s="79">
        <v>1</v>
      </c>
      <c r="R12" s="153"/>
      <c r="S12" s="154">
        <f t="shared" si="1"/>
        <v>0</v>
      </c>
      <c r="U12" s="260"/>
    </row>
    <row r="13" spans="1:21" ht="16.149999999999999" customHeight="1" x14ac:dyDescent="0.25">
      <c r="A13" s="16" t="s">
        <v>224</v>
      </c>
      <c r="C13" s="149" t="s">
        <v>270</v>
      </c>
      <c r="E13" s="79">
        <v>96152</v>
      </c>
      <c r="F13" s="150"/>
      <c r="G13" s="79" t="s">
        <v>87</v>
      </c>
      <c r="H13" s="150"/>
      <c r="I13" s="79" t="s">
        <v>216</v>
      </c>
      <c r="J13" s="70"/>
      <c r="K13" s="79">
        <v>55</v>
      </c>
      <c r="L13" s="70"/>
      <c r="M13" s="260"/>
      <c r="N13" s="151"/>
      <c r="O13" s="152">
        <f t="shared" si="0"/>
        <v>0</v>
      </c>
      <c r="P13" s="153"/>
      <c r="Q13" s="79">
        <v>1</v>
      </c>
      <c r="R13" s="153"/>
      <c r="S13" s="154">
        <f t="shared" si="1"/>
        <v>0</v>
      </c>
      <c r="U13" s="260"/>
    </row>
    <row r="14" spans="1:21" ht="16.149999999999999" customHeight="1" x14ac:dyDescent="0.25">
      <c r="A14" s="16" t="s">
        <v>223</v>
      </c>
      <c r="C14" s="149" t="s">
        <v>271</v>
      </c>
      <c r="E14" s="79">
        <v>96152</v>
      </c>
      <c r="F14" s="150"/>
      <c r="G14" s="79" t="s">
        <v>87</v>
      </c>
      <c r="H14" s="150"/>
      <c r="I14" s="79" t="s">
        <v>215</v>
      </c>
      <c r="J14" s="70"/>
      <c r="K14" s="79">
        <v>15</v>
      </c>
      <c r="L14" s="70"/>
      <c r="M14" s="260"/>
      <c r="N14" s="151"/>
      <c r="O14" s="152">
        <f t="shared" si="0"/>
        <v>0</v>
      </c>
      <c r="P14" s="153"/>
      <c r="Q14" s="79">
        <v>1</v>
      </c>
      <c r="R14" s="153"/>
      <c r="S14" s="154">
        <f t="shared" si="1"/>
        <v>0</v>
      </c>
      <c r="U14" s="260"/>
    </row>
    <row r="15" spans="1:21" ht="16.149999999999999" customHeight="1" x14ac:dyDescent="0.25">
      <c r="A15" s="16" t="s">
        <v>222</v>
      </c>
      <c r="C15" s="149" t="s">
        <v>272</v>
      </c>
      <c r="E15" s="79">
        <v>96152</v>
      </c>
      <c r="F15" s="150"/>
      <c r="G15" s="79" t="s">
        <v>83</v>
      </c>
      <c r="H15" s="150"/>
      <c r="I15" s="79" t="s">
        <v>216</v>
      </c>
      <c r="J15" s="70"/>
      <c r="K15" s="79">
        <v>55</v>
      </c>
      <c r="L15" s="70"/>
      <c r="M15" s="260"/>
      <c r="N15" s="151"/>
      <c r="O15" s="152">
        <f t="shared" si="0"/>
        <v>0</v>
      </c>
      <c r="P15" s="153"/>
      <c r="Q15" s="79">
        <v>1</v>
      </c>
      <c r="R15" s="153"/>
      <c r="S15" s="154">
        <f t="shared" si="1"/>
        <v>0</v>
      </c>
      <c r="U15" s="260"/>
    </row>
    <row r="16" spans="1:21" ht="16.149999999999999" customHeight="1" x14ac:dyDescent="0.25">
      <c r="A16" s="16" t="s">
        <v>221</v>
      </c>
      <c r="C16" s="149" t="s">
        <v>273</v>
      </c>
      <c r="E16" s="79">
        <v>96152</v>
      </c>
      <c r="F16" s="150"/>
      <c r="G16" s="79" t="s">
        <v>83</v>
      </c>
      <c r="H16" s="150"/>
      <c r="I16" s="79" t="s">
        <v>215</v>
      </c>
      <c r="J16" s="70"/>
      <c r="K16" s="79">
        <v>15</v>
      </c>
      <c r="L16" s="70"/>
      <c r="M16" s="260"/>
      <c r="N16" s="151"/>
      <c r="O16" s="152">
        <f t="shared" si="0"/>
        <v>0</v>
      </c>
      <c r="P16" s="153"/>
      <c r="Q16" s="79">
        <v>1</v>
      </c>
      <c r="R16" s="153"/>
      <c r="S16" s="154">
        <f t="shared" si="1"/>
        <v>0</v>
      </c>
      <c r="U16" s="260"/>
    </row>
    <row r="17" spans="1:21" ht="16.149999999999999" customHeight="1" x14ac:dyDescent="0.25">
      <c r="A17" s="16" t="s">
        <v>220</v>
      </c>
      <c r="C17" s="149" t="s">
        <v>274</v>
      </c>
      <c r="E17" s="79">
        <v>96153</v>
      </c>
      <c r="F17" s="150"/>
      <c r="G17" s="79" t="s">
        <v>87</v>
      </c>
      <c r="H17" s="150"/>
      <c r="I17" s="79" t="s">
        <v>216</v>
      </c>
      <c r="J17" s="70"/>
      <c r="K17" s="79">
        <v>73</v>
      </c>
      <c r="L17" s="70"/>
      <c r="M17" s="260"/>
      <c r="N17" s="151"/>
      <c r="O17" s="152">
        <f t="shared" si="0"/>
        <v>0</v>
      </c>
      <c r="P17" s="153"/>
      <c r="Q17" s="79">
        <v>6</v>
      </c>
      <c r="R17" s="153"/>
      <c r="S17" s="154">
        <f t="shared" si="1"/>
        <v>0</v>
      </c>
      <c r="U17" s="260"/>
    </row>
    <row r="18" spans="1:21" ht="16.149999999999999" customHeight="1" x14ac:dyDescent="0.25">
      <c r="A18" s="16" t="s">
        <v>219</v>
      </c>
      <c r="C18" s="149" t="s">
        <v>275</v>
      </c>
      <c r="E18" s="79">
        <v>96153</v>
      </c>
      <c r="F18" s="150"/>
      <c r="G18" s="79" t="s">
        <v>87</v>
      </c>
      <c r="H18" s="150"/>
      <c r="I18" s="79" t="s">
        <v>215</v>
      </c>
      <c r="J18" s="70"/>
      <c r="K18" s="79">
        <v>15</v>
      </c>
      <c r="L18" s="70"/>
      <c r="M18" s="260"/>
      <c r="N18" s="151"/>
      <c r="O18" s="152">
        <f t="shared" si="0"/>
        <v>0</v>
      </c>
      <c r="P18" s="153"/>
      <c r="Q18" s="79">
        <v>6</v>
      </c>
      <c r="R18" s="153"/>
      <c r="S18" s="154">
        <f t="shared" si="1"/>
        <v>0</v>
      </c>
      <c r="U18" s="260"/>
    </row>
    <row r="19" spans="1:21" ht="16.149999999999999" customHeight="1" x14ac:dyDescent="0.25">
      <c r="A19" s="16" t="s">
        <v>218</v>
      </c>
      <c r="C19" s="149" t="s">
        <v>276</v>
      </c>
      <c r="E19" s="79">
        <v>96153</v>
      </c>
      <c r="F19" s="150"/>
      <c r="G19" s="79" t="s">
        <v>83</v>
      </c>
      <c r="H19" s="150"/>
      <c r="I19" s="79" t="s">
        <v>216</v>
      </c>
      <c r="J19" s="70"/>
      <c r="K19" s="79">
        <v>73</v>
      </c>
      <c r="L19" s="70"/>
      <c r="M19" s="260"/>
      <c r="N19" s="151"/>
      <c r="O19" s="152">
        <f t="shared" si="0"/>
        <v>0</v>
      </c>
      <c r="P19" s="153"/>
      <c r="Q19" s="79">
        <v>6</v>
      </c>
      <c r="R19" s="153"/>
      <c r="S19" s="154">
        <f t="shared" si="1"/>
        <v>0</v>
      </c>
      <c r="U19" s="260"/>
    </row>
    <row r="20" spans="1:21" ht="16.149999999999999" customHeight="1" x14ac:dyDescent="0.25">
      <c r="A20" s="16" t="s">
        <v>217</v>
      </c>
      <c r="C20" s="149" t="s">
        <v>277</v>
      </c>
      <c r="E20" s="79">
        <v>96153</v>
      </c>
      <c r="F20" s="150"/>
      <c r="G20" s="79" t="s">
        <v>83</v>
      </c>
      <c r="H20" s="150"/>
      <c r="I20" s="79" t="s">
        <v>215</v>
      </c>
      <c r="J20" s="70"/>
      <c r="K20" s="79">
        <v>15</v>
      </c>
      <c r="L20" s="70"/>
      <c r="M20" s="260"/>
      <c r="N20" s="151"/>
      <c r="O20" s="152">
        <f t="shared" si="0"/>
        <v>0</v>
      </c>
      <c r="P20" s="153"/>
      <c r="Q20" s="79">
        <v>6</v>
      </c>
      <c r="R20" s="153"/>
      <c r="S20" s="154">
        <f t="shared" si="1"/>
        <v>0</v>
      </c>
      <c r="U20" s="260"/>
    </row>
    <row r="21" spans="1:21" ht="16.149999999999999" customHeight="1" thickBot="1" x14ac:dyDescent="0.3">
      <c r="C21" s="144" t="s">
        <v>214</v>
      </c>
      <c r="F21" s="70"/>
      <c r="H21" s="70"/>
      <c r="J21" s="70"/>
      <c r="L21" s="70"/>
      <c r="M21" s="155">
        <f>SUM(M7:M20)</f>
        <v>0</v>
      </c>
      <c r="N21" s="151"/>
      <c r="O21" s="153"/>
      <c r="P21" s="156"/>
      <c r="Q21" s="150"/>
      <c r="R21" s="156"/>
      <c r="S21" s="155">
        <f>SUM(S7:S20)</f>
        <v>0</v>
      </c>
      <c r="U21" s="155">
        <f>SUM(U7:U20)</f>
        <v>0</v>
      </c>
    </row>
    <row r="22" spans="1:21" ht="16.149999999999999" customHeight="1" thickTop="1" x14ac:dyDescent="0.25">
      <c r="C22" s="15"/>
      <c r="D22" s="15"/>
      <c r="E22" s="29"/>
      <c r="F22" s="29"/>
      <c r="G22" s="29"/>
      <c r="H22" s="29"/>
      <c r="I22" s="29"/>
      <c r="J22" s="29"/>
      <c r="K22" s="29"/>
      <c r="L22" s="29"/>
      <c r="M22" s="157"/>
      <c r="N22" s="158"/>
      <c r="O22" s="157"/>
      <c r="P22" s="157"/>
      <c r="Q22" s="150"/>
      <c r="R22" s="157"/>
      <c r="S22" s="157"/>
      <c r="U22" s="157"/>
    </row>
    <row r="23" spans="1:21" ht="16.149999999999999" customHeight="1" x14ac:dyDescent="0.25">
      <c r="A23" s="16" t="s">
        <v>213</v>
      </c>
      <c r="C23" s="149" t="s">
        <v>278</v>
      </c>
      <c r="E23" s="79">
        <v>96150</v>
      </c>
      <c r="F23" s="150"/>
      <c r="G23" s="79" t="s">
        <v>87</v>
      </c>
      <c r="H23" s="150"/>
      <c r="I23" s="79" t="s">
        <v>199</v>
      </c>
      <c r="J23" s="70"/>
      <c r="K23" s="79">
        <v>15</v>
      </c>
      <c r="L23" s="70"/>
      <c r="M23" s="260"/>
      <c r="N23" s="151"/>
      <c r="O23" s="152">
        <f t="shared" ref="O23:O36" si="2">K23*M23</f>
        <v>0</v>
      </c>
      <c r="P23" s="153"/>
      <c r="Q23" s="79">
        <v>1</v>
      </c>
      <c r="R23" s="153"/>
      <c r="S23" s="154">
        <f t="shared" ref="S23:S36" si="3">IF(Q23&lt;&gt;0, O23/Q23/60, "0")</f>
        <v>0</v>
      </c>
      <c r="U23" s="260"/>
    </row>
    <row r="24" spans="1:21" ht="16.149999999999999" customHeight="1" x14ac:dyDescent="0.25">
      <c r="A24" s="16" t="s">
        <v>212</v>
      </c>
      <c r="C24" s="149" t="s">
        <v>279</v>
      </c>
      <c r="E24" s="79">
        <v>96150</v>
      </c>
      <c r="F24" s="150"/>
      <c r="G24" s="79" t="s">
        <v>87</v>
      </c>
      <c r="H24" s="150"/>
      <c r="I24" s="79" t="s">
        <v>209</v>
      </c>
      <c r="J24" s="70"/>
      <c r="K24" s="79">
        <v>15</v>
      </c>
      <c r="L24" s="70"/>
      <c r="M24" s="260"/>
      <c r="N24" s="151"/>
      <c r="O24" s="152">
        <f t="shared" si="2"/>
        <v>0</v>
      </c>
      <c r="P24" s="153"/>
      <c r="Q24" s="79">
        <v>1</v>
      </c>
      <c r="R24" s="153"/>
      <c r="S24" s="154">
        <f t="shared" si="3"/>
        <v>0</v>
      </c>
      <c r="U24" s="260"/>
    </row>
    <row r="25" spans="1:21" ht="16.149999999999999" customHeight="1" x14ac:dyDescent="0.25">
      <c r="A25" s="16" t="s">
        <v>211</v>
      </c>
      <c r="C25" s="149" t="s">
        <v>280</v>
      </c>
      <c r="E25" s="79">
        <v>96151</v>
      </c>
      <c r="F25" s="150"/>
      <c r="G25" s="79" t="s">
        <v>87</v>
      </c>
      <c r="H25" s="150"/>
      <c r="I25" s="79" t="s">
        <v>199</v>
      </c>
      <c r="J25" s="70"/>
      <c r="K25" s="79">
        <v>15</v>
      </c>
      <c r="L25" s="70"/>
      <c r="M25" s="260"/>
      <c r="N25" s="151"/>
      <c r="O25" s="152">
        <f>K25*M25</f>
        <v>0</v>
      </c>
      <c r="P25" s="153"/>
      <c r="Q25" s="79">
        <v>1</v>
      </c>
      <c r="R25" s="153"/>
      <c r="S25" s="154">
        <f>IF(Q25&lt;&gt;0, O25/Q25/60, "0")</f>
        <v>0</v>
      </c>
      <c r="U25" s="260"/>
    </row>
    <row r="26" spans="1:21" ht="16.149999999999999" customHeight="1" x14ac:dyDescent="0.25">
      <c r="A26" s="16" t="s">
        <v>210</v>
      </c>
      <c r="C26" s="149" t="s">
        <v>281</v>
      </c>
      <c r="E26" s="79">
        <v>96150</v>
      </c>
      <c r="F26" s="150"/>
      <c r="G26" s="79" t="s">
        <v>83</v>
      </c>
      <c r="H26" s="150"/>
      <c r="I26" s="79" t="s">
        <v>199</v>
      </c>
      <c r="J26" s="70"/>
      <c r="K26" s="79">
        <v>15</v>
      </c>
      <c r="L26" s="70"/>
      <c r="M26" s="260"/>
      <c r="N26" s="151"/>
      <c r="O26" s="152">
        <f t="shared" si="2"/>
        <v>0</v>
      </c>
      <c r="P26" s="153"/>
      <c r="Q26" s="79">
        <v>1</v>
      </c>
      <c r="R26" s="153"/>
      <c r="S26" s="154">
        <f t="shared" si="3"/>
        <v>0</v>
      </c>
      <c r="U26" s="260"/>
    </row>
    <row r="27" spans="1:21" ht="16.149999999999999" customHeight="1" x14ac:dyDescent="0.25">
      <c r="A27" s="16" t="s">
        <v>208</v>
      </c>
      <c r="C27" s="149" t="s">
        <v>282</v>
      </c>
      <c r="E27" s="79">
        <v>96150</v>
      </c>
      <c r="F27" s="150"/>
      <c r="G27" s="79" t="s">
        <v>83</v>
      </c>
      <c r="H27" s="150"/>
      <c r="I27" s="79" t="s">
        <v>209</v>
      </c>
      <c r="J27" s="70"/>
      <c r="K27" s="79">
        <v>15</v>
      </c>
      <c r="L27" s="70"/>
      <c r="M27" s="260"/>
      <c r="N27" s="151"/>
      <c r="O27" s="152">
        <f t="shared" si="2"/>
        <v>0</v>
      </c>
      <c r="P27" s="153"/>
      <c r="Q27" s="79">
        <v>1</v>
      </c>
      <c r="R27" s="153"/>
      <c r="S27" s="154">
        <f t="shared" si="3"/>
        <v>0</v>
      </c>
      <c r="U27" s="260"/>
    </row>
    <row r="28" spans="1:21" ht="16.149999999999999" customHeight="1" x14ac:dyDescent="0.25">
      <c r="A28" s="16" t="s">
        <v>207</v>
      </c>
      <c r="C28" s="149" t="s">
        <v>283</v>
      </c>
      <c r="E28" s="79">
        <v>96151</v>
      </c>
      <c r="F28" s="150"/>
      <c r="G28" s="79" t="s">
        <v>83</v>
      </c>
      <c r="H28" s="150"/>
      <c r="I28" s="79" t="s">
        <v>199</v>
      </c>
      <c r="J28" s="70"/>
      <c r="K28" s="79">
        <v>15</v>
      </c>
      <c r="L28" s="70"/>
      <c r="M28" s="260"/>
      <c r="N28" s="151"/>
      <c r="O28" s="152">
        <f t="shared" si="2"/>
        <v>0</v>
      </c>
      <c r="P28" s="153"/>
      <c r="Q28" s="79">
        <v>1</v>
      </c>
      <c r="R28" s="153"/>
      <c r="S28" s="154">
        <f t="shared" si="3"/>
        <v>0</v>
      </c>
      <c r="U28" s="260"/>
    </row>
    <row r="29" spans="1:21" ht="16.149999999999999" customHeight="1" x14ac:dyDescent="0.25">
      <c r="A29" s="16" t="s">
        <v>206</v>
      </c>
      <c r="C29" s="149" t="s">
        <v>270</v>
      </c>
      <c r="E29" s="79">
        <v>96152</v>
      </c>
      <c r="F29" s="150"/>
      <c r="G29" s="79" t="s">
        <v>87</v>
      </c>
      <c r="H29" s="150"/>
      <c r="I29" s="79" t="s">
        <v>199</v>
      </c>
      <c r="J29" s="70"/>
      <c r="K29" s="79">
        <v>55</v>
      </c>
      <c r="L29" s="70"/>
      <c r="M29" s="260"/>
      <c r="N29" s="151"/>
      <c r="O29" s="152">
        <f t="shared" si="2"/>
        <v>0</v>
      </c>
      <c r="P29" s="153"/>
      <c r="Q29" s="79">
        <v>1</v>
      </c>
      <c r="R29" s="153"/>
      <c r="S29" s="154">
        <f t="shared" si="3"/>
        <v>0</v>
      </c>
      <c r="U29" s="260"/>
    </row>
    <row r="30" spans="1:21" ht="16.149999999999999" customHeight="1" x14ac:dyDescent="0.25">
      <c r="A30" s="16" t="s">
        <v>205</v>
      </c>
      <c r="C30" s="149" t="s">
        <v>271</v>
      </c>
      <c r="E30" s="79">
        <v>96152</v>
      </c>
      <c r="F30" s="150"/>
      <c r="G30" s="79" t="s">
        <v>87</v>
      </c>
      <c r="H30" s="150"/>
      <c r="I30" s="79" t="s">
        <v>197</v>
      </c>
      <c r="J30" s="70"/>
      <c r="K30" s="79">
        <v>15</v>
      </c>
      <c r="L30" s="70"/>
      <c r="M30" s="260"/>
      <c r="N30" s="151"/>
      <c r="O30" s="152">
        <f t="shared" si="2"/>
        <v>0</v>
      </c>
      <c r="P30" s="153"/>
      <c r="Q30" s="79">
        <v>1</v>
      </c>
      <c r="R30" s="153"/>
      <c r="S30" s="154">
        <f t="shared" si="3"/>
        <v>0</v>
      </c>
      <c r="U30" s="260"/>
    </row>
    <row r="31" spans="1:21" ht="16.149999999999999" customHeight="1" x14ac:dyDescent="0.25">
      <c r="A31" s="16" t="s">
        <v>204</v>
      </c>
      <c r="C31" s="149" t="s">
        <v>272</v>
      </c>
      <c r="E31" s="79">
        <v>96152</v>
      </c>
      <c r="F31" s="150"/>
      <c r="G31" s="79" t="s">
        <v>83</v>
      </c>
      <c r="H31" s="150"/>
      <c r="I31" s="79" t="s">
        <v>199</v>
      </c>
      <c r="J31" s="70"/>
      <c r="K31" s="79">
        <v>55</v>
      </c>
      <c r="L31" s="70"/>
      <c r="M31" s="260"/>
      <c r="N31" s="151"/>
      <c r="O31" s="152">
        <f t="shared" si="2"/>
        <v>0</v>
      </c>
      <c r="P31" s="153"/>
      <c r="Q31" s="79">
        <v>1</v>
      </c>
      <c r="R31" s="153"/>
      <c r="S31" s="154">
        <f t="shared" si="3"/>
        <v>0</v>
      </c>
      <c r="U31" s="260"/>
    </row>
    <row r="32" spans="1:21" ht="16.149999999999999" customHeight="1" x14ac:dyDescent="0.25">
      <c r="A32" s="16" t="s">
        <v>203</v>
      </c>
      <c r="C32" s="149" t="s">
        <v>273</v>
      </c>
      <c r="E32" s="79">
        <v>96152</v>
      </c>
      <c r="F32" s="150"/>
      <c r="G32" s="79" t="s">
        <v>83</v>
      </c>
      <c r="H32" s="150"/>
      <c r="I32" s="79" t="s">
        <v>197</v>
      </c>
      <c r="J32" s="70"/>
      <c r="K32" s="79">
        <v>15</v>
      </c>
      <c r="L32" s="70"/>
      <c r="M32" s="260"/>
      <c r="N32" s="151"/>
      <c r="O32" s="152">
        <f t="shared" si="2"/>
        <v>0</v>
      </c>
      <c r="P32" s="153"/>
      <c r="Q32" s="79">
        <v>1</v>
      </c>
      <c r="R32" s="153"/>
      <c r="S32" s="154">
        <f t="shared" si="3"/>
        <v>0</v>
      </c>
      <c r="U32" s="260"/>
    </row>
    <row r="33" spans="1:21" ht="16.149999999999999" customHeight="1" x14ac:dyDescent="0.25">
      <c r="A33" s="16" t="s">
        <v>202</v>
      </c>
      <c r="C33" s="149" t="s">
        <v>274</v>
      </c>
      <c r="E33" s="79">
        <v>96153</v>
      </c>
      <c r="F33" s="150"/>
      <c r="G33" s="79" t="s">
        <v>87</v>
      </c>
      <c r="H33" s="150"/>
      <c r="I33" s="79" t="s">
        <v>199</v>
      </c>
      <c r="J33" s="70"/>
      <c r="K33" s="79">
        <v>73</v>
      </c>
      <c r="L33" s="70"/>
      <c r="M33" s="260"/>
      <c r="N33" s="151"/>
      <c r="O33" s="152">
        <f t="shared" si="2"/>
        <v>0</v>
      </c>
      <c r="P33" s="153"/>
      <c r="Q33" s="79">
        <v>6</v>
      </c>
      <c r="R33" s="153"/>
      <c r="S33" s="154">
        <f t="shared" si="3"/>
        <v>0</v>
      </c>
      <c r="U33" s="260"/>
    </row>
    <row r="34" spans="1:21" ht="16.149999999999999" customHeight="1" x14ac:dyDescent="0.25">
      <c r="A34" s="16" t="s">
        <v>201</v>
      </c>
      <c r="C34" s="149" t="s">
        <v>275</v>
      </c>
      <c r="E34" s="79">
        <v>96153</v>
      </c>
      <c r="F34" s="150"/>
      <c r="G34" s="79" t="s">
        <v>87</v>
      </c>
      <c r="H34" s="150"/>
      <c r="I34" s="79" t="s">
        <v>197</v>
      </c>
      <c r="J34" s="70"/>
      <c r="K34" s="79">
        <v>15</v>
      </c>
      <c r="L34" s="70"/>
      <c r="M34" s="260"/>
      <c r="N34" s="151"/>
      <c r="O34" s="152">
        <f t="shared" si="2"/>
        <v>0</v>
      </c>
      <c r="P34" s="153"/>
      <c r="Q34" s="79">
        <v>6</v>
      </c>
      <c r="R34" s="153"/>
      <c r="S34" s="154">
        <f t="shared" si="3"/>
        <v>0</v>
      </c>
      <c r="U34" s="260"/>
    </row>
    <row r="35" spans="1:21" ht="16.149999999999999" customHeight="1" x14ac:dyDescent="0.25">
      <c r="A35" s="16" t="s">
        <v>200</v>
      </c>
      <c r="C35" s="149" t="s">
        <v>276</v>
      </c>
      <c r="E35" s="79">
        <v>96153</v>
      </c>
      <c r="F35" s="150"/>
      <c r="G35" s="79" t="s">
        <v>83</v>
      </c>
      <c r="H35" s="150"/>
      <c r="I35" s="79" t="s">
        <v>199</v>
      </c>
      <c r="J35" s="70"/>
      <c r="K35" s="79">
        <v>73</v>
      </c>
      <c r="L35" s="70"/>
      <c r="M35" s="260"/>
      <c r="N35" s="151"/>
      <c r="O35" s="152">
        <f t="shared" si="2"/>
        <v>0</v>
      </c>
      <c r="P35" s="153"/>
      <c r="Q35" s="79">
        <v>6</v>
      </c>
      <c r="R35" s="153"/>
      <c r="S35" s="154">
        <f t="shared" si="3"/>
        <v>0</v>
      </c>
      <c r="U35" s="260"/>
    </row>
    <row r="36" spans="1:21" ht="16.149999999999999" customHeight="1" x14ac:dyDescent="0.25">
      <c r="A36" s="16" t="s">
        <v>198</v>
      </c>
      <c r="C36" s="149" t="s">
        <v>277</v>
      </c>
      <c r="E36" s="79">
        <v>96153</v>
      </c>
      <c r="F36" s="150"/>
      <c r="G36" s="79" t="s">
        <v>83</v>
      </c>
      <c r="H36" s="150"/>
      <c r="I36" s="79" t="s">
        <v>197</v>
      </c>
      <c r="J36" s="70"/>
      <c r="K36" s="79">
        <v>15</v>
      </c>
      <c r="L36" s="70"/>
      <c r="M36" s="260"/>
      <c r="N36" s="151"/>
      <c r="O36" s="152">
        <f t="shared" si="2"/>
        <v>0</v>
      </c>
      <c r="P36" s="153"/>
      <c r="Q36" s="79">
        <v>6</v>
      </c>
      <c r="R36" s="153"/>
      <c r="S36" s="154">
        <f t="shared" si="3"/>
        <v>0</v>
      </c>
      <c r="U36" s="260"/>
    </row>
    <row r="37" spans="1:21" ht="16.149999999999999" customHeight="1" thickBot="1" x14ac:dyDescent="0.3">
      <c r="C37" s="144" t="s">
        <v>196</v>
      </c>
      <c r="F37" s="70"/>
      <c r="H37" s="70"/>
      <c r="J37" s="70"/>
      <c r="K37" s="150"/>
      <c r="L37" s="70"/>
      <c r="M37" s="155">
        <f>SUM(M23:M36)</f>
        <v>0</v>
      </c>
      <c r="N37" s="151"/>
      <c r="O37" s="153"/>
      <c r="P37" s="156"/>
      <c r="Q37" s="150"/>
      <c r="R37" s="156"/>
      <c r="S37" s="155">
        <f>SUM(S23:S36)</f>
        <v>0</v>
      </c>
      <c r="U37" s="155">
        <f>SUM(U23:U36)</f>
        <v>0</v>
      </c>
    </row>
    <row r="38" spans="1:21" ht="16.149999999999999" customHeight="1" thickTop="1" x14ac:dyDescent="0.25">
      <c r="C38" s="144"/>
      <c r="K38" s="150"/>
      <c r="Q38" s="150"/>
    </row>
    <row r="39" spans="1:21" ht="16.149999999999999" customHeight="1" x14ac:dyDescent="0.25">
      <c r="A39" s="16" t="s">
        <v>195</v>
      </c>
      <c r="C39" s="149" t="s">
        <v>278</v>
      </c>
      <c r="E39" s="79">
        <v>96150</v>
      </c>
      <c r="F39" s="150"/>
      <c r="G39" s="79" t="s">
        <v>87</v>
      </c>
      <c r="H39" s="150"/>
      <c r="I39" s="79" t="s">
        <v>108</v>
      </c>
      <c r="J39" s="70"/>
      <c r="K39" s="79">
        <v>15</v>
      </c>
      <c r="L39" s="70"/>
      <c r="M39" s="260"/>
      <c r="N39" s="151"/>
      <c r="O39" s="152">
        <f>K39*M39</f>
        <v>0</v>
      </c>
      <c r="P39" s="153"/>
      <c r="Q39" s="79">
        <v>1</v>
      </c>
      <c r="R39" s="153"/>
      <c r="S39" s="154">
        <f>IF(Q39&lt;&gt;0, O39/Q39/60, "0")</f>
        <v>0</v>
      </c>
      <c r="U39" s="260"/>
    </row>
    <row r="40" spans="1:21" ht="16.149999999999999" customHeight="1" x14ac:dyDescent="0.25">
      <c r="A40" s="16" t="s">
        <v>194</v>
      </c>
      <c r="C40" s="149" t="s">
        <v>279</v>
      </c>
      <c r="E40" s="79">
        <v>96150</v>
      </c>
      <c r="F40" s="150"/>
      <c r="G40" s="79" t="s">
        <v>87</v>
      </c>
      <c r="H40" s="150"/>
      <c r="I40" s="79">
        <v>52</v>
      </c>
      <c r="J40" s="70"/>
      <c r="K40" s="79">
        <v>15</v>
      </c>
      <c r="L40" s="70"/>
      <c r="M40" s="260"/>
      <c r="N40" s="151"/>
      <c r="O40" s="152">
        <f t="shared" ref="O40:O52" si="4">K40*M40</f>
        <v>0</v>
      </c>
      <c r="P40" s="153"/>
      <c r="Q40" s="79">
        <v>1</v>
      </c>
      <c r="R40" s="153"/>
      <c r="S40" s="154">
        <f>IF(Q40&lt;&gt;0, O40/Q40/60, "0")</f>
        <v>0</v>
      </c>
      <c r="U40" s="260"/>
    </row>
    <row r="41" spans="1:21" ht="16.149999999999999" customHeight="1" x14ac:dyDescent="0.25">
      <c r="A41" s="16" t="s">
        <v>193</v>
      </c>
      <c r="C41" s="149" t="s">
        <v>280</v>
      </c>
      <c r="E41" s="79">
        <v>96151</v>
      </c>
      <c r="F41" s="150"/>
      <c r="G41" s="79" t="s">
        <v>87</v>
      </c>
      <c r="H41" s="150"/>
      <c r="I41" s="79" t="s">
        <v>108</v>
      </c>
      <c r="J41" s="70"/>
      <c r="K41" s="79">
        <v>15</v>
      </c>
      <c r="L41" s="70"/>
      <c r="M41" s="260"/>
      <c r="N41" s="151"/>
      <c r="O41" s="152">
        <f>K41*M41</f>
        <v>0</v>
      </c>
      <c r="P41" s="153"/>
      <c r="Q41" s="79">
        <v>1</v>
      </c>
      <c r="R41" s="153"/>
      <c r="S41" s="154">
        <f>IF(Q41&lt;&gt;0, O41/Q41/60, "0")</f>
        <v>0</v>
      </c>
      <c r="U41" s="260"/>
    </row>
    <row r="42" spans="1:21" ht="16.149999999999999" customHeight="1" x14ac:dyDescent="0.25">
      <c r="A42" s="16" t="s">
        <v>192</v>
      </c>
      <c r="C42" s="149" t="s">
        <v>281</v>
      </c>
      <c r="E42" s="79">
        <v>96150</v>
      </c>
      <c r="F42" s="150"/>
      <c r="G42" s="79" t="s">
        <v>83</v>
      </c>
      <c r="H42" s="150"/>
      <c r="I42" s="79" t="s">
        <v>108</v>
      </c>
      <c r="J42" s="70"/>
      <c r="K42" s="79">
        <v>15</v>
      </c>
      <c r="L42" s="70"/>
      <c r="M42" s="260"/>
      <c r="N42" s="151"/>
      <c r="O42" s="152">
        <f>K42*M42</f>
        <v>0</v>
      </c>
      <c r="P42" s="153"/>
      <c r="Q42" s="79">
        <v>1</v>
      </c>
      <c r="R42" s="153"/>
      <c r="S42" s="154">
        <f>IF(Q42&lt;&gt;0, O42/Q42/60, "0")</f>
        <v>0</v>
      </c>
      <c r="U42" s="260"/>
    </row>
    <row r="43" spans="1:21" ht="16.149999999999999" customHeight="1" x14ac:dyDescent="0.25">
      <c r="A43" s="16" t="s">
        <v>191</v>
      </c>
      <c r="C43" s="149" t="s">
        <v>282</v>
      </c>
      <c r="E43" s="79">
        <v>96150</v>
      </c>
      <c r="F43" s="150"/>
      <c r="G43" s="79" t="s">
        <v>83</v>
      </c>
      <c r="H43" s="150"/>
      <c r="I43" s="79">
        <v>52</v>
      </c>
      <c r="J43" s="70"/>
      <c r="K43" s="79">
        <v>15</v>
      </c>
      <c r="L43" s="70"/>
      <c r="M43" s="260"/>
      <c r="N43" s="151"/>
      <c r="O43" s="152">
        <f t="shared" si="4"/>
        <v>0</v>
      </c>
      <c r="P43" s="153"/>
      <c r="Q43" s="79">
        <v>1</v>
      </c>
      <c r="R43" s="153"/>
      <c r="S43" s="154">
        <f t="shared" ref="S43:S52" si="5">IF(Q43&lt;&gt;0, O43/Q43/60, "0")</f>
        <v>0</v>
      </c>
      <c r="U43" s="260"/>
    </row>
    <row r="44" spans="1:21" ht="16.149999999999999" customHeight="1" x14ac:dyDescent="0.25">
      <c r="A44" s="16" t="s">
        <v>190</v>
      </c>
      <c r="C44" s="149" t="s">
        <v>283</v>
      </c>
      <c r="E44" s="79">
        <v>96151</v>
      </c>
      <c r="F44" s="150"/>
      <c r="G44" s="79" t="s">
        <v>83</v>
      </c>
      <c r="H44" s="150"/>
      <c r="I44" s="79" t="s">
        <v>108</v>
      </c>
      <c r="J44" s="70"/>
      <c r="K44" s="79">
        <v>15</v>
      </c>
      <c r="L44" s="70"/>
      <c r="M44" s="260"/>
      <c r="N44" s="151"/>
      <c r="O44" s="152">
        <f t="shared" si="4"/>
        <v>0</v>
      </c>
      <c r="P44" s="153"/>
      <c r="Q44" s="79">
        <v>1</v>
      </c>
      <c r="R44" s="153"/>
      <c r="S44" s="154">
        <f t="shared" si="5"/>
        <v>0</v>
      </c>
      <c r="U44" s="260"/>
    </row>
    <row r="45" spans="1:21" ht="16.149999999999999" customHeight="1" x14ac:dyDescent="0.25">
      <c r="A45" s="16" t="s">
        <v>189</v>
      </c>
      <c r="C45" s="149" t="s">
        <v>270</v>
      </c>
      <c r="E45" s="79">
        <v>96152</v>
      </c>
      <c r="F45" s="150"/>
      <c r="G45" s="79" t="s">
        <v>87</v>
      </c>
      <c r="H45" s="150"/>
      <c r="I45" s="79" t="s">
        <v>108</v>
      </c>
      <c r="J45" s="70"/>
      <c r="K45" s="79">
        <v>55</v>
      </c>
      <c r="L45" s="70"/>
      <c r="M45" s="260"/>
      <c r="N45" s="151"/>
      <c r="O45" s="152">
        <f>K45*M45</f>
        <v>0</v>
      </c>
      <c r="P45" s="153"/>
      <c r="Q45" s="79">
        <v>1</v>
      </c>
      <c r="R45" s="153"/>
      <c r="S45" s="154">
        <f>IF(Q45&lt;&gt;0, O45/Q45/60, "0")</f>
        <v>0</v>
      </c>
      <c r="U45" s="260"/>
    </row>
    <row r="46" spans="1:21" ht="16.149999999999999" customHeight="1" x14ac:dyDescent="0.25">
      <c r="A46" s="16" t="s">
        <v>188</v>
      </c>
      <c r="C46" s="149" t="s">
        <v>271</v>
      </c>
      <c r="E46" s="79">
        <v>96152</v>
      </c>
      <c r="F46" s="150"/>
      <c r="G46" s="79" t="s">
        <v>87</v>
      </c>
      <c r="H46" s="150"/>
      <c r="I46" s="79">
        <v>22</v>
      </c>
      <c r="J46" s="70"/>
      <c r="K46" s="79">
        <v>15</v>
      </c>
      <c r="L46" s="70"/>
      <c r="M46" s="260"/>
      <c r="N46" s="151"/>
      <c r="O46" s="152">
        <f t="shared" si="4"/>
        <v>0</v>
      </c>
      <c r="P46" s="153"/>
      <c r="Q46" s="79">
        <v>1</v>
      </c>
      <c r="R46" s="153"/>
      <c r="S46" s="154">
        <f t="shared" si="5"/>
        <v>0</v>
      </c>
      <c r="U46" s="260"/>
    </row>
    <row r="47" spans="1:21" ht="16.149999999999999" customHeight="1" x14ac:dyDescent="0.25">
      <c r="A47" s="16" t="s">
        <v>187</v>
      </c>
      <c r="C47" s="149" t="s">
        <v>272</v>
      </c>
      <c r="E47" s="79">
        <v>96152</v>
      </c>
      <c r="F47" s="150"/>
      <c r="G47" s="79" t="s">
        <v>83</v>
      </c>
      <c r="H47" s="150"/>
      <c r="I47" s="79" t="s">
        <v>108</v>
      </c>
      <c r="J47" s="70"/>
      <c r="K47" s="79">
        <v>55</v>
      </c>
      <c r="L47" s="70"/>
      <c r="M47" s="260"/>
      <c r="N47" s="151"/>
      <c r="O47" s="152">
        <f>K47*M47</f>
        <v>0</v>
      </c>
      <c r="P47" s="153"/>
      <c r="Q47" s="79">
        <v>1</v>
      </c>
      <c r="R47" s="153"/>
      <c r="S47" s="154">
        <f>IF(Q47&lt;&gt;0, O47/Q47/60, "0")</f>
        <v>0</v>
      </c>
      <c r="U47" s="260"/>
    </row>
    <row r="48" spans="1:21" ht="16.149999999999999" customHeight="1" x14ac:dyDescent="0.25">
      <c r="A48" s="16" t="s">
        <v>186</v>
      </c>
      <c r="C48" s="149" t="s">
        <v>273</v>
      </c>
      <c r="E48" s="79">
        <v>96152</v>
      </c>
      <c r="F48" s="150"/>
      <c r="G48" s="79" t="s">
        <v>83</v>
      </c>
      <c r="H48" s="150"/>
      <c r="I48" s="79">
        <v>22</v>
      </c>
      <c r="J48" s="70"/>
      <c r="K48" s="79">
        <v>15</v>
      </c>
      <c r="L48" s="70"/>
      <c r="M48" s="260"/>
      <c r="N48" s="151"/>
      <c r="O48" s="152">
        <f t="shared" si="4"/>
        <v>0</v>
      </c>
      <c r="P48" s="153"/>
      <c r="Q48" s="79">
        <v>1</v>
      </c>
      <c r="R48" s="153"/>
      <c r="S48" s="154">
        <f t="shared" si="5"/>
        <v>0</v>
      </c>
      <c r="U48" s="260"/>
    </row>
    <row r="49" spans="1:21" ht="16.149999999999999" customHeight="1" x14ac:dyDescent="0.25">
      <c r="A49" s="16" t="s">
        <v>185</v>
      </c>
      <c r="C49" s="149" t="s">
        <v>274</v>
      </c>
      <c r="E49" s="79">
        <v>96153</v>
      </c>
      <c r="F49" s="150"/>
      <c r="G49" s="79" t="s">
        <v>87</v>
      </c>
      <c r="H49" s="150"/>
      <c r="I49" s="79" t="s">
        <v>108</v>
      </c>
      <c r="J49" s="70"/>
      <c r="K49" s="79">
        <v>73</v>
      </c>
      <c r="L49" s="70"/>
      <c r="M49" s="260"/>
      <c r="N49" s="151"/>
      <c r="O49" s="152">
        <f>K49*M49</f>
        <v>0</v>
      </c>
      <c r="P49" s="153"/>
      <c r="Q49" s="79">
        <v>6</v>
      </c>
      <c r="R49" s="153"/>
      <c r="S49" s="154">
        <f>IF(Q49&lt;&gt;0, O49/Q49/60, "0")</f>
        <v>0</v>
      </c>
      <c r="U49" s="260"/>
    </row>
    <row r="50" spans="1:21" ht="16.149999999999999" customHeight="1" x14ac:dyDescent="0.25">
      <c r="A50" s="16" t="s">
        <v>184</v>
      </c>
      <c r="C50" s="149" t="s">
        <v>275</v>
      </c>
      <c r="E50" s="79">
        <v>96153</v>
      </c>
      <c r="F50" s="150"/>
      <c r="G50" s="79" t="s">
        <v>87</v>
      </c>
      <c r="H50" s="150"/>
      <c r="I50" s="79">
        <v>22</v>
      </c>
      <c r="J50" s="70"/>
      <c r="K50" s="79">
        <v>15</v>
      </c>
      <c r="L50" s="70"/>
      <c r="M50" s="260"/>
      <c r="N50" s="151"/>
      <c r="O50" s="152">
        <f t="shared" si="4"/>
        <v>0</v>
      </c>
      <c r="P50" s="153"/>
      <c r="Q50" s="79">
        <v>6</v>
      </c>
      <c r="R50" s="153"/>
      <c r="S50" s="154">
        <f t="shared" si="5"/>
        <v>0</v>
      </c>
      <c r="U50" s="260"/>
    </row>
    <row r="51" spans="1:21" ht="16.149999999999999" customHeight="1" x14ac:dyDescent="0.25">
      <c r="A51" s="16" t="s">
        <v>183</v>
      </c>
      <c r="C51" s="149" t="s">
        <v>276</v>
      </c>
      <c r="E51" s="79">
        <v>96153</v>
      </c>
      <c r="F51" s="150"/>
      <c r="G51" s="79" t="s">
        <v>83</v>
      </c>
      <c r="H51" s="150"/>
      <c r="I51" s="79" t="s">
        <v>108</v>
      </c>
      <c r="J51" s="70"/>
      <c r="K51" s="79">
        <v>73</v>
      </c>
      <c r="L51" s="70"/>
      <c r="M51" s="260"/>
      <c r="N51" s="151"/>
      <c r="O51" s="152">
        <f>K51*M51</f>
        <v>0</v>
      </c>
      <c r="P51" s="153"/>
      <c r="Q51" s="79">
        <v>6</v>
      </c>
      <c r="R51" s="153"/>
      <c r="S51" s="154">
        <f>IF(Q51&lt;&gt;0, O51/Q51/60, "0")</f>
        <v>0</v>
      </c>
      <c r="U51" s="260"/>
    </row>
    <row r="52" spans="1:21" ht="16.149999999999999" customHeight="1" x14ac:dyDescent="0.25">
      <c r="A52" s="16" t="s">
        <v>182</v>
      </c>
      <c r="C52" s="149" t="s">
        <v>277</v>
      </c>
      <c r="E52" s="79">
        <v>96153</v>
      </c>
      <c r="F52" s="150"/>
      <c r="G52" s="79" t="s">
        <v>83</v>
      </c>
      <c r="H52" s="150"/>
      <c r="I52" s="79">
        <v>22</v>
      </c>
      <c r="J52" s="70"/>
      <c r="K52" s="79">
        <v>15</v>
      </c>
      <c r="L52" s="70"/>
      <c r="M52" s="260"/>
      <c r="N52" s="151"/>
      <c r="O52" s="152">
        <f t="shared" si="4"/>
        <v>0</v>
      </c>
      <c r="P52" s="153"/>
      <c r="Q52" s="79">
        <v>6</v>
      </c>
      <c r="R52" s="153"/>
      <c r="S52" s="154">
        <f t="shared" si="5"/>
        <v>0</v>
      </c>
      <c r="U52" s="260"/>
    </row>
    <row r="53" spans="1:21" ht="16.149999999999999" customHeight="1" thickBot="1" x14ac:dyDescent="0.3">
      <c r="C53" s="144" t="s">
        <v>181</v>
      </c>
      <c r="F53" s="70"/>
      <c r="H53" s="70"/>
      <c r="J53" s="70"/>
      <c r="L53" s="70"/>
      <c r="M53" s="155">
        <f>SUM(M39:M52)</f>
        <v>0</v>
      </c>
      <c r="N53" s="151"/>
      <c r="O53" s="153"/>
      <c r="P53" s="156"/>
      <c r="Q53" s="150"/>
      <c r="R53" s="156"/>
      <c r="S53" s="155">
        <f>SUM(S39:S52)</f>
        <v>0</v>
      </c>
      <c r="U53" s="155">
        <f>SUM(U39:U52)</f>
        <v>0</v>
      </c>
    </row>
    <row r="54" spans="1:21" ht="30.75" hidden="1" customHeight="1" thickTop="1" x14ac:dyDescent="0.25">
      <c r="C54" s="144"/>
      <c r="F54" s="70"/>
      <c r="H54" s="70"/>
      <c r="J54" s="70"/>
      <c r="L54" s="70"/>
      <c r="N54" s="151"/>
      <c r="O54" s="153"/>
      <c r="P54" s="156"/>
      <c r="Q54" s="150"/>
      <c r="R54" s="156"/>
      <c r="S54" s="158"/>
      <c r="T54" s="15"/>
      <c r="U54" s="158"/>
    </row>
    <row r="55" spans="1:21" ht="30.75" hidden="1" customHeight="1" x14ac:dyDescent="0.25">
      <c r="C55" s="144"/>
      <c r="F55" s="70"/>
      <c r="H55" s="70"/>
      <c r="J55" s="70"/>
      <c r="L55" s="70"/>
      <c r="N55" s="151"/>
      <c r="O55" s="153"/>
      <c r="P55" s="156"/>
      <c r="Q55" s="150"/>
      <c r="R55" s="156"/>
      <c r="S55" s="158"/>
      <c r="T55" s="15"/>
      <c r="U55" s="158"/>
    </row>
    <row r="56" spans="1:21" ht="30.75" hidden="1" customHeight="1" x14ac:dyDescent="0.25">
      <c r="C56" s="144"/>
      <c r="F56" s="70"/>
      <c r="H56" s="70"/>
      <c r="J56" s="70"/>
      <c r="L56" s="70"/>
      <c r="N56" s="151"/>
      <c r="O56" s="153"/>
      <c r="P56" s="156"/>
      <c r="Q56" s="150"/>
      <c r="R56" s="156"/>
      <c r="S56" s="158"/>
      <c r="T56" s="15"/>
      <c r="U56" s="158"/>
    </row>
    <row r="57" spans="1:21" ht="30.75" hidden="1" customHeight="1" x14ac:dyDescent="0.25">
      <c r="C57" s="144"/>
      <c r="F57" s="70"/>
      <c r="H57" s="70"/>
      <c r="J57" s="70"/>
      <c r="L57" s="70"/>
      <c r="N57" s="151"/>
      <c r="O57" s="153"/>
      <c r="P57" s="156"/>
      <c r="Q57" s="150"/>
      <c r="R57" s="156"/>
      <c r="S57" s="158"/>
      <c r="T57" s="15"/>
      <c r="U57" s="158"/>
    </row>
    <row r="58" spans="1:21" ht="30.75" hidden="1" customHeight="1" x14ac:dyDescent="0.25">
      <c r="C58" s="144"/>
      <c r="F58" s="70"/>
      <c r="H58" s="70"/>
      <c r="J58" s="70"/>
      <c r="L58" s="70"/>
      <c r="N58" s="151"/>
      <c r="O58" s="153"/>
      <c r="P58" s="156"/>
      <c r="Q58" s="150"/>
      <c r="R58" s="156"/>
      <c r="S58" s="158"/>
      <c r="T58" s="15"/>
      <c r="U58" s="158"/>
    </row>
    <row r="59" spans="1:21" ht="30.75" hidden="1" customHeight="1" x14ac:dyDescent="0.25">
      <c r="C59" s="144"/>
      <c r="F59" s="70"/>
      <c r="H59" s="70"/>
      <c r="J59" s="70"/>
      <c r="L59" s="70"/>
      <c r="N59" s="151"/>
      <c r="O59" s="153"/>
      <c r="P59" s="156"/>
      <c r="Q59" s="150"/>
      <c r="R59" s="156"/>
      <c r="S59" s="158"/>
      <c r="T59" s="15"/>
      <c r="U59" s="158"/>
    </row>
    <row r="60" spans="1:21" ht="18" customHeight="1" thickTop="1" x14ac:dyDescent="0.25">
      <c r="A60" s="292" t="s">
        <v>409</v>
      </c>
      <c r="B60" s="292"/>
      <c r="C60" s="292"/>
      <c r="D60" s="292"/>
      <c r="E60" s="292"/>
      <c r="F60" s="292"/>
      <c r="G60" s="292"/>
      <c r="H60" s="292"/>
      <c r="I60" s="292"/>
      <c r="J60" s="292"/>
      <c r="K60" s="292"/>
      <c r="L60" s="292"/>
      <c r="M60" s="292"/>
      <c r="N60" s="292"/>
      <c r="O60" s="292"/>
      <c r="P60" s="292"/>
      <c r="Q60" s="292"/>
      <c r="R60" s="292"/>
      <c r="S60" s="292"/>
      <c r="T60" s="292"/>
      <c r="U60" s="292"/>
    </row>
    <row r="61" spans="1:21" ht="16.149999999999999" customHeight="1" x14ac:dyDescent="0.25">
      <c r="A61" s="16" t="s">
        <v>180</v>
      </c>
      <c r="C61" s="149" t="s">
        <v>284</v>
      </c>
      <c r="E61" s="159" t="s">
        <v>174</v>
      </c>
      <c r="F61" s="151"/>
      <c r="G61" s="79" t="s">
        <v>87</v>
      </c>
      <c r="H61" s="151"/>
      <c r="I61" s="79" t="s">
        <v>108</v>
      </c>
      <c r="J61" s="153"/>
      <c r="K61" s="79">
        <v>105</v>
      </c>
      <c r="L61" s="70"/>
      <c r="M61" s="260"/>
      <c r="N61" s="151"/>
      <c r="O61" s="152">
        <f t="shared" ref="O61:O68" si="6">K61*M61</f>
        <v>0</v>
      </c>
      <c r="P61" s="153"/>
      <c r="Q61" s="79">
        <v>1</v>
      </c>
      <c r="R61" s="153"/>
      <c r="S61" s="154">
        <f t="shared" ref="S61:S68" si="7">IF(Q61&lt;&gt;0, O61/Q61/60, "0")</f>
        <v>0</v>
      </c>
      <c r="T61" s="153"/>
      <c r="U61" s="260"/>
    </row>
    <row r="62" spans="1:21" ht="16.149999999999999" customHeight="1" x14ac:dyDescent="0.25">
      <c r="A62" s="16" t="s">
        <v>179</v>
      </c>
      <c r="C62" s="149" t="s">
        <v>285</v>
      </c>
      <c r="E62" s="159" t="s">
        <v>174</v>
      </c>
      <c r="F62" s="151"/>
      <c r="G62" s="79" t="s">
        <v>87</v>
      </c>
      <c r="H62" s="151"/>
      <c r="I62" s="79">
        <v>52</v>
      </c>
      <c r="J62" s="153"/>
      <c r="K62" s="79">
        <v>60</v>
      </c>
      <c r="L62" s="70"/>
      <c r="M62" s="260"/>
      <c r="N62" s="151"/>
      <c r="O62" s="152">
        <f>K62*M62</f>
        <v>0</v>
      </c>
      <c r="P62" s="153"/>
      <c r="Q62" s="79">
        <v>1</v>
      </c>
      <c r="R62" s="153"/>
      <c r="S62" s="154">
        <f>IF(Q62&lt;&gt;0, O62/Q62/60, "0")</f>
        <v>0</v>
      </c>
      <c r="T62" s="153"/>
      <c r="U62" s="260"/>
    </row>
    <row r="63" spans="1:21" ht="16.149999999999999" customHeight="1" x14ac:dyDescent="0.25">
      <c r="A63" s="16" t="s">
        <v>178</v>
      </c>
      <c r="C63" s="149" t="s">
        <v>286</v>
      </c>
      <c r="E63" s="159" t="s">
        <v>174</v>
      </c>
      <c r="F63" s="151"/>
      <c r="G63" s="79" t="s">
        <v>87</v>
      </c>
      <c r="H63" s="151"/>
      <c r="I63" s="159" t="s">
        <v>136</v>
      </c>
      <c r="J63" s="153"/>
      <c r="K63" s="79">
        <v>60</v>
      </c>
      <c r="L63" s="70"/>
      <c r="M63" s="260"/>
      <c r="N63" s="151"/>
      <c r="O63" s="152">
        <f t="shared" si="6"/>
        <v>0</v>
      </c>
      <c r="P63" s="153"/>
      <c r="Q63" s="79">
        <v>1</v>
      </c>
      <c r="R63" s="153"/>
      <c r="S63" s="154">
        <f t="shared" si="7"/>
        <v>0</v>
      </c>
      <c r="T63" s="153"/>
      <c r="U63" s="260"/>
    </row>
    <row r="64" spans="1:21" ht="16.149999999999999" customHeight="1" x14ac:dyDescent="0.25">
      <c r="A64" s="16" t="s">
        <v>177</v>
      </c>
      <c r="C64" s="149" t="s">
        <v>287</v>
      </c>
      <c r="E64" s="159" t="s">
        <v>174</v>
      </c>
      <c r="F64" s="151"/>
      <c r="G64" s="79" t="s">
        <v>83</v>
      </c>
      <c r="H64" s="151"/>
      <c r="I64" s="79" t="s">
        <v>108</v>
      </c>
      <c r="J64" s="153"/>
      <c r="K64" s="79">
        <v>105</v>
      </c>
      <c r="L64" s="70"/>
      <c r="M64" s="260"/>
      <c r="N64" s="151"/>
      <c r="O64" s="152">
        <f>K64*M64</f>
        <v>0</v>
      </c>
      <c r="P64" s="153"/>
      <c r="Q64" s="79">
        <v>1</v>
      </c>
      <c r="R64" s="153"/>
      <c r="S64" s="154">
        <f>IF(Q64&lt;&gt;0, O64/Q64/60, "0")</f>
        <v>0</v>
      </c>
      <c r="T64" s="153"/>
      <c r="U64" s="260"/>
    </row>
    <row r="65" spans="1:21" ht="16.149999999999999" customHeight="1" x14ac:dyDescent="0.25">
      <c r="A65" s="16" t="s">
        <v>176</v>
      </c>
      <c r="C65" s="149" t="s">
        <v>288</v>
      </c>
      <c r="E65" s="159" t="s">
        <v>174</v>
      </c>
      <c r="F65" s="151"/>
      <c r="G65" s="79" t="s">
        <v>83</v>
      </c>
      <c r="H65" s="151"/>
      <c r="I65" s="79">
        <v>52</v>
      </c>
      <c r="J65" s="153"/>
      <c r="K65" s="79">
        <v>60</v>
      </c>
      <c r="L65" s="70"/>
      <c r="M65" s="260"/>
      <c r="N65" s="151"/>
      <c r="O65" s="152">
        <f t="shared" si="6"/>
        <v>0</v>
      </c>
      <c r="P65" s="153"/>
      <c r="Q65" s="79">
        <v>1</v>
      </c>
      <c r="R65" s="153"/>
      <c r="S65" s="154">
        <f t="shared" si="7"/>
        <v>0</v>
      </c>
      <c r="T65" s="153"/>
      <c r="U65" s="260"/>
    </row>
    <row r="66" spans="1:21" ht="16.149999999999999" customHeight="1" x14ac:dyDescent="0.25">
      <c r="A66" s="16" t="s">
        <v>175</v>
      </c>
      <c r="C66" s="149" t="s">
        <v>289</v>
      </c>
      <c r="E66" s="159" t="s">
        <v>174</v>
      </c>
      <c r="F66" s="151"/>
      <c r="G66" s="79" t="s">
        <v>83</v>
      </c>
      <c r="H66" s="151"/>
      <c r="I66" s="159" t="s">
        <v>136</v>
      </c>
      <c r="J66" s="153"/>
      <c r="K66" s="79">
        <v>60</v>
      </c>
      <c r="L66" s="70"/>
      <c r="M66" s="260"/>
      <c r="N66" s="151"/>
      <c r="O66" s="152">
        <f t="shared" si="6"/>
        <v>0</v>
      </c>
      <c r="P66" s="153"/>
      <c r="Q66" s="79">
        <v>1</v>
      </c>
      <c r="R66" s="153"/>
      <c r="S66" s="154">
        <f t="shared" si="7"/>
        <v>0</v>
      </c>
      <c r="T66" s="153"/>
      <c r="U66" s="260"/>
    </row>
    <row r="67" spans="1:21" ht="16.149999999999999" customHeight="1" x14ac:dyDescent="0.25">
      <c r="A67" s="16" t="s">
        <v>173</v>
      </c>
      <c r="C67" s="149" t="s">
        <v>290</v>
      </c>
      <c r="E67" s="159" t="s">
        <v>171</v>
      </c>
      <c r="F67" s="151"/>
      <c r="G67" s="79" t="s">
        <v>87</v>
      </c>
      <c r="H67" s="151"/>
      <c r="I67" s="79" t="s">
        <v>108</v>
      </c>
      <c r="J67" s="153"/>
      <c r="K67" s="79">
        <v>15</v>
      </c>
      <c r="L67" s="70"/>
      <c r="M67" s="260"/>
      <c r="N67" s="151"/>
      <c r="O67" s="152">
        <f t="shared" si="6"/>
        <v>0</v>
      </c>
      <c r="P67" s="153"/>
      <c r="Q67" s="79">
        <v>1</v>
      </c>
      <c r="R67" s="153"/>
      <c r="S67" s="154">
        <f t="shared" si="7"/>
        <v>0</v>
      </c>
      <c r="T67" s="153"/>
      <c r="U67" s="260"/>
    </row>
    <row r="68" spans="1:21" ht="16.149999999999999" customHeight="1" x14ac:dyDescent="0.25">
      <c r="A68" s="16" t="s">
        <v>172</v>
      </c>
      <c r="C68" s="149" t="s">
        <v>291</v>
      </c>
      <c r="E68" s="159" t="s">
        <v>171</v>
      </c>
      <c r="F68" s="151"/>
      <c r="G68" s="79" t="s">
        <v>83</v>
      </c>
      <c r="H68" s="151"/>
      <c r="I68" s="79" t="s">
        <v>108</v>
      </c>
      <c r="J68" s="153"/>
      <c r="K68" s="79">
        <v>15</v>
      </c>
      <c r="L68" s="70"/>
      <c r="M68" s="260"/>
      <c r="N68" s="151"/>
      <c r="O68" s="152">
        <f t="shared" si="6"/>
        <v>0</v>
      </c>
      <c r="P68" s="153"/>
      <c r="Q68" s="79">
        <v>1</v>
      </c>
      <c r="R68" s="153"/>
      <c r="S68" s="154">
        <f t="shared" si="7"/>
        <v>0</v>
      </c>
      <c r="T68" s="153"/>
      <c r="U68" s="260"/>
    </row>
    <row r="69" spans="1:21" ht="16.149999999999999" customHeight="1" thickBot="1" x14ac:dyDescent="0.3">
      <c r="C69" s="144" t="s">
        <v>170</v>
      </c>
      <c r="F69" s="70"/>
      <c r="G69" s="77"/>
      <c r="H69" s="70"/>
      <c r="I69" s="77"/>
      <c r="J69" s="70"/>
      <c r="L69" s="70"/>
      <c r="M69" s="155">
        <f>SUM(M61:M68)</f>
        <v>0</v>
      </c>
      <c r="N69" s="151"/>
      <c r="O69" s="153"/>
      <c r="P69" s="156"/>
      <c r="Q69" s="150"/>
      <c r="R69" s="156"/>
      <c r="S69" s="155">
        <f>SUM(S61:S68)</f>
        <v>0</v>
      </c>
      <c r="T69" s="153"/>
      <c r="U69" s="155">
        <f>SUM(U61:U68)</f>
        <v>0</v>
      </c>
    </row>
    <row r="70" spans="1:21" ht="16.149999999999999" customHeight="1" thickTop="1" x14ac:dyDescent="0.25">
      <c r="Q70" s="150"/>
      <c r="T70" s="156"/>
    </row>
    <row r="71" spans="1:21" ht="15.75" customHeight="1" x14ac:dyDescent="0.25">
      <c r="A71" s="16" t="s">
        <v>169</v>
      </c>
      <c r="C71" s="149" t="s">
        <v>292</v>
      </c>
      <c r="E71" s="159" t="s">
        <v>167</v>
      </c>
      <c r="F71" s="151"/>
      <c r="G71" s="79" t="s">
        <v>87</v>
      </c>
      <c r="H71" s="151"/>
      <c r="I71" s="79" t="s">
        <v>108</v>
      </c>
      <c r="J71" s="153"/>
      <c r="K71" s="79">
        <v>15</v>
      </c>
      <c r="L71" s="70"/>
      <c r="M71" s="260"/>
      <c r="N71" s="151"/>
      <c r="O71" s="152">
        <f>K71*M71</f>
        <v>0</v>
      </c>
      <c r="P71" s="153"/>
      <c r="Q71" s="79">
        <v>1</v>
      </c>
      <c r="R71" s="153"/>
      <c r="S71" s="154">
        <f>IF(Q71&lt;&gt;0, O71/Q71/60, "0")</f>
        <v>0</v>
      </c>
      <c r="T71" s="153"/>
      <c r="U71" s="260"/>
    </row>
    <row r="72" spans="1:21" ht="16.149999999999999" customHeight="1" x14ac:dyDescent="0.25">
      <c r="A72" s="16" t="s">
        <v>168</v>
      </c>
      <c r="C72" s="149" t="s">
        <v>293</v>
      </c>
      <c r="E72" s="159" t="s">
        <v>167</v>
      </c>
      <c r="F72" s="151"/>
      <c r="G72" s="79" t="s">
        <v>83</v>
      </c>
      <c r="H72" s="151"/>
      <c r="I72" s="79" t="s">
        <v>108</v>
      </c>
      <c r="J72" s="153"/>
      <c r="K72" s="79">
        <v>15</v>
      </c>
      <c r="L72" s="70"/>
      <c r="M72" s="260"/>
      <c r="N72" s="151"/>
      <c r="O72" s="152">
        <f>K72*M72</f>
        <v>0</v>
      </c>
      <c r="P72" s="153"/>
      <c r="Q72" s="79">
        <v>1</v>
      </c>
      <c r="R72" s="153"/>
      <c r="S72" s="154">
        <f>IF(Q72&lt;&gt;0, O72/Q72/60, "0")</f>
        <v>0</v>
      </c>
      <c r="T72" s="153"/>
      <c r="U72" s="260"/>
    </row>
    <row r="73" spans="1:21" ht="16.149999999999999" customHeight="1" thickBot="1" x14ac:dyDescent="0.3">
      <c r="C73" s="144" t="s">
        <v>166</v>
      </c>
      <c r="F73" s="70"/>
      <c r="H73" s="70"/>
      <c r="J73" s="70"/>
      <c r="L73" s="70"/>
      <c r="M73" s="155">
        <f>SUM(M71:M72)</f>
        <v>0</v>
      </c>
      <c r="N73" s="151"/>
      <c r="O73" s="153"/>
      <c r="P73" s="153"/>
      <c r="Q73" s="150"/>
      <c r="R73" s="153"/>
      <c r="S73" s="155">
        <f>SUM(S71:S72)</f>
        <v>0</v>
      </c>
      <c r="T73" s="153"/>
      <c r="U73" s="155">
        <f>SUM(U71:U72)</f>
        <v>0</v>
      </c>
    </row>
    <row r="74" spans="1:21" ht="16.149999999999999" customHeight="1" thickTop="1" x14ac:dyDescent="0.25">
      <c r="F74" s="70"/>
      <c r="H74" s="70"/>
      <c r="J74" s="70"/>
      <c r="L74" s="70"/>
      <c r="M74" s="157"/>
      <c r="N74" s="153"/>
      <c r="O74" s="153"/>
      <c r="P74" s="153"/>
      <c r="Q74" s="150"/>
      <c r="R74" s="153"/>
      <c r="S74" s="153"/>
      <c r="T74" s="153"/>
      <c r="U74" s="153"/>
    </row>
    <row r="75" spans="1:21" ht="16.149999999999999" customHeight="1" x14ac:dyDescent="0.25">
      <c r="A75" s="16" t="s">
        <v>165</v>
      </c>
      <c r="C75" s="149" t="s">
        <v>294</v>
      </c>
      <c r="E75" s="159" t="s">
        <v>163</v>
      </c>
      <c r="F75" s="151"/>
      <c r="G75" s="79" t="s">
        <v>87</v>
      </c>
      <c r="H75" s="151"/>
      <c r="I75" s="79" t="s">
        <v>108</v>
      </c>
      <c r="J75" s="153"/>
      <c r="K75" s="79">
        <v>15</v>
      </c>
      <c r="L75" s="70"/>
      <c r="M75" s="260"/>
      <c r="N75" s="151"/>
      <c r="O75" s="152">
        <f>K75*M75</f>
        <v>0</v>
      </c>
      <c r="P75" s="153"/>
      <c r="Q75" s="79">
        <v>1</v>
      </c>
      <c r="R75" s="153"/>
      <c r="S75" s="154">
        <f>IF(Q75&lt;&gt;0, O75/Q75/60, "0")</f>
        <v>0</v>
      </c>
      <c r="T75" s="153"/>
      <c r="U75" s="260"/>
    </row>
    <row r="76" spans="1:21" ht="16.149999999999999" customHeight="1" x14ac:dyDescent="0.25">
      <c r="A76" s="16" t="s">
        <v>164</v>
      </c>
      <c r="C76" s="149" t="s">
        <v>295</v>
      </c>
      <c r="E76" s="159" t="s">
        <v>163</v>
      </c>
      <c r="F76" s="151"/>
      <c r="G76" s="79" t="s">
        <v>83</v>
      </c>
      <c r="H76" s="151"/>
      <c r="I76" s="79" t="s">
        <v>108</v>
      </c>
      <c r="J76" s="153"/>
      <c r="K76" s="79">
        <v>15</v>
      </c>
      <c r="L76" s="70"/>
      <c r="M76" s="260"/>
      <c r="N76" s="151"/>
      <c r="O76" s="152">
        <f>K76*M76</f>
        <v>0</v>
      </c>
      <c r="P76" s="153"/>
      <c r="Q76" s="79">
        <v>1</v>
      </c>
      <c r="R76" s="153"/>
      <c r="S76" s="154">
        <f>IF(Q76&lt;&gt;0, O76/Q76/60, "0")</f>
        <v>0</v>
      </c>
      <c r="T76" s="153"/>
      <c r="U76" s="260"/>
    </row>
    <row r="77" spans="1:21" ht="16.149999999999999" customHeight="1" thickBot="1" x14ac:dyDescent="0.3">
      <c r="C77" s="144" t="s">
        <v>162</v>
      </c>
      <c r="F77" s="70"/>
      <c r="H77" s="70"/>
      <c r="J77" s="70"/>
      <c r="L77" s="70"/>
      <c r="M77" s="155">
        <f>SUM(M75:M76)</f>
        <v>0</v>
      </c>
      <c r="N77" s="151"/>
      <c r="O77" s="153"/>
      <c r="P77" s="153"/>
      <c r="Q77" s="150"/>
      <c r="R77" s="153"/>
      <c r="S77" s="155">
        <f>SUM(S75:S76)</f>
        <v>0</v>
      </c>
      <c r="T77" s="153"/>
      <c r="U77" s="155">
        <f>SUM(U75:U76)</f>
        <v>0</v>
      </c>
    </row>
    <row r="78" spans="1:21" ht="11.45" customHeight="1" thickTop="1" x14ac:dyDescent="0.25">
      <c r="C78" s="144"/>
      <c r="F78" s="70"/>
      <c r="H78" s="70"/>
      <c r="J78" s="70"/>
      <c r="L78" s="70"/>
      <c r="M78" s="157"/>
      <c r="N78" s="151"/>
      <c r="O78" s="153"/>
      <c r="P78" s="153"/>
      <c r="Q78" s="150"/>
      <c r="R78" s="153"/>
      <c r="S78" s="151"/>
      <c r="T78" s="153"/>
      <c r="U78" s="151"/>
    </row>
    <row r="79" spans="1:21" ht="16.149999999999999" customHeight="1" x14ac:dyDescent="0.25">
      <c r="A79" s="16" t="s">
        <v>161</v>
      </c>
      <c r="C79" s="149" t="s">
        <v>296</v>
      </c>
      <c r="E79" s="79">
        <v>92506</v>
      </c>
      <c r="F79" s="150"/>
      <c r="G79" s="79" t="s">
        <v>87</v>
      </c>
      <c r="H79" s="150"/>
      <c r="I79" s="79" t="s">
        <v>146</v>
      </c>
      <c r="J79" s="70"/>
      <c r="K79" s="79">
        <f>2.75*60</f>
        <v>165</v>
      </c>
      <c r="L79" s="70"/>
      <c r="M79" s="260"/>
      <c r="N79" s="151"/>
      <c r="O79" s="152">
        <f t="shared" ref="O79:O92" si="8">K79*M79</f>
        <v>0</v>
      </c>
      <c r="P79" s="153"/>
      <c r="Q79" s="79">
        <v>1</v>
      </c>
      <c r="R79" s="153"/>
      <c r="S79" s="154">
        <f t="shared" ref="S79:S92" si="9">IF(Q79&lt;&gt;0, O79/Q79/60, "0")</f>
        <v>0</v>
      </c>
      <c r="U79" s="260"/>
    </row>
    <row r="80" spans="1:21" ht="16.149999999999999" customHeight="1" x14ac:dyDescent="0.25">
      <c r="A80" s="16" t="s">
        <v>160</v>
      </c>
      <c r="C80" s="149" t="s">
        <v>297</v>
      </c>
      <c r="E80" s="79">
        <v>92506</v>
      </c>
      <c r="F80" s="150"/>
      <c r="G80" s="79" t="s">
        <v>87</v>
      </c>
      <c r="H80" s="150"/>
      <c r="I80" s="79" t="s">
        <v>156</v>
      </c>
      <c r="J80" s="70"/>
      <c r="K80" s="79">
        <f>1.5*60</f>
        <v>90</v>
      </c>
      <c r="L80" s="70"/>
      <c r="M80" s="260"/>
      <c r="N80" s="151"/>
      <c r="O80" s="152">
        <f t="shared" si="8"/>
        <v>0</v>
      </c>
      <c r="P80" s="153"/>
      <c r="Q80" s="79">
        <v>1</v>
      </c>
      <c r="R80" s="153"/>
      <c r="S80" s="154">
        <f t="shared" si="9"/>
        <v>0</v>
      </c>
      <c r="U80" s="260"/>
    </row>
    <row r="81" spans="1:21" ht="16.149999999999999" customHeight="1" x14ac:dyDescent="0.25">
      <c r="A81" s="16" t="s">
        <v>159</v>
      </c>
      <c r="C81" s="149" t="s">
        <v>298</v>
      </c>
      <c r="E81" s="79">
        <v>92506</v>
      </c>
      <c r="F81" s="150"/>
      <c r="G81" s="79" t="s">
        <v>87</v>
      </c>
      <c r="H81" s="150"/>
      <c r="I81" s="79" t="s">
        <v>154</v>
      </c>
      <c r="J81" s="70"/>
      <c r="K81" s="79">
        <f>1.5*60</f>
        <v>90</v>
      </c>
      <c r="L81" s="70"/>
      <c r="M81" s="260"/>
      <c r="N81" s="151"/>
      <c r="O81" s="152">
        <f t="shared" si="8"/>
        <v>0</v>
      </c>
      <c r="P81" s="153"/>
      <c r="Q81" s="79">
        <v>1</v>
      </c>
      <c r="R81" s="153"/>
      <c r="S81" s="154">
        <f t="shared" si="9"/>
        <v>0</v>
      </c>
      <c r="U81" s="260"/>
    </row>
    <row r="82" spans="1:21" ht="16.149999999999999" customHeight="1" x14ac:dyDescent="0.25">
      <c r="A82" s="16" t="s">
        <v>158</v>
      </c>
      <c r="C82" s="149" t="s">
        <v>299</v>
      </c>
      <c r="E82" s="79">
        <v>92506</v>
      </c>
      <c r="F82" s="150"/>
      <c r="G82" s="79" t="s">
        <v>83</v>
      </c>
      <c r="H82" s="150"/>
      <c r="I82" s="79" t="s">
        <v>146</v>
      </c>
      <c r="J82" s="70"/>
      <c r="K82" s="79">
        <f>2.75*60</f>
        <v>165</v>
      </c>
      <c r="L82" s="70"/>
      <c r="M82" s="260"/>
      <c r="N82" s="151"/>
      <c r="O82" s="152">
        <f t="shared" si="8"/>
        <v>0</v>
      </c>
      <c r="P82" s="153"/>
      <c r="Q82" s="79">
        <v>1</v>
      </c>
      <c r="R82" s="153"/>
      <c r="S82" s="154">
        <f t="shared" si="9"/>
        <v>0</v>
      </c>
      <c r="U82" s="260"/>
    </row>
    <row r="83" spans="1:21" ht="16.149999999999999" customHeight="1" x14ac:dyDescent="0.25">
      <c r="A83" s="16" t="s">
        <v>157</v>
      </c>
      <c r="C83" s="149" t="s">
        <v>300</v>
      </c>
      <c r="E83" s="79">
        <v>92506</v>
      </c>
      <c r="F83" s="150"/>
      <c r="G83" s="79" t="s">
        <v>83</v>
      </c>
      <c r="H83" s="150"/>
      <c r="I83" s="79" t="s">
        <v>156</v>
      </c>
      <c r="J83" s="70"/>
      <c r="K83" s="79">
        <f>1.5*60</f>
        <v>90</v>
      </c>
      <c r="L83" s="70"/>
      <c r="M83" s="260"/>
      <c r="N83" s="151"/>
      <c r="O83" s="152">
        <f t="shared" si="8"/>
        <v>0</v>
      </c>
      <c r="P83" s="153"/>
      <c r="Q83" s="79">
        <v>1</v>
      </c>
      <c r="R83" s="153"/>
      <c r="S83" s="154">
        <f t="shared" si="9"/>
        <v>0</v>
      </c>
      <c r="U83" s="260"/>
    </row>
    <row r="84" spans="1:21" ht="16.149999999999999" customHeight="1" x14ac:dyDescent="0.25">
      <c r="A84" s="16" t="s">
        <v>155</v>
      </c>
      <c r="C84" s="149" t="s">
        <v>301</v>
      </c>
      <c r="E84" s="79">
        <v>92506</v>
      </c>
      <c r="F84" s="150"/>
      <c r="G84" s="79" t="s">
        <v>83</v>
      </c>
      <c r="H84" s="150"/>
      <c r="I84" s="79" t="s">
        <v>154</v>
      </c>
      <c r="J84" s="70"/>
      <c r="K84" s="79">
        <f>1.5*60</f>
        <v>90</v>
      </c>
      <c r="L84" s="70"/>
      <c r="M84" s="260"/>
      <c r="N84" s="151"/>
      <c r="O84" s="152">
        <f t="shared" si="8"/>
        <v>0</v>
      </c>
      <c r="P84" s="153"/>
      <c r="Q84" s="79">
        <v>1</v>
      </c>
      <c r="R84" s="153"/>
      <c r="S84" s="154">
        <f t="shared" si="9"/>
        <v>0</v>
      </c>
      <c r="U84" s="260"/>
    </row>
    <row r="85" spans="1:21" ht="16.149999999999999" customHeight="1" x14ac:dyDescent="0.25">
      <c r="A85" s="16" t="s">
        <v>153</v>
      </c>
      <c r="C85" s="149" t="s">
        <v>302</v>
      </c>
      <c r="E85" s="79">
        <v>92507</v>
      </c>
      <c r="F85" s="150"/>
      <c r="G85" s="79" t="s">
        <v>87</v>
      </c>
      <c r="H85" s="150"/>
      <c r="I85" s="79" t="s">
        <v>146</v>
      </c>
      <c r="J85" s="70"/>
      <c r="K85" s="79">
        <v>50</v>
      </c>
      <c r="L85" s="70"/>
      <c r="M85" s="260"/>
      <c r="N85" s="151"/>
      <c r="O85" s="152">
        <f t="shared" si="8"/>
        <v>0</v>
      </c>
      <c r="P85" s="153"/>
      <c r="Q85" s="79">
        <v>1</v>
      </c>
      <c r="R85" s="153"/>
      <c r="S85" s="154">
        <f t="shared" si="9"/>
        <v>0</v>
      </c>
      <c r="U85" s="260"/>
    </row>
    <row r="86" spans="1:21" ht="16.149999999999999" customHeight="1" x14ac:dyDescent="0.25">
      <c r="A86" s="16" t="s">
        <v>152</v>
      </c>
      <c r="C86" s="149" t="s">
        <v>303</v>
      </c>
      <c r="E86" s="79">
        <v>92507</v>
      </c>
      <c r="F86" s="150"/>
      <c r="G86" s="79" t="s">
        <v>87</v>
      </c>
      <c r="H86" s="150"/>
      <c r="I86" s="79" t="s">
        <v>144</v>
      </c>
      <c r="J86" s="70"/>
      <c r="K86" s="79">
        <v>15</v>
      </c>
      <c r="L86" s="70"/>
      <c r="M86" s="260"/>
      <c r="N86" s="151"/>
      <c r="O86" s="152">
        <f t="shared" si="8"/>
        <v>0</v>
      </c>
      <c r="P86" s="153"/>
      <c r="Q86" s="79">
        <v>1</v>
      </c>
      <c r="R86" s="153"/>
      <c r="S86" s="154">
        <f t="shared" si="9"/>
        <v>0</v>
      </c>
      <c r="U86" s="260"/>
    </row>
    <row r="87" spans="1:21" ht="16.149999999999999" customHeight="1" x14ac:dyDescent="0.25">
      <c r="A87" s="16" t="s">
        <v>151</v>
      </c>
      <c r="C87" s="149" t="s">
        <v>304</v>
      </c>
      <c r="E87" s="79">
        <v>92507</v>
      </c>
      <c r="F87" s="150"/>
      <c r="G87" s="79" t="s">
        <v>83</v>
      </c>
      <c r="H87" s="150"/>
      <c r="I87" s="79" t="s">
        <v>146</v>
      </c>
      <c r="J87" s="70"/>
      <c r="K87" s="79">
        <v>50</v>
      </c>
      <c r="L87" s="70"/>
      <c r="M87" s="260"/>
      <c r="N87" s="151"/>
      <c r="O87" s="152">
        <f t="shared" si="8"/>
        <v>0</v>
      </c>
      <c r="P87" s="153"/>
      <c r="Q87" s="79">
        <v>1</v>
      </c>
      <c r="R87" s="153"/>
      <c r="S87" s="154">
        <f t="shared" si="9"/>
        <v>0</v>
      </c>
      <c r="U87" s="260"/>
    </row>
    <row r="88" spans="1:21" ht="16.149999999999999" customHeight="1" x14ac:dyDescent="0.25">
      <c r="A88" s="16" t="s">
        <v>150</v>
      </c>
      <c r="C88" s="149" t="s">
        <v>305</v>
      </c>
      <c r="E88" s="79">
        <v>92507</v>
      </c>
      <c r="F88" s="150"/>
      <c r="G88" s="79" t="s">
        <v>83</v>
      </c>
      <c r="H88" s="150"/>
      <c r="I88" s="79" t="s">
        <v>144</v>
      </c>
      <c r="J88" s="70"/>
      <c r="K88" s="79">
        <v>15</v>
      </c>
      <c r="L88" s="70"/>
      <c r="M88" s="260"/>
      <c r="N88" s="151"/>
      <c r="O88" s="152">
        <f t="shared" si="8"/>
        <v>0</v>
      </c>
      <c r="P88" s="153"/>
      <c r="Q88" s="79">
        <v>1</v>
      </c>
      <c r="R88" s="153"/>
      <c r="S88" s="154">
        <f t="shared" si="9"/>
        <v>0</v>
      </c>
      <c r="U88" s="260"/>
    </row>
    <row r="89" spans="1:21" ht="16.149999999999999" customHeight="1" x14ac:dyDescent="0.25">
      <c r="A89" s="16" t="s">
        <v>149</v>
      </c>
      <c r="C89" s="149" t="s">
        <v>306</v>
      </c>
      <c r="E89" s="79">
        <v>92508</v>
      </c>
      <c r="F89" s="150"/>
      <c r="G89" s="79" t="s">
        <v>87</v>
      </c>
      <c r="H89" s="150"/>
      <c r="I89" s="79" t="s">
        <v>146</v>
      </c>
      <c r="J89" s="70"/>
      <c r="K89" s="79">
        <v>55</v>
      </c>
      <c r="L89" s="70"/>
      <c r="M89" s="260"/>
      <c r="N89" s="151"/>
      <c r="O89" s="152">
        <f t="shared" si="8"/>
        <v>0</v>
      </c>
      <c r="P89" s="153"/>
      <c r="Q89" s="79">
        <v>3</v>
      </c>
      <c r="R89" s="153"/>
      <c r="S89" s="154">
        <f t="shared" si="9"/>
        <v>0</v>
      </c>
      <c r="U89" s="260"/>
    </row>
    <row r="90" spans="1:21" ht="16.149999999999999" customHeight="1" x14ac:dyDescent="0.25">
      <c r="A90" s="16" t="s">
        <v>148</v>
      </c>
      <c r="C90" s="149" t="s">
        <v>307</v>
      </c>
      <c r="E90" s="79">
        <v>92508</v>
      </c>
      <c r="F90" s="151"/>
      <c r="G90" s="79" t="s">
        <v>87</v>
      </c>
      <c r="H90" s="151"/>
      <c r="I90" s="159" t="s">
        <v>144</v>
      </c>
      <c r="J90" s="153"/>
      <c r="K90" s="45">
        <v>15</v>
      </c>
      <c r="L90" s="70"/>
      <c r="M90" s="260"/>
      <c r="N90" s="151"/>
      <c r="O90" s="152">
        <f t="shared" si="8"/>
        <v>0</v>
      </c>
      <c r="P90" s="153"/>
      <c r="Q90" s="79">
        <v>3</v>
      </c>
      <c r="R90" s="153"/>
      <c r="S90" s="154">
        <f t="shared" si="9"/>
        <v>0</v>
      </c>
      <c r="T90" s="153"/>
      <c r="U90" s="260"/>
    </row>
    <row r="91" spans="1:21" ht="16.149999999999999" customHeight="1" x14ac:dyDescent="0.25">
      <c r="A91" s="16" t="s">
        <v>147</v>
      </c>
      <c r="C91" s="149" t="s">
        <v>308</v>
      </c>
      <c r="E91" s="79">
        <v>92508</v>
      </c>
      <c r="F91" s="150"/>
      <c r="G91" s="79" t="s">
        <v>83</v>
      </c>
      <c r="H91" s="150"/>
      <c r="I91" s="79" t="s">
        <v>146</v>
      </c>
      <c r="J91" s="70"/>
      <c r="K91" s="79">
        <v>55</v>
      </c>
      <c r="L91" s="70"/>
      <c r="M91" s="260"/>
      <c r="N91" s="151"/>
      <c r="O91" s="152">
        <f t="shared" si="8"/>
        <v>0</v>
      </c>
      <c r="P91" s="153"/>
      <c r="Q91" s="79">
        <v>3</v>
      </c>
      <c r="R91" s="153"/>
      <c r="S91" s="154">
        <f t="shared" si="9"/>
        <v>0</v>
      </c>
      <c r="U91" s="260"/>
    </row>
    <row r="92" spans="1:21" ht="16.149999999999999" customHeight="1" x14ac:dyDescent="0.25">
      <c r="A92" s="16" t="s">
        <v>145</v>
      </c>
      <c r="C92" s="149" t="s">
        <v>309</v>
      </c>
      <c r="E92" s="79">
        <v>92508</v>
      </c>
      <c r="F92" s="151"/>
      <c r="G92" s="79" t="s">
        <v>83</v>
      </c>
      <c r="H92" s="151"/>
      <c r="I92" s="159" t="s">
        <v>144</v>
      </c>
      <c r="J92" s="153"/>
      <c r="K92" s="45">
        <v>15</v>
      </c>
      <c r="L92" s="70"/>
      <c r="M92" s="260"/>
      <c r="N92" s="151"/>
      <c r="O92" s="152">
        <f t="shared" si="8"/>
        <v>0</v>
      </c>
      <c r="P92" s="153"/>
      <c r="Q92" s="79">
        <v>3</v>
      </c>
      <c r="R92" s="153"/>
      <c r="S92" s="154">
        <f t="shared" si="9"/>
        <v>0</v>
      </c>
      <c r="T92" s="153"/>
      <c r="U92" s="260"/>
    </row>
    <row r="93" spans="1:21" ht="16.149999999999999" customHeight="1" thickBot="1" x14ac:dyDescent="0.3">
      <c r="C93" s="160" t="s">
        <v>143</v>
      </c>
      <c r="F93" s="70"/>
      <c r="H93" s="70"/>
      <c r="J93" s="70"/>
      <c r="L93" s="70"/>
      <c r="M93" s="155">
        <f>SUM(M79:M92)</f>
        <v>0</v>
      </c>
      <c r="N93" s="151"/>
      <c r="O93" s="153"/>
      <c r="P93" s="153"/>
      <c r="Q93" s="150"/>
      <c r="R93" s="153"/>
      <c r="S93" s="155">
        <f>SUM(S79:S92)</f>
        <v>0</v>
      </c>
      <c r="T93" s="153"/>
      <c r="U93" s="155">
        <f>SUM(U79:U92)</f>
        <v>0</v>
      </c>
    </row>
    <row r="94" spans="1:21" ht="10.15" customHeight="1" thickTop="1" x14ac:dyDescent="0.25">
      <c r="C94" s="161"/>
      <c r="F94" s="70"/>
      <c r="H94" s="70"/>
      <c r="J94" s="70"/>
      <c r="L94" s="70"/>
      <c r="M94" s="157"/>
      <c r="N94" s="151"/>
      <c r="O94" s="153"/>
      <c r="P94" s="153"/>
      <c r="Q94" s="150"/>
      <c r="R94" s="153"/>
      <c r="S94" s="151"/>
      <c r="T94" s="153"/>
      <c r="U94" s="151"/>
    </row>
    <row r="95" spans="1:21" ht="16.149999999999999" customHeight="1" x14ac:dyDescent="0.25">
      <c r="A95" s="16" t="s">
        <v>142</v>
      </c>
      <c r="C95" s="149" t="s">
        <v>310</v>
      </c>
      <c r="E95" s="79">
        <v>92506</v>
      </c>
      <c r="F95" s="150"/>
      <c r="G95" s="79" t="s">
        <v>87</v>
      </c>
      <c r="H95" s="150"/>
      <c r="I95" s="79" t="s">
        <v>108</v>
      </c>
      <c r="J95" s="70"/>
      <c r="K95" s="79">
        <f>2*60</f>
        <v>120</v>
      </c>
      <c r="L95" s="70"/>
      <c r="M95" s="260"/>
      <c r="N95" s="151"/>
      <c r="O95" s="152">
        <f>K95*M95</f>
        <v>0</v>
      </c>
      <c r="P95" s="153"/>
      <c r="Q95" s="79">
        <v>1</v>
      </c>
      <c r="R95" s="153"/>
      <c r="S95" s="154">
        <f>IF(Q95&lt;&gt;0, O95/Q95/60, "0")</f>
        <v>0</v>
      </c>
      <c r="U95" s="260"/>
    </row>
    <row r="96" spans="1:21" ht="16.149999999999999" customHeight="1" x14ac:dyDescent="0.25">
      <c r="A96" s="16" t="s">
        <v>141</v>
      </c>
      <c r="C96" s="149" t="s">
        <v>311</v>
      </c>
      <c r="E96" s="79">
        <v>92506</v>
      </c>
      <c r="F96" s="150"/>
      <c r="G96" s="79" t="s">
        <v>87</v>
      </c>
      <c r="H96" s="150"/>
      <c r="I96" s="79">
        <v>52</v>
      </c>
      <c r="J96" s="70"/>
      <c r="K96" s="79">
        <f>1.5*60</f>
        <v>90</v>
      </c>
      <c r="L96" s="70"/>
      <c r="M96" s="260"/>
      <c r="N96" s="151"/>
      <c r="O96" s="152">
        <f t="shared" ref="O96:O106" si="10">K96*M96</f>
        <v>0</v>
      </c>
      <c r="P96" s="153"/>
      <c r="Q96" s="79">
        <v>1</v>
      </c>
      <c r="R96" s="153"/>
      <c r="S96" s="154">
        <f t="shared" ref="S96:S106" si="11">IF(Q96&lt;&gt;0, O96/Q96/60, "0")</f>
        <v>0</v>
      </c>
      <c r="U96" s="260"/>
    </row>
    <row r="97" spans="1:21" ht="16.149999999999999" customHeight="1" x14ac:dyDescent="0.25">
      <c r="A97" s="16" t="s">
        <v>140</v>
      </c>
      <c r="C97" s="149" t="s">
        <v>312</v>
      </c>
      <c r="E97" s="79">
        <v>92506</v>
      </c>
      <c r="F97" s="150"/>
      <c r="G97" s="79" t="s">
        <v>87</v>
      </c>
      <c r="H97" s="150"/>
      <c r="I97" s="159" t="s">
        <v>136</v>
      </c>
      <c r="J97" s="70"/>
      <c r="K97" s="79">
        <f>1.5*60</f>
        <v>90</v>
      </c>
      <c r="L97" s="70"/>
      <c r="M97" s="260"/>
      <c r="N97" s="151"/>
      <c r="O97" s="152">
        <f t="shared" si="10"/>
        <v>0</v>
      </c>
      <c r="P97" s="153"/>
      <c r="Q97" s="79">
        <v>1</v>
      </c>
      <c r="R97" s="153"/>
      <c r="S97" s="154">
        <f t="shared" si="11"/>
        <v>0</v>
      </c>
      <c r="U97" s="260"/>
    </row>
    <row r="98" spans="1:21" ht="16.149999999999999" customHeight="1" x14ac:dyDescent="0.25">
      <c r="A98" s="16" t="s">
        <v>139</v>
      </c>
      <c r="C98" s="149" t="s">
        <v>313</v>
      </c>
      <c r="E98" s="79">
        <v>92506</v>
      </c>
      <c r="F98" s="150"/>
      <c r="G98" s="79" t="s">
        <v>83</v>
      </c>
      <c r="H98" s="150"/>
      <c r="I98" s="79" t="s">
        <v>108</v>
      </c>
      <c r="J98" s="70"/>
      <c r="K98" s="79">
        <f>2*60</f>
        <v>120</v>
      </c>
      <c r="L98" s="70"/>
      <c r="M98" s="260"/>
      <c r="N98" s="151"/>
      <c r="O98" s="152">
        <f>K98*M98</f>
        <v>0</v>
      </c>
      <c r="P98" s="153"/>
      <c r="Q98" s="79">
        <v>1</v>
      </c>
      <c r="R98" s="153"/>
      <c r="S98" s="154">
        <f>IF(Q98&lt;&gt;0, O98/Q98/60, "0")</f>
        <v>0</v>
      </c>
      <c r="U98" s="260"/>
    </row>
    <row r="99" spans="1:21" ht="16.149999999999999" customHeight="1" x14ac:dyDescent="0.25">
      <c r="A99" s="16" t="s">
        <v>138</v>
      </c>
      <c r="C99" s="149" t="s">
        <v>314</v>
      </c>
      <c r="E99" s="79">
        <v>92506</v>
      </c>
      <c r="F99" s="150"/>
      <c r="G99" s="79" t="s">
        <v>83</v>
      </c>
      <c r="H99" s="150"/>
      <c r="I99" s="79">
        <v>52</v>
      </c>
      <c r="J99" s="70"/>
      <c r="K99" s="79">
        <f>1.5*60</f>
        <v>90</v>
      </c>
      <c r="L99" s="70"/>
      <c r="M99" s="260"/>
      <c r="N99" s="151"/>
      <c r="O99" s="152">
        <f t="shared" si="10"/>
        <v>0</v>
      </c>
      <c r="P99" s="153"/>
      <c r="Q99" s="79">
        <v>1</v>
      </c>
      <c r="R99" s="153"/>
      <c r="S99" s="154">
        <f t="shared" si="11"/>
        <v>0</v>
      </c>
      <c r="U99" s="260"/>
    </row>
    <row r="100" spans="1:21" ht="16.149999999999999" customHeight="1" x14ac:dyDescent="0.25">
      <c r="A100" s="16" t="s">
        <v>137</v>
      </c>
      <c r="C100" s="149" t="s">
        <v>315</v>
      </c>
      <c r="E100" s="79">
        <v>92506</v>
      </c>
      <c r="F100" s="150"/>
      <c r="G100" s="79" t="s">
        <v>83</v>
      </c>
      <c r="H100" s="150"/>
      <c r="I100" s="159" t="s">
        <v>136</v>
      </c>
      <c r="J100" s="70"/>
      <c r="K100" s="79">
        <f>1.5*60</f>
        <v>90</v>
      </c>
      <c r="L100" s="70"/>
      <c r="M100" s="260"/>
      <c r="N100" s="151"/>
      <c r="O100" s="152">
        <f t="shared" si="10"/>
        <v>0</v>
      </c>
      <c r="P100" s="153"/>
      <c r="Q100" s="79">
        <v>1</v>
      </c>
      <c r="R100" s="153"/>
      <c r="S100" s="154">
        <f t="shared" si="11"/>
        <v>0</v>
      </c>
      <c r="U100" s="260"/>
    </row>
    <row r="101" spans="1:21" ht="16.149999999999999" customHeight="1" x14ac:dyDescent="0.25">
      <c r="A101" s="16" t="s">
        <v>135</v>
      </c>
      <c r="C101" s="149" t="s">
        <v>316</v>
      </c>
      <c r="E101" s="79">
        <v>92507</v>
      </c>
      <c r="F101" s="150"/>
      <c r="G101" s="79" t="s">
        <v>87</v>
      </c>
      <c r="H101" s="150"/>
      <c r="I101" s="79" t="s">
        <v>108</v>
      </c>
      <c r="J101" s="70"/>
      <c r="K101" s="79">
        <v>55</v>
      </c>
      <c r="L101" s="70"/>
      <c r="M101" s="260"/>
      <c r="N101" s="151"/>
      <c r="O101" s="152">
        <f>K101*M101</f>
        <v>0</v>
      </c>
      <c r="P101" s="153"/>
      <c r="Q101" s="79">
        <v>1</v>
      </c>
      <c r="R101" s="153"/>
      <c r="S101" s="154">
        <f>IF(Q101&lt;&gt;0, O101/Q101/60, "0")</f>
        <v>0</v>
      </c>
      <c r="U101" s="260"/>
    </row>
    <row r="102" spans="1:21" ht="16.149999999999999" customHeight="1" x14ac:dyDescent="0.25">
      <c r="A102" s="16" t="s">
        <v>134</v>
      </c>
      <c r="C102" s="149" t="s">
        <v>317</v>
      </c>
      <c r="E102" s="79">
        <v>92507</v>
      </c>
      <c r="F102" s="150"/>
      <c r="G102" s="79" t="s">
        <v>87</v>
      </c>
      <c r="H102" s="150"/>
      <c r="I102" s="79">
        <v>22</v>
      </c>
      <c r="J102" s="70"/>
      <c r="K102" s="79">
        <v>15</v>
      </c>
      <c r="L102" s="70"/>
      <c r="M102" s="260"/>
      <c r="N102" s="151"/>
      <c r="O102" s="152">
        <f t="shared" si="10"/>
        <v>0</v>
      </c>
      <c r="P102" s="153"/>
      <c r="Q102" s="79">
        <v>1</v>
      </c>
      <c r="R102" s="153"/>
      <c r="S102" s="154">
        <f t="shared" si="11"/>
        <v>0</v>
      </c>
      <c r="U102" s="260"/>
    </row>
    <row r="103" spans="1:21" ht="16.149999999999999" customHeight="1" x14ac:dyDescent="0.25">
      <c r="A103" s="16" t="s">
        <v>133</v>
      </c>
      <c r="C103" s="149" t="s">
        <v>318</v>
      </c>
      <c r="E103" s="79">
        <v>92507</v>
      </c>
      <c r="F103" s="150"/>
      <c r="G103" s="79" t="s">
        <v>83</v>
      </c>
      <c r="H103" s="150"/>
      <c r="I103" s="79" t="s">
        <v>108</v>
      </c>
      <c r="J103" s="70"/>
      <c r="K103" s="79">
        <v>55</v>
      </c>
      <c r="L103" s="70"/>
      <c r="M103" s="260"/>
      <c r="N103" s="151"/>
      <c r="O103" s="152">
        <f>K103*M103</f>
        <v>0</v>
      </c>
      <c r="P103" s="153"/>
      <c r="Q103" s="79">
        <v>1</v>
      </c>
      <c r="R103" s="153"/>
      <c r="S103" s="154">
        <f>IF(Q103&lt;&gt;0, O103/Q103/60, "0")</f>
        <v>0</v>
      </c>
      <c r="U103" s="260"/>
    </row>
    <row r="104" spans="1:21" ht="16.149999999999999" customHeight="1" x14ac:dyDescent="0.25">
      <c r="A104" s="16" t="s">
        <v>132</v>
      </c>
      <c r="C104" s="149" t="s">
        <v>319</v>
      </c>
      <c r="E104" s="79">
        <v>92507</v>
      </c>
      <c r="F104" s="150"/>
      <c r="G104" s="79" t="s">
        <v>83</v>
      </c>
      <c r="H104" s="150"/>
      <c r="I104" s="79">
        <v>22</v>
      </c>
      <c r="J104" s="70"/>
      <c r="K104" s="79">
        <v>15</v>
      </c>
      <c r="L104" s="70"/>
      <c r="M104" s="260"/>
      <c r="N104" s="151"/>
      <c r="O104" s="152">
        <f t="shared" si="10"/>
        <v>0</v>
      </c>
      <c r="P104" s="153"/>
      <c r="Q104" s="79">
        <v>1</v>
      </c>
      <c r="R104" s="153"/>
      <c r="S104" s="154">
        <f t="shared" si="11"/>
        <v>0</v>
      </c>
      <c r="U104" s="260"/>
    </row>
    <row r="105" spans="1:21" ht="16.149999999999999" customHeight="1" x14ac:dyDescent="0.25">
      <c r="A105" s="16" t="s">
        <v>131</v>
      </c>
      <c r="C105" s="149" t="s">
        <v>320</v>
      </c>
      <c r="E105" s="159" t="s">
        <v>129</v>
      </c>
      <c r="F105" s="151"/>
      <c r="G105" s="79" t="s">
        <v>87</v>
      </c>
      <c r="H105" s="151"/>
      <c r="I105" s="159" t="s">
        <v>108</v>
      </c>
      <c r="J105" s="153"/>
      <c r="K105" s="45">
        <v>35</v>
      </c>
      <c r="L105" s="70"/>
      <c r="M105" s="260"/>
      <c r="N105" s="151"/>
      <c r="O105" s="152">
        <f t="shared" si="10"/>
        <v>0</v>
      </c>
      <c r="P105" s="153"/>
      <c r="Q105" s="79">
        <v>1</v>
      </c>
      <c r="R105" s="153"/>
      <c r="S105" s="154">
        <f t="shared" si="11"/>
        <v>0</v>
      </c>
      <c r="T105" s="153"/>
      <c r="U105" s="260"/>
    </row>
    <row r="106" spans="1:21" ht="16.149999999999999" customHeight="1" x14ac:dyDescent="0.25">
      <c r="A106" s="16" t="s">
        <v>130</v>
      </c>
      <c r="C106" s="149" t="s">
        <v>321</v>
      </c>
      <c r="E106" s="159" t="s">
        <v>129</v>
      </c>
      <c r="F106" s="151"/>
      <c r="G106" s="79" t="s">
        <v>83</v>
      </c>
      <c r="H106" s="151"/>
      <c r="I106" s="159" t="s">
        <v>108</v>
      </c>
      <c r="J106" s="153"/>
      <c r="K106" s="45">
        <v>35</v>
      </c>
      <c r="L106" s="70"/>
      <c r="M106" s="260"/>
      <c r="N106" s="151"/>
      <c r="O106" s="152">
        <f t="shared" si="10"/>
        <v>0</v>
      </c>
      <c r="P106" s="153"/>
      <c r="Q106" s="79">
        <v>1</v>
      </c>
      <c r="R106" s="153"/>
      <c r="S106" s="154">
        <f t="shared" si="11"/>
        <v>0</v>
      </c>
      <c r="T106" s="153"/>
      <c r="U106" s="260"/>
    </row>
    <row r="107" spans="1:21" ht="16.149999999999999" customHeight="1" thickBot="1" x14ac:dyDescent="0.3">
      <c r="C107" s="160" t="s">
        <v>128</v>
      </c>
      <c r="F107" s="70"/>
      <c r="H107" s="70"/>
      <c r="J107" s="70"/>
      <c r="L107" s="70"/>
      <c r="M107" s="155">
        <f>SUM(M95:M106)</f>
        <v>0</v>
      </c>
      <c r="N107" s="151"/>
      <c r="O107" s="153"/>
      <c r="P107" s="153"/>
      <c r="Q107" s="150"/>
      <c r="R107" s="153"/>
      <c r="S107" s="155">
        <f>SUM(S95:S106)</f>
        <v>0</v>
      </c>
      <c r="T107" s="153"/>
      <c r="U107" s="155">
        <f>SUM(U95:U106)</f>
        <v>0</v>
      </c>
    </row>
    <row r="108" spans="1:21" ht="16.149999999999999" customHeight="1" thickTop="1" x14ac:dyDescent="0.25">
      <c r="C108" s="144"/>
      <c r="F108" s="70"/>
      <c r="H108" s="70"/>
      <c r="J108" s="70"/>
      <c r="L108" s="70"/>
      <c r="M108" s="157"/>
      <c r="N108" s="151"/>
      <c r="O108" s="153"/>
      <c r="P108" s="153"/>
      <c r="Q108" s="150"/>
      <c r="R108" s="153"/>
      <c r="S108" s="151"/>
      <c r="T108" s="153"/>
      <c r="U108" s="151"/>
    </row>
    <row r="109" spans="1:21" ht="16.149999999999999" customHeight="1" x14ac:dyDescent="0.25">
      <c r="A109" s="16" t="s">
        <v>127</v>
      </c>
      <c r="C109" s="149" t="s">
        <v>322</v>
      </c>
      <c r="E109" s="79">
        <v>97001</v>
      </c>
      <c r="F109" s="150"/>
      <c r="G109" s="79" t="s">
        <v>87</v>
      </c>
      <c r="H109" s="150"/>
      <c r="I109" s="79" t="s">
        <v>108</v>
      </c>
      <c r="J109" s="70"/>
      <c r="K109" s="79">
        <f>2.88*60</f>
        <v>172.79999999999998</v>
      </c>
      <c r="L109" s="70"/>
      <c r="M109" s="260"/>
      <c r="N109" s="151"/>
      <c r="O109" s="152">
        <f t="shared" ref="O109:O118" si="12">K109*M109</f>
        <v>0</v>
      </c>
      <c r="P109" s="153"/>
      <c r="Q109" s="79">
        <v>1</v>
      </c>
      <c r="R109" s="153"/>
      <c r="S109" s="154">
        <f t="shared" ref="S109:S118" si="13">IF(Q109&lt;&gt;0, O109/Q109/60, "0")</f>
        <v>0</v>
      </c>
      <c r="U109" s="260"/>
    </row>
    <row r="110" spans="1:21" ht="16.149999999999999" customHeight="1" x14ac:dyDescent="0.25">
      <c r="A110" s="16" t="s">
        <v>126</v>
      </c>
      <c r="C110" s="149" t="s">
        <v>323</v>
      </c>
      <c r="E110" s="79">
        <v>97001</v>
      </c>
      <c r="F110" s="150"/>
      <c r="G110" s="79" t="s">
        <v>87</v>
      </c>
      <c r="H110" s="150"/>
      <c r="I110" s="79">
        <v>52</v>
      </c>
      <c r="J110" s="70"/>
      <c r="K110" s="79">
        <f>2*60</f>
        <v>120</v>
      </c>
      <c r="L110" s="70"/>
      <c r="M110" s="260"/>
      <c r="N110" s="151"/>
      <c r="O110" s="152">
        <f>K110*M110</f>
        <v>0</v>
      </c>
      <c r="P110" s="153"/>
      <c r="Q110" s="79">
        <v>1</v>
      </c>
      <c r="R110" s="153"/>
      <c r="S110" s="154">
        <f>IF(Q110&lt;&gt;0, O110/Q110/60, "0")</f>
        <v>0</v>
      </c>
      <c r="U110" s="260"/>
    </row>
    <row r="111" spans="1:21" ht="16.149999999999999" customHeight="1" x14ac:dyDescent="0.25">
      <c r="A111" s="16" t="s">
        <v>125</v>
      </c>
      <c r="C111" s="149" t="s">
        <v>324</v>
      </c>
      <c r="E111" s="79">
        <v>97002</v>
      </c>
      <c r="F111" s="150"/>
      <c r="G111" s="79" t="s">
        <v>87</v>
      </c>
      <c r="H111" s="150"/>
      <c r="I111" s="79" t="s">
        <v>108</v>
      </c>
      <c r="J111" s="70"/>
      <c r="K111" s="79">
        <f>2*60</f>
        <v>120</v>
      </c>
      <c r="L111" s="70"/>
      <c r="M111" s="260"/>
      <c r="N111" s="151"/>
      <c r="O111" s="152">
        <f>K111*M111</f>
        <v>0</v>
      </c>
      <c r="P111" s="153"/>
      <c r="Q111" s="79">
        <v>1</v>
      </c>
      <c r="R111" s="153"/>
      <c r="S111" s="154">
        <f>IF(Q111&lt;&gt;0, O111/Q111/60, "0")</f>
        <v>0</v>
      </c>
      <c r="U111" s="260"/>
    </row>
    <row r="112" spans="1:21" ht="16.149999999999999" customHeight="1" x14ac:dyDescent="0.25">
      <c r="A112" s="16" t="s">
        <v>124</v>
      </c>
      <c r="C112" s="149" t="s">
        <v>325</v>
      </c>
      <c r="E112" s="79">
        <v>97001</v>
      </c>
      <c r="F112" s="150"/>
      <c r="G112" s="79" t="s">
        <v>83</v>
      </c>
      <c r="H112" s="150"/>
      <c r="I112" s="79" t="s">
        <v>108</v>
      </c>
      <c r="J112" s="70"/>
      <c r="K112" s="79">
        <f>2.88*60</f>
        <v>172.79999999999998</v>
      </c>
      <c r="L112" s="70"/>
      <c r="M112" s="260"/>
      <c r="N112" s="151"/>
      <c r="O112" s="152">
        <f>K112*M112</f>
        <v>0</v>
      </c>
      <c r="P112" s="153"/>
      <c r="Q112" s="79">
        <v>1</v>
      </c>
      <c r="R112" s="153"/>
      <c r="S112" s="154">
        <f>IF(Q112&lt;&gt;0, O112/Q112/60, "0")</f>
        <v>0</v>
      </c>
      <c r="U112" s="260"/>
    </row>
    <row r="113" spans="1:21" ht="16.149999999999999" customHeight="1" x14ac:dyDescent="0.25">
      <c r="A113" s="16" t="s">
        <v>123</v>
      </c>
      <c r="C113" s="149" t="s">
        <v>326</v>
      </c>
      <c r="E113" s="79">
        <v>97001</v>
      </c>
      <c r="F113" s="150"/>
      <c r="G113" s="79" t="s">
        <v>83</v>
      </c>
      <c r="H113" s="150"/>
      <c r="I113" s="79">
        <v>52</v>
      </c>
      <c r="J113" s="70"/>
      <c r="K113" s="79">
        <f>2*60</f>
        <v>120</v>
      </c>
      <c r="L113" s="70"/>
      <c r="M113" s="260"/>
      <c r="N113" s="151"/>
      <c r="O113" s="152">
        <f t="shared" si="12"/>
        <v>0</v>
      </c>
      <c r="P113" s="153"/>
      <c r="Q113" s="79">
        <v>1</v>
      </c>
      <c r="R113" s="153"/>
      <c r="S113" s="154">
        <f t="shared" si="13"/>
        <v>0</v>
      </c>
      <c r="U113" s="260"/>
    </row>
    <row r="114" spans="1:21" ht="16.149999999999999" customHeight="1" x14ac:dyDescent="0.25">
      <c r="A114" s="16" t="s">
        <v>122</v>
      </c>
      <c r="C114" s="149" t="s">
        <v>327</v>
      </c>
      <c r="E114" s="79">
        <v>97002</v>
      </c>
      <c r="F114" s="150"/>
      <c r="G114" s="79" t="s">
        <v>83</v>
      </c>
      <c r="H114" s="150"/>
      <c r="I114" s="79" t="s">
        <v>108</v>
      </c>
      <c r="J114" s="70"/>
      <c r="K114" s="79">
        <f>2*60</f>
        <v>120</v>
      </c>
      <c r="L114" s="70"/>
      <c r="M114" s="260"/>
      <c r="N114" s="151"/>
      <c r="O114" s="152">
        <f t="shared" si="12"/>
        <v>0</v>
      </c>
      <c r="P114" s="153"/>
      <c r="Q114" s="79">
        <v>1</v>
      </c>
      <c r="R114" s="153"/>
      <c r="S114" s="154">
        <f t="shared" si="13"/>
        <v>0</v>
      </c>
      <c r="U114" s="260"/>
    </row>
    <row r="115" spans="1:21" ht="16.149999999999999" customHeight="1" x14ac:dyDescent="0.25">
      <c r="A115" s="16" t="s">
        <v>121</v>
      </c>
      <c r="C115" s="149" t="s">
        <v>328</v>
      </c>
      <c r="E115" s="79">
        <v>97110</v>
      </c>
      <c r="F115" s="150"/>
      <c r="G115" s="79" t="s">
        <v>87</v>
      </c>
      <c r="H115" s="150"/>
      <c r="I115" s="79" t="s">
        <v>118</v>
      </c>
      <c r="J115" s="70"/>
      <c r="K115" s="79">
        <v>48</v>
      </c>
      <c r="L115" s="70"/>
      <c r="M115" s="260"/>
      <c r="N115" s="151"/>
      <c r="O115" s="152">
        <f t="shared" si="12"/>
        <v>0</v>
      </c>
      <c r="P115" s="153"/>
      <c r="Q115" s="79">
        <v>1</v>
      </c>
      <c r="R115" s="153"/>
      <c r="S115" s="154">
        <f t="shared" si="13"/>
        <v>0</v>
      </c>
      <c r="U115" s="260"/>
    </row>
    <row r="116" spans="1:21" ht="16.149999999999999" customHeight="1" x14ac:dyDescent="0.25">
      <c r="A116" s="16" t="s">
        <v>120</v>
      </c>
      <c r="C116" s="149" t="s">
        <v>329</v>
      </c>
      <c r="E116" s="79">
        <v>97110</v>
      </c>
      <c r="F116" s="151"/>
      <c r="G116" s="79" t="s">
        <v>87</v>
      </c>
      <c r="H116" s="151"/>
      <c r="I116" s="159" t="s">
        <v>116</v>
      </c>
      <c r="J116" s="153"/>
      <c r="K116" s="79">
        <v>15</v>
      </c>
      <c r="L116" s="70"/>
      <c r="M116" s="260"/>
      <c r="N116" s="151"/>
      <c r="O116" s="152">
        <f t="shared" si="12"/>
        <v>0</v>
      </c>
      <c r="P116" s="153"/>
      <c r="Q116" s="79">
        <v>1</v>
      </c>
      <c r="R116" s="153"/>
      <c r="S116" s="154">
        <f t="shared" si="13"/>
        <v>0</v>
      </c>
      <c r="T116" s="153"/>
      <c r="U116" s="260"/>
    </row>
    <row r="117" spans="1:21" ht="16.149999999999999" customHeight="1" x14ac:dyDescent="0.25">
      <c r="A117" s="16" t="s">
        <v>119</v>
      </c>
      <c r="C117" s="149" t="s">
        <v>330</v>
      </c>
      <c r="E117" s="79">
        <v>97110</v>
      </c>
      <c r="F117" s="150"/>
      <c r="G117" s="79" t="s">
        <v>83</v>
      </c>
      <c r="H117" s="150"/>
      <c r="I117" s="79" t="s">
        <v>118</v>
      </c>
      <c r="J117" s="70"/>
      <c r="K117" s="79">
        <v>48</v>
      </c>
      <c r="L117" s="70"/>
      <c r="M117" s="260"/>
      <c r="N117" s="151"/>
      <c r="O117" s="152">
        <f t="shared" si="12"/>
        <v>0</v>
      </c>
      <c r="P117" s="153"/>
      <c r="Q117" s="79">
        <v>1</v>
      </c>
      <c r="R117" s="153"/>
      <c r="S117" s="154">
        <f t="shared" si="13"/>
        <v>0</v>
      </c>
      <c r="U117" s="260"/>
    </row>
    <row r="118" spans="1:21" ht="16.149999999999999" customHeight="1" x14ac:dyDescent="0.25">
      <c r="A118" s="16" t="s">
        <v>117</v>
      </c>
      <c r="C118" s="149" t="s">
        <v>331</v>
      </c>
      <c r="E118" s="79">
        <v>97110</v>
      </c>
      <c r="F118" s="151"/>
      <c r="G118" s="79" t="s">
        <v>83</v>
      </c>
      <c r="H118" s="151"/>
      <c r="I118" s="159" t="s">
        <v>116</v>
      </c>
      <c r="J118" s="153"/>
      <c r="K118" s="79">
        <v>15</v>
      </c>
      <c r="L118" s="70"/>
      <c r="M118" s="260"/>
      <c r="N118" s="151"/>
      <c r="O118" s="152">
        <f t="shared" si="12"/>
        <v>0</v>
      </c>
      <c r="P118" s="153"/>
      <c r="Q118" s="79">
        <v>1</v>
      </c>
      <c r="R118" s="153"/>
      <c r="S118" s="154">
        <f t="shared" si="13"/>
        <v>0</v>
      </c>
      <c r="T118" s="153"/>
      <c r="U118" s="260"/>
    </row>
    <row r="119" spans="1:21" ht="16.149999999999999" customHeight="1" thickBot="1" x14ac:dyDescent="0.3">
      <c r="C119" s="160" t="s">
        <v>115</v>
      </c>
      <c r="F119" s="70"/>
      <c r="H119" s="70"/>
      <c r="J119" s="70"/>
      <c r="L119" s="70"/>
      <c r="M119" s="155">
        <f>SUM(M109:M118)</f>
        <v>0</v>
      </c>
      <c r="N119" s="151"/>
      <c r="O119" s="153"/>
      <c r="P119" s="153"/>
      <c r="Q119" s="150"/>
      <c r="R119" s="153"/>
      <c r="S119" s="155">
        <f>SUM(S109:S118)</f>
        <v>0</v>
      </c>
      <c r="T119" s="153"/>
      <c r="U119" s="155">
        <f>SUM(U109:U118)</f>
        <v>0</v>
      </c>
    </row>
    <row r="120" spans="1:21" ht="16.149999999999999" customHeight="1" thickTop="1" x14ac:dyDescent="0.25">
      <c r="A120" s="292" t="s">
        <v>410</v>
      </c>
      <c r="B120" s="292"/>
      <c r="C120" s="292"/>
      <c r="D120" s="292"/>
      <c r="E120" s="292"/>
      <c r="F120" s="292"/>
      <c r="G120" s="292"/>
      <c r="H120" s="292"/>
      <c r="I120" s="292"/>
      <c r="J120" s="292"/>
      <c r="K120" s="292"/>
      <c r="L120" s="292"/>
      <c r="M120" s="292"/>
      <c r="N120" s="292"/>
      <c r="O120" s="292"/>
      <c r="P120" s="292"/>
      <c r="Q120" s="292"/>
      <c r="R120" s="292"/>
      <c r="S120" s="292"/>
      <c r="T120" s="292"/>
      <c r="U120" s="292"/>
    </row>
    <row r="121" spans="1:21" ht="16.149999999999999" customHeight="1" x14ac:dyDescent="0.25">
      <c r="A121" s="16" t="s">
        <v>114</v>
      </c>
      <c r="C121" s="149" t="s">
        <v>332</v>
      </c>
      <c r="E121" s="79">
        <v>97003</v>
      </c>
      <c r="F121" s="150"/>
      <c r="G121" s="79" t="s">
        <v>87</v>
      </c>
      <c r="H121" s="150"/>
      <c r="I121" s="79" t="s">
        <v>108</v>
      </c>
      <c r="J121" s="70"/>
      <c r="K121" s="79">
        <f>2.88*60</f>
        <v>172.79999999999998</v>
      </c>
      <c r="L121" s="70"/>
      <c r="M121" s="260"/>
      <c r="N121" s="151"/>
      <c r="O121" s="152">
        <f>K121*M121</f>
        <v>0</v>
      </c>
      <c r="P121" s="153"/>
      <c r="Q121" s="79">
        <v>1</v>
      </c>
      <c r="R121" s="153"/>
      <c r="S121" s="154">
        <f>IF(Q121&lt;&gt;0, O121/Q121/60, "0")</f>
        <v>0</v>
      </c>
      <c r="U121" s="260"/>
    </row>
    <row r="122" spans="1:21" ht="16.149999999999999" customHeight="1" x14ac:dyDescent="0.25">
      <c r="A122" s="16" t="s">
        <v>113</v>
      </c>
      <c r="C122" s="149" t="s">
        <v>333</v>
      </c>
      <c r="E122" s="79">
        <v>97003</v>
      </c>
      <c r="F122" s="150"/>
      <c r="G122" s="79" t="s">
        <v>87</v>
      </c>
      <c r="H122" s="150"/>
      <c r="I122" s="79">
        <v>52</v>
      </c>
      <c r="J122" s="70"/>
      <c r="K122" s="79">
        <f>2*60</f>
        <v>120</v>
      </c>
      <c r="L122" s="70"/>
      <c r="M122" s="260"/>
      <c r="N122" s="151"/>
      <c r="O122" s="152">
        <f t="shared" ref="O122:O130" si="14">K122*M122</f>
        <v>0</v>
      </c>
      <c r="P122" s="153"/>
      <c r="Q122" s="79">
        <v>1</v>
      </c>
      <c r="R122" s="153"/>
      <c r="S122" s="154">
        <f t="shared" ref="S122:S130" si="15">IF(Q122&lt;&gt;0, O122/Q122/60, "0")</f>
        <v>0</v>
      </c>
      <c r="U122" s="260"/>
    </row>
    <row r="123" spans="1:21" ht="16.149999999999999" customHeight="1" x14ac:dyDescent="0.25">
      <c r="A123" s="16" t="s">
        <v>112</v>
      </c>
      <c r="C123" s="149" t="s">
        <v>334</v>
      </c>
      <c r="E123" s="79">
        <v>97004</v>
      </c>
      <c r="F123" s="150"/>
      <c r="G123" s="79" t="s">
        <v>87</v>
      </c>
      <c r="H123" s="150"/>
      <c r="I123" s="79" t="s">
        <v>108</v>
      </c>
      <c r="J123" s="70"/>
      <c r="K123" s="79">
        <f>2*60</f>
        <v>120</v>
      </c>
      <c r="L123" s="70"/>
      <c r="M123" s="260"/>
      <c r="N123" s="151"/>
      <c r="O123" s="152">
        <f>K123*M123</f>
        <v>0</v>
      </c>
      <c r="P123" s="153"/>
      <c r="Q123" s="79">
        <v>1</v>
      </c>
      <c r="R123" s="153"/>
      <c r="S123" s="154">
        <f>IF(Q123&lt;&gt;0, O123/Q123/60, "0")</f>
        <v>0</v>
      </c>
      <c r="U123" s="260"/>
    </row>
    <row r="124" spans="1:21" ht="16.149999999999999" customHeight="1" x14ac:dyDescent="0.25">
      <c r="A124" s="16" t="s">
        <v>111</v>
      </c>
      <c r="C124" s="149" t="s">
        <v>335</v>
      </c>
      <c r="E124" s="79">
        <v>97003</v>
      </c>
      <c r="F124" s="150"/>
      <c r="G124" s="79" t="s">
        <v>83</v>
      </c>
      <c r="H124" s="150"/>
      <c r="I124" s="79" t="s">
        <v>108</v>
      </c>
      <c r="J124" s="70"/>
      <c r="K124" s="79">
        <f>2.88*60</f>
        <v>172.79999999999998</v>
      </c>
      <c r="L124" s="70"/>
      <c r="M124" s="260"/>
      <c r="N124" s="151"/>
      <c r="O124" s="152">
        <f>K124*M124</f>
        <v>0</v>
      </c>
      <c r="P124" s="153"/>
      <c r="Q124" s="79">
        <v>1</v>
      </c>
      <c r="R124" s="153"/>
      <c r="S124" s="154">
        <f>IF(Q124&lt;&gt;0, O124/Q124/60, "0")</f>
        <v>0</v>
      </c>
      <c r="U124" s="260"/>
    </row>
    <row r="125" spans="1:21" ht="16.149999999999999" customHeight="1" x14ac:dyDescent="0.25">
      <c r="A125" s="16" t="s">
        <v>110</v>
      </c>
      <c r="C125" s="149" t="s">
        <v>336</v>
      </c>
      <c r="E125" s="79">
        <v>97003</v>
      </c>
      <c r="F125" s="150"/>
      <c r="G125" s="79" t="s">
        <v>83</v>
      </c>
      <c r="H125" s="150"/>
      <c r="I125" s="79">
        <v>52</v>
      </c>
      <c r="J125" s="70"/>
      <c r="K125" s="79">
        <f>2*60</f>
        <v>120</v>
      </c>
      <c r="L125" s="70"/>
      <c r="M125" s="260"/>
      <c r="N125" s="151"/>
      <c r="O125" s="152">
        <f t="shared" si="14"/>
        <v>0</v>
      </c>
      <c r="P125" s="153"/>
      <c r="Q125" s="79">
        <v>1</v>
      </c>
      <c r="R125" s="153"/>
      <c r="S125" s="154">
        <f t="shared" si="15"/>
        <v>0</v>
      </c>
      <c r="U125" s="260"/>
    </row>
    <row r="126" spans="1:21" ht="16.149999999999999" customHeight="1" x14ac:dyDescent="0.25">
      <c r="A126" s="16" t="s">
        <v>109</v>
      </c>
      <c r="C126" s="149" t="s">
        <v>337</v>
      </c>
      <c r="E126" s="79">
        <v>97004</v>
      </c>
      <c r="F126" s="150"/>
      <c r="G126" s="79" t="s">
        <v>83</v>
      </c>
      <c r="H126" s="150"/>
      <c r="I126" s="79" t="s">
        <v>108</v>
      </c>
      <c r="J126" s="70"/>
      <c r="K126" s="79">
        <f>2*60</f>
        <v>120</v>
      </c>
      <c r="L126" s="70"/>
      <c r="M126" s="260"/>
      <c r="N126" s="151"/>
      <c r="O126" s="152">
        <f t="shared" si="14"/>
        <v>0</v>
      </c>
      <c r="P126" s="153"/>
      <c r="Q126" s="79">
        <v>1</v>
      </c>
      <c r="R126" s="153"/>
      <c r="S126" s="154">
        <f t="shared" si="15"/>
        <v>0</v>
      </c>
      <c r="U126" s="260"/>
    </row>
    <row r="127" spans="1:21" ht="16.149999999999999" customHeight="1" x14ac:dyDescent="0.25">
      <c r="A127" s="16" t="s">
        <v>107</v>
      </c>
      <c r="C127" s="149" t="s">
        <v>338</v>
      </c>
      <c r="E127" s="79">
        <v>97110</v>
      </c>
      <c r="F127" s="150"/>
      <c r="G127" s="79" t="s">
        <v>87</v>
      </c>
      <c r="H127" s="150"/>
      <c r="I127" s="79" t="s">
        <v>104</v>
      </c>
      <c r="J127" s="70"/>
      <c r="K127" s="79">
        <v>57</v>
      </c>
      <c r="L127" s="70"/>
      <c r="M127" s="260"/>
      <c r="N127" s="151"/>
      <c r="O127" s="152">
        <f t="shared" si="14"/>
        <v>0</v>
      </c>
      <c r="P127" s="153"/>
      <c r="Q127" s="79">
        <v>1</v>
      </c>
      <c r="R127" s="153"/>
      <c r="S127" s="154">
        <f t="shared" si="15"/>
        <v>0</v>
      </c>
      <c r="U127" s="260"/>
    </row>
    <row r="128" spans="1:21" ht="16.149999999999999" customHeight="1" x14ac:dyDescent="0.25">
      <c r="A128" s="16" t="s">
        <v>106</v>
      </c>
      <c r="C128" s="149" t="s">
        <v>339</v>
      </c>
      <c r="E128" s="79">
        <v>97110</v>
      </c>
      <c r="F128" s="151"/>
      <c r="G128" s="79" t="s">
        <v>87</v>
      </c>
      <c r="H128" s="151"/>
      <c r="I128" s="159" t="s">
        <v>102</v>
      </c>
      <c r="J128" s="153"/>
      <c r="K128" s="79">
        <v>15</v>
      </c>
      <c r="L128" s="70"/>
      <c r="M128" s="260"/>
      <c r="N128" s="151"/>
      <c r="O128" s="152">
        <f t="shared" si="14"/>
        <v>0</v>
      </c>
      <c r="P128" s="153"/>
      <c r="Q128" s="79">
        <v>1</v>
      </c>
      <c r="R128" s="153"/>
      <c r="S128" s="154">
        <f t="shared" si="15"/>
        <v>0</v>
      </c>
      <c r="T128" s="153"/>
      <c r="U128" s="260"/>
    </row>
    <row r="129" spans="1:21" ht="16.149999999999999" customHeight="1" x14ac:dyDescent="0.25">
      <c r="A129" s="16" t="s">
        <v>105</v>
      </c>
      <c r="C129" s="149" t="s">
        <v>340</v>
      </c>
      <c r="E129" s="79">
        <v>97110</v>
      </c>
      <c r="F129" s="150"/>
      <c r="G129" s="79" t="s">
        <v>83</v>
      </c>
      <c r="H129" s="150"/>
      <c r="I129" s="79" t="s">
        <v>104</v>
      </c>
      <c r="J129" s="70"/>
      <c r="K129" s="79">
        <v>57</v>
      </c>
      <c r="L129" s="70"/>
      <c r="M129" s="260"/>
      <c r="N129" s="151"/>
      <c r="O129" s="152">
        <f t="shared" si="14"/>
        <v>0</v>
      </c>
      <c r="P129" s="153"/>
      <c r="Q129" s="79">
        <v>1</v>
      </c>
      <c r="R129" s="153"/>
      <c r="S129" s="154">
        <f t="shared" si="15"/>
        <v>0</v>
      </c>
      <c r="U129" s="260"/>
    </row>
    <row r="130" spans="1:21" ht="16.149999999999999" customHeight="1" x14ac:dyDescent="0.25">
      <c r="A130" s="16" t="s">
        <v>103</v>
      </c>
      <c r="C130" s="149" t="s">
        <v>341</v>
      </c>
      <c r="E130" s="79">
        <v>97110</v>
      </c>
      <c r="F130" s="151"/>
      <c r="G130" s="79" t="s">
        <v>83</v>
      </c>
      <c r="H130" s="151"/>
      <c r="I130" s="159" t="s">
        <v>102</v>
      </c>
      <c r="J130" s="153"/>
      <c r="K130" s="79">
        <v>15</v>
      </c>
      <c r="L130" s="70"/>
      <c r="M130" s="260"/>
      <c r="N130" s="151"/>
      <c r="O130" s="152">
        <f t="shared" si="14"/>
        <v>0</v>
      </c>
      <c r="P130" s="153"/>
      <c r="Q130" s="79">
        <v>1</v>
      </c>
      <c r="R130" s="153"/>
      <c r="S130" s="154">
        <f t="shared" si="15"/>
        <v>0</v>
      </c>
      <c r="T130" s="153"/>
      <c r="U130" s="260"/>
    </row>
    <row r="131" spans="1:21" ht="16.149999999999999" customHeight="1" thickBot="1" x14ac:dyDescent="0.3">
      <c r="C131" s="160" t="s">
        <v>101</v>
      </c>
      <c r="F131" s="70"/>
      <c r="H131" s="70"/>
      <c r="J131" s="70"/>
      <c r="L131" s="70"/>
      <c r="M131" s="155">
        <f>SUM(M121:M130)</f>
        <v>0</v>
      </c>
      <c r="N131" s="151"/>
      <c r="O131" s="153"/>
      <c r="P131" s="153"/>
      <c r="Q131" s="150"/>
      <c r="R131" s="153"/>
      <c r="S131" s="155">
        <f>SUM(S121:S130)</f>
        <v>0</v>
      </c>
      <c r="T131" s="153"/>
      <c r="U131" s="155">
        <f>SUM(U121:U130)</f>
        <v>0</v>
      </c>
    </row>
    <row r="132" spans="1:21" ht="16.149999999999999" customHeight="1" thickTop="1" x14ac:dyDescent="0.25">
      <c r="C132" s="144"/>
      <c r="F132" s="70"/>
      <c r="H132" s="70"/>
      <c r="J132" s="70"/>
      <c r="L132" s="70"/>
      <c r="M132" s="157"/>
      <c r="N132" s="151"/>
      <c r="O132" s="153"/>
      <c r="P132" s="153"/>
      <c r="Q132" s="150"/>
      <c r="R132" s="153"/>
      <c r="S132" s="151"/>
      <c r="T132" s="153"/>
      <c r="U132" s="151"/>
    </row>
    <row r="133" spans="1:21" ht="16.149999999999999" customHeight="1" x14ac:dyDescent="0.25">
      <c r="A133" s="16" t="s">
        <v>100</v>
      </c>
      <c r="C133" s="149" t="s">
        <v>342</v>
      </c>
      <c r="E133" s="79">
        <v>96150</v>
      </c>
      <c r="F133" s="150"/>
      <c r="G133" s="79" t="s">
        <v>87</v>
      </c>
      <c r="H133" s="150"/>
      <c r="I133" s="79" t="s">
        <v>85</v>
      </c>
      <c r="J133" s="70"/>
      <c r="K133" s="45">
        <v>15</v>
      </c>
      <c r="L133" s="70"/>
      <c r="M133" s="260"/>
      <c r="N133" s="151"/>
      <c r="O133" s="152">
        <f t="shared" ref="O133:O146" si="16">K133*M133</f>
        <v>0</v>
      </c>
      <c r="P133" s="153"/>
      <c r="Q133" s="79">
        <v>1</v>
      </c>
      <c r="R133" s="153"/>
      <c r="S133" s="154">
        <f t="shared" ref="S133:S146" si="17">IF(Q133&lt;&gt;0, O133/Q133/60, "0")</f>
        <v>0</v>
      </c>
      <c r="U133" s="260"/>
    </row>
    <row r="134" spans="1:21" ht="16.149999999999999" customHeight="1" x14ac:dyDescent="0.25">
      <c r="A134" s="16" t="s">
        <v>99</v>
      </c>
      <c r="C134" s="149" t="s">
        <v>343</v>
      </c>
      <c r="E134" s="79">
        <v>96150</v>
      </c>
      <c r="F134" s="150"/>
      <c r="G134" s="79" t="s">
        <v>87</v>
      </c>
      <c r="H134" s="150"/>
      <c r="I134" s="79" t="s">
        <v>96</v>
      </c>
      <c r="J134" s="70"/>
      <c r="K134" s="45">
        <v>15</v>
      </c>
      <c r="L134" s="70"/>
      <c r="M134" s="260"/>
      <c r="N134" s="151"/>
      <c r="O134" s="152">
        <f t="shared" si="16"/>
        <v>0</v>
      </c>
      <c r="P134" s="153"/>
      <c r="Q134" s="79">
        <v>1</v>
      </c>
      <c r="R134" s="153"/>
      <c r="S134" s="154">
        <f t="shared" si="17"/>
        <v>0</v>
      </c>
      <c r="U134" s="260"/>
    </row>
    <row r="135" spans="1:21" ht="16.149999999999999" customHeight="1" x14ac:dyDescent="0.25">
      <c r="A135" s="16" t="s">
        <v>98</v>
      </c>
      <c r="C135" s="149" t="s">
        <v>344</v>
      </c>
      <c r="E135" s="79">
        <v>96151</v>
      </c>
      <c r="F135" s="150"/>
      <c r="G135" s="79" t="s">
        <v>87</v>
      </c>
      <c r="H135" s="150"/>
      <c r="I135" s="79" t="s">
        <v>85</v>
      </c>
      <c r="J135" s="70"/>
      <c r="K135" s="45">
        <v>15</v>
      </c>
      <c r="L135" s="70"/>
      <c r="M135" s="260"/>
      <c r="N135" s="151"/>
      <c r="O135" s="152">
        <f>K135*M135</f>
        <v>0</v>
      </c>
      <c r="P135" s="153"/>
      <c r="Q135" s="79">
        <v>1</v>
      </c>
      <c r="R135" s="153"/>
      <c r="S135" s="154">
        <f>IF(Q135&lt;&gt;0, O135/Q135/60, "0")</f>
        <v>0</v>
      </c>
      <c r="U135" s="260"/>
    </row>
    <row r="136" spans="1:21" ht="16.149999999999999" customHeight="1" x14ac:dyDescent="0.25">
      <c r="A136" s="16" t="s">
        <v>97</v>
      </c>
      <c r="C136" s="149" t="s">
        <v>345</v>
      </c>
      <c r="E136" s="79">
        <v>96150</v>
      </c>
      <c r="F136" s="150"/>
      <c r="G136" s="79" t="s">
        <v>83</v>
      </c>
      <c r="H136" s="150"/>
      <c r="I136" s="79" t="s">
        <v>85</v>
      </c>
      <c r="J136" s="70"/>
      <c r="K136" s="45">
        <v>15</v>
      </c>
      <c r="L136" s="70"/>
      <c r="M136" s="260"/>
      <c r="N136" s="151"/>
      <c r="O136" s="152">
        <f t="shared" si="16"/>
        <v>0</v>
      </c>
      <c r="P136" s="153"/>
      <c r="Q136" s="79">
        <v>1</v>
      </c>
      <c r="R136" s="153"/>
      <c r="S136" s="154">
        <f t="shared" si="17"/>
        <v>0</v>
      </c>
      <c r="U136" s="260"/>
    </row>
    <row r="137" spans="1:21" ht="16.149999999999999" customHeight="1" x14ac:dyDescent="0.25">
      <c r="A137" s="16" t="s">
        <v>95</v>
      </c>
      <c r="C137" s="149" t="s">
        <v>346</v>
      </c>
      <c r="E137" s="79">
        <v>96150</v>
      </c>
      <c r="F137" s="150"/>
      <c r="G137" s="79" t="s">
        <v>83</v>
      </c>
      <c r="H137" s="150"/>
      <c r="I137" s="79" t="s">
        <v>96</v>
      </c>
      <c r="J137" s="70"/>
      <c r="K137" s="45">
        <v>15</v>
      </c>
      <c r="L137" s="70"/>
      <c r="M137" s="260"/>
      <c r="N137" s="151"/>
      <c r="O137" s="152">
        <f t="shared" si="16"/>
        <v>0</v>
      </c>
      <c r="P137" s="153"/>
      <c r="Q137" s="79">
        <v>1</v>
      </c>
      <c r="R137" s="153"/>
      <c r="S137" s="154">
        <f t="shared" si="17"/>
        <v>0</v>
      </c>
      <c r="U137" s="260"/>
    </row>
    <row r="138" spans="1:21" ht="16.149999999999999" customHeight="1" x14ac:dyDescent="0.25">
      <c r="A138" s="16" t="s">
        <v>94</v>
      </c>
      <c r="C138" s="149" t="s">
        <v>347</v>
      </c>
      <c r="E138" s="79">
        <v>96151</v>
      </c>
      <c r="F138" s="150"/>
      <c r="G138" s="79" t="s">
        <v>83</v>
      </c>
      <c r="H138" s="150"/>
      <c r="I138" s="79" t="s">
        <v>85</v>
      </c>
      <c r="J138" s="70"/>
      <c r="K138" s="45">
        <v>15</v>
      </c>
      <c r="L138" s="70"/>
      <c r="M138" s="260"/>
      <c r="N138" s="151"/>
      <c r="O138" s="152">
        <f t="shared" si="16"/>
        <v>0</v>
      </c>
      <c r="P138" s="153"/>
      <c r="Q138" s="79">
        <v>1</v>
      </c>
      <c r="R138" s="153"/>
      <c r="S138" s="154">
        <f t="shared" si="17"/>
        <v>0</v>
      </c>
      <c r="U138" s="260"/>
    </row>
    <row r="139" spans="1:21" ht="16.149999999999999" customHeight="1" x14ac:dyDescent="0.25">
      <c r="A139" s="16" t="s">
        <v>93</v>
      </c>
      <c r="C139" s="149" t="s">
        <v>270</v>
      </c>
      <c r="E139" s="79">
        <v>96152</v>
      </c>
      <c r="F139" s="150"/>
      <c r="G139" s="79" t="s">
        <v>87</v>
      </c>
      <c r="H139" s="150"/>
      <c r="I139" s="79" t="s">
        <v>85</v>
      </c>
      <c r="J139" s="70"/>
      <c r="K139" s="79">
        <v>55</v>
      </c>
      <c r="L139" s="70"/>
      <c r="M139" s="260"/>
      <c r="N139" s="151"/>
      <c r="O139" s="152">
        <f t="shared" si="16"/>
        <v>0</v>
      </c>
      <c r="P139" s="153"/>
      <c r="Q139" s="79">
        <v>1</v>
      </c>
      <c r="R139" s="153"/>
      <c r="S139" s="154">
        <f t="shared" si="17"/>
        <v>0</v>
      </c>
      <c r="U139" s="260"/>
    </row>
    <row r="140" spans="1:21" ht="16.149999999999999" customHeight="1" x14ac:dyDescent="0.25">
      <c r="A140" s="16" t="s">
        <v>92</v>
      </c>
      <c r="C140" s="149" t="s">
        <v>271</v>
      </c>
      <c r="E140" s="79">
        <v>96152</v>
      </c>
      <c r="F140" s="150"/>
      <c r="G140" s="79" t="s">
        <v>87</v>
      </c>
      <c r="H140" s="150"/>
      <c r="I140" s="79" t="s">
        <v>82</v>
      </c>
      <c r="J140" s="70"/>
      <c r="K140" s="79">
        <v>15</v>
      </c>
      <c r="L140" s="70"/>
      <c r="M140" s="260"/>
      <c r="N140" s="151"/>
      <c r="O140" s="152">
        <f t="shared" si="16"/>
        <v>0</v>
      </c>
      <c r="P140" s="153"/>
      <c r="Q140" s="79">
        <v>1</v>
      </c>
      <c r="R140" s="153"/>
      <c r="S140" s="154">
        <f t="shared" si="17"/>
        <v>0</v>
      </c>
      <c r="U140" s="260"/>
    </row>
    <row r="141" spans="1:21" ht="16.149999999999999" customHeight="1" x14ac:dyDescent="0.25">
      <c r="A141" s="16" t="s">
        <v>91</v>
      </c>
      <c r="C141" s="149" t="s">
        <v>272</v>
      </c>
      <c r="E141" s="79">
        <v>96152</v>
      </c>
      <c r="F141" s="150"/>
      <c r="G141" s="79" t="s">
        <v>83</v>
      </c>
      <c r="H141" s="150"/>
      <c r="I141" s="79" t="s">
        <v>85</v>
      </c>
      <c r="J141" s="70"/>
      <c r="K141" s="79">
        <v>55</v>
      </c>
      <c r="L141" s="70"/>
      <c r="M141" s="260"/>
      <c r="N141" s="151"/>
      <c r="O141" s="152">
        <f t="shared" si="16"/>
        <v>0</v>
      </c>
      <c r="P141" s="153"/>
      <c r="Q141" s="79">
        <v>1</v>
      </c>
      <c r="R141" s="153"/>
      <c r="S141" s="154">
        <f t="shared" si="17"/>
        <v>0</v>
      </c>
      <c r="U141" s="260"/>
    </row>
    <row r="142" spans="1:21" ht="16.149999999999999" customHeight="1" x14ac:dyDescent="0.25">
      <c r="A142" s="16" t="s">
        <v>90</v>
      </c>
      <c r="C142" s="149" t="s">
        <v>273</v>
      </c>
      <c r="E142" s="79">
        <v>96152</v>
      </c>
      <c r="F142" s="150"/>
      <c r="G142" s="79" t="s">
        <v>83</v>
      </c>
      <c r="H142" s="150"/>
      <c r="I142" s="79" t="s">
        <v>82</v>
      </c>
      <c r="J142" s="70"/>
      <c r="K142" s="79">
        <v>15</v>
      </c>
      <c r="L142" s="70"/>
      <c r="M142" s="260"/>
      <c r="N142" s="151"/>
      <c r="O142" s="152">
        <f t="shared" si="16"/>
        <v>0</v>
      </c>
      <c r="P142" s="153"/>
      <c r="Q142" s="79">
        <v>1</v>
      </c>
      <c r="R142" s="153"/>
      <c r="S142" s="154">
        <f t="shared" si="17"/>
        <v>0</v>
      </c>
      <c r="U142" s="260"/>
    </row>
    <row r="143" spans="1:21" ht="16.149999999999999" customHeight="1" x14ac:dyDescent="0.25">
      <c r="A143" s="16" t="s">
        <v>89</v>
      </c>
      <c r="C143" s="149" t="s">
        <v>274</v>
      </c>
      <c r="E143" s="79">
        <v>96153</v>
      </c>
      <c r="F143" s="150"/>
      <c r="G143" s="79" t="s">
        <v>87</v>
      </c>
      <c r="H143" s="150"/>
      <c r="I143" s="79" t="s">
        <v>85</v>
      </c>
      <c r="J143" s="70"/>
      <c r="K143" s="79">
        <v>73</v>
      </c>
      <c r="L143" s="70"/>
      <c r="M143" s="260"/>
      <c r="N143" s="151"/>
      <c r="O143" s="152">
        <f t="shared" si="16"/>
        <v>0</v>
      </c>
      <c r="P143" s="153"/>
      <c r="Q143" s="79">
        <v>6</v>
      </c>
      <c r="R143" s="153"/>
      <c r="S143" s="154">
        <f t="shared" si="17"/>
        <v>0</v>
      </c>
      <c r="U143" s="260"/>
    </row>
    <row r="144" spans="1:21" ht="16.149999999999999" customHeight="1" x14ac:dyDescent="0.25">
      <c r="A144" s="16" t="s">
        <v>88</v>
      </c>
      <c r="C144" s="149" t="s">
        <v>275</v>
      </c>
      <c r="E144" s="79">
        <v>96153</v>
      </c>
      <c r="F144" s="151"/>
      <c r="G144" s="79" t="s">
        <v>87</v>
      </c>
      <c r="H144" s="151"/>
      <c r="I144" s="159" t="s">
        <v>82</v>
      </c>
      <c r="J144" s="153"/>
      <c r="K144" s="79">
        <v>15</v>
      </c>
      <c r="L144" s="70"/>
      <c r="M144" s="260"/>
      <c r="N144" s="151"/>
      <c r="O144" s="152">
        <f t="shared" si="16"/>
        <v>0</v>
      </c>
      <c r="P144" s="153"/>
      <c r="Q144" s="79">
        <v>6</v>
      </c>
      <c r="R144" s="153"/>
      <c r="S144" s="154">
        <f t="shared" si="17"/>
        <v>0</v>
      </c>
      <c r="T144" s="153"/>
      <c r="U144" s="260"/>
    </row>
    <row r="145" spans="1:24" ht="16.149999999999999" customHeight="1" x14ac:dyDescent="0.25">
      <c r="A145" s="16" t="s">
        <v>86</v>
      </c>
      <c r="C145" s="149" t="s">
        <v>276</v>
      </c>
      <c r="E145" s="79">
        <v>96153</v>
      </c>
      <c r="F145" s="150"/>
      <c r="G145" s="79" t="s">
        <v>83</v>
      </c>
      <c r="H145" s="150"/>
      <c r="I145" s="79" t="s">
        <v>85</v>
      </c>
      <c r="J145" s="70"/>
      <c r="K145" s="79">
        <v>73</v>
      </c>
      <c r="L145" s="70"/>
      <c r="M145" s="260"/>
      <c r="N145" s="151"/>
      <c r="O145" s="152">
        <f t="shared" si="16"/>
        <v>0</v>
      </c>
      <c r="P145" s="153"/>
      <c r="Q145" s="79">
        <v>6</v>
      </c>
      <c r="R145" s="153"/>
      <c r="S145" s="154">
        <f t="shared" si="17"/>
        <v>0</v>
      </c>
      <c r="U145" s="260"/>
    </row>
    <row r="146" spans="1:24" ht="16.149999999999999" customHeight="1" x14ac:dyDescent="0.25">
      <c r="A146" s="16" t="s">
        <v>84</v>
      </c>
      <c r="C146" s="149" t="s">
        <v>277</v>
      </c>
      <c r="E146" s="79">
        <v>96153</v>
      </c>
      <c r="F146" s="151"/>
      <c r="G146" s="79" t="s">
        <v>83</v>
      </c>
      <c r="H146" s="151"/>
      <c r="I146" s="159" t="s">
        <v>82</v>
      </c>
      <c r="J146" s="153"/>
      <c r="K146" s="79">
        <v>15</v>
      </c>
      <c r="L146" s="70"/>
      <c r="M146" s="260"/>
      <c r="N146" s="151"/>
      <c r="O146" s="152">
        <f t="shared" si="16"/>
        <v>0</v>
      </c>
      <c r="P146" s="153"/>
      <c r="Q146" s="79">
        <v>6</v>
      </c>
      <c r="R146" s="153"/>
      <c r="S146" s="154">
        <f t="shared" si="17"/>
        <v>0</v>
      </c>
      <c r="T146" s="153"/>
      <c r="U146" s="260"/>
    </row>
    <row r="147" spans="1:24" ht="16.149999999999999" customHeight="1" thickBot="1" x14ac:dyDescent="0.3">
      <c r="C147" s="160" t="s">
        <v>81</v>
      </c>
      <c r="F147" s="70"/>
      <c r="H147" s="70"/>
      <c r="J147" s="70"/>
      <c r="L147" s="70"/>
      <c r="M147" s="155">
        <f>SUM(M133:M146)</f>
        <v>0</v>
      </c>
      <c r="N147" s="151"/>
      <c r="O147" s="153"/>
      <c r="P147" s="153"/>
      <c r="Q147" s="162"/>
      <c r="R147" s="153"/>
      <c r="S147" s="155">
        <f>SUM(S133:S146)</f>
        <v>0</v>
      </c>
      <c r="T147" s="153"/>
      <c r="U147" s="155">
        <f>SUM(U133:U146)</f>
        <v>0</v>
      </c>
    </row>
    <row r="148" spans="1:24" ht="15" customHeight="1" thickTop="1" x14ac:dyDescent="0.25">
      <c r="C148" s="144"/>
      <c r="F148" s="70"/>
      <c r="H148" s="70"/>
      <c r="J148" s="70"/>
      <c r="L148" s="70"/>
      <c r="M148" s="157"/>
      <c r="N148" s="151"/>
      <c r="O148" s="153"/>
      <c r="P148" s="153"/>
      <c r="Q148" s="162"/>
      <c r="R148" s="153"/>
      <c r="S148" s="151"/>
      <c r="T148" s="153"/>
      <c r="U148" s="151"/>
    </row>
    <row r="149" spans="1:24" ht="15" customHeight="1" thickBot="1" x14ac:dyDescent="0.3">
      <c r="A149" s="144" t="s">
        <v>490</v>
      </c>
      <c r="M149" s="163">
        <f>SUM(M147,M131,M119,M107,M93,M77,M73,M69,M53,M37,M21)</f>
        <v>0</v>
      </c>
      <c r="T149" s="153"/>
      <c r="U149" s="163">
        <f>SUM(U147,U131,U119,U107,U93,U77,U73,U69,U53,U37,U21)</f>
        <v>0</v>
      </c>
      <c r="X149" s="16" t="s">
        <v>485</v>
      </c>
    </row>
    <row r="150" spans="1:24" ht="7.5" customHeight="1" thickTop="1" x14ac:dyDescent="0.25"/>
    <row r="151" spans="1:24" x14ac:dyDescent="0.25">
      <c r="A151" s="37"/>
    </row>
    <row r="152" spans="1:24" ht="1.9" customHeight="1" x14ac:dyDescent="0.25">
      <c r="A152" s="37"/>
    </row>
    <row r="153" spans="1:24" ht="1.9" customHeight="1" x14ac:dyDescent="0.25">
      <c r="A153" s="37"/>
    </row>
    <row r="154" spans="1:24" ht="1.9" customHeight="1" x14ac:dyDescent="0.25">
      <c r="A154" s="283"/>
      <c r="B154" s="305"/>
      <c r="C154" s="305"/>
      <c r="D154" s="305"/>
      <c r="E154" s="305"/>
      <c r="F154" s="305"/>
      <c r="G154" s="305"/>
      <c r="H154" s="305"/>
      <c r="I154" s="305"/>
      <c r="J154" s="305"/>
      <c r="K154" s="305"/>
      <c r="L154" s="305"/>
      <c r="M154" s="305"/>
      <c r="N154" s="305"/>
      <c r="O154" s="305"/>
      <c r="P154" s="305"/>
      <c r="Q154" s="305"/>
      <c r="R154" s="305"/>
      <c r="S154" s="305"/>
      <c r="T154" s="305"/>
      <c r="U154" s="305"/>
    </row>
    <row r="155" spans="1:24" ht="1.9" customHeight="1" x14ac:dyDescent="0.25">
      <c r="A155" s="62"/>
      <c r="B155" s="164"/>
      <c r="C155" s="164"/>
      <c r="D155" s="164"/>
      <c r="E155" s="164"/>
      <c r="F155" s="164"/>
      <c r="G155" s="164"/>
      <c r="H155" s="164"/>
      <c r="I155" s="164"/>
      <c r="J155" s="164"/>
      <c r="K155" s="164"/>
      <c r="L155" s="164"/>
      <c r="M155" s="164"/>
      <c r="N155" s="164"/>
      <c r="O155" s="164"/>
      <c r="P155" s="164"/>
      <c r="Q155" s="164"/>
      <c r="R155" s="164"/>
      <c r="S155" s="164"/>
      <c r="T155" s="164"/>
      <c r="U155" s="164"/>
    </row>
    <row r="156" spans="1:24" ht="1.9" customHeight="1" x14ac:dyDescent="0.25">
      <c r="A156" s="283"/>
      <c r="B156" s="283"/>
      <c r="C156" s="283"/>
      <c r="D156" s="283"/>
      <c r="E156" s="283"/>
      <c r="F156" s="283"/>
      <c r="G156" s="283"/>
      <c r="H156" s="283"/>
      <c r="I156" s="283"/>
      <c r="J156" s="283"/>
      <c r="K156" s="283"/>
      <c r="L156" s="283"/>
      <c r="M156" s="283"/>
      <c r="N156" s="283"/>
      <c r="O156" s="283"/>
      <c r="P156" s="283"/>
      <c r="Q156" s="283"/>
      <c r="R156" s="283"/>
      <c r="S156" s="283"/>
      <c r="T156" s="283"/>
      <c r="U156" s="283"/>
    </row>
    <row r="158" spans="1:24" ht="30.75" customHeight="1" x14ac:dyDescent="0.25">
      <c r="A158" s="290" t="s">
        <v>71</v>
      </c>
      <c r="B158" s="290"/>
      <c r="C158" s="290"/>
      <c r="D158" s="290"/>
      <c r="E158" s="290"/>
      <c r="F158" s="290"/>
      <c r="G158" s="290"/>
      <c r="H158" s="290"/>
      <c r="I158" s="290"/>
      <c r="J158" s="290"/>
      <c r="K158" s="290"/>
      <c r="L158" s="290"/>
      <c r="M158" s="290"/>
      <c r="N158" s="290"/>
      <c r="O158" s="290"/>
      <c r="P158" s="290"/>
      <c r="Q158" s="290"/>
      <c r="R158" s="290"/>
      <c r="S158" s="290"/>
      <c r="T158" s="290"/>
      <c r="U158" s="290"/>
    </row>
    <row r="159" spans="1:24" ht="12.75" customHeight="1" x14ac:dyDescent="0.25">
      <c r="A159" s="78"/>
      <c r="B159" s="78"/>
      <c r="C159" s="78"/>
      <c r="D159" s="78"/>
      <c r="E159" s="78"/>
      <c r="F159" s="78"/>
      <c r="G159" s="78"/>
      <c r="H159" s="78"/>
      <c r="I159" s="78"/>
      <c r="J159" s="78"/>
      <c r="K159" s="78"/>
      <c r="L159" s="78"/>
      <c r="M159" s="40"/>
      <c r="N159" s="78"/>
      <c r="O159" s="78"/>
      <c r="P159" s="78"/>
      <c r="Q159" s="78"/>
      <c r="R159" s="78"/>
      <c r="S159" s="78"/>
      <c r="T159" s="78"/>
      <c r="U159" s="78"/>
    </row>
    <row r="160" spans="1:24" ht="3" customHeight="1" x14ac:dyDescent="0.25">
      <c r="A160" s="78"/>
      <c r="B160" s="78"/>
      <c r="C160" s="78"/>
      <c r="D160" s="78"/>
      <c r="E160" s="78"/>
      <c r="F160" s="78"/>
      <c r="G160" s="78"/>
      <c r="H160" s="78"/>
      <c r="I160" s="78"/>
      <c r="J160" s="78"/>
      <c r="K160" s="78"/>
      <c r="L160" s="78"/>
      <c r="M160" s="40"/>
      <c r="N160" s="78"/>
      <c r="O160" s="78"/>
      <c r="P160" s="78"/>
      <c r="Q160" s="78"/>
      <c r="R160" s="78"/>
      <c r="S160" s="78"/>
      <c r="T160" s="78"/>
      <c r="U160" s="78"/>
    </row>
    <row r="161" spans="5:17" hidden="1" x14ac:dyDescent="0.25">
      <c r="E161" s="16"/>
      <c r="G161" s="16"/>
      <c r="I161" s="16"/>
      <c r="K161" s="16"/>
      <c r="O161" s="63"/>
      <c r="Q161" s="16"/>
    </row>
    <row r="178" spans="1:22" x14ac:dyDescent="0.25">
      <c r="A178" s="16" t="s">
        <v>69</v>
      </c>
      <c r="D178" s="274">
        <f>Certification!C9</f>
        <v>0</v>
      </c>
      <c r="E178" s="274"/>
      <c r="F178" s="274"/>
      <c r="G178" s="274"/>
      <c r="H178" s="274"/>
      <c r="I178" s="274"/>
      <c r="J178" s="274"/>
      <c r="K178" s="274"/>
      <c r="L178" s="274"/>
      <c r="M178" s="274"/>
      <c r="N178" s="274"/>
      <c r="O178" s="63"/>
      <c r="Q178" s="16"/>
    </row>
    <row r="179" spans="1:22" ht="3.75" customHeight="1" x14ac:dyDescent="0.25">
      <c r="A179" s="15"/>
      <c r="D179" s="15"/>
      <c r="E179" s="92"/>
      <c r="F179" s="92"/>
      <c r="G179" s="92"/>
      <c r="I179" s="16"/>
      <c r="K179" s="16"/>
      <c r="O179" s="63"/>
      <c r="Q179" s="16"/>
    </row>
    <row r="180" spans="1:22" x14ac:dyDescent="0.25">
      <c r="A180" s="16" t="s">
        <v>78</v>
      </c>
      <c r="D180" s="289">
        <f>Certification!L9</f>
        <v>0</v>
      </c>
      <c r="E180" s="289"/>
      <c r="F180" s="289"/>
      <c r="G180" s="289"/>
      <c r="H180" s="289"/>
      <c r="I180" s="289"/>
      <c r="J180" s="289"/>
      <c r="K180" s="289"/>
      <c r="L180" s="289"/>
      <c r="M180" s="289"/>
      <c r="N180" s="289"/>
      <c r="O180" s="63"/>
      <c r="Q180" s="16"/>
    </row>
    <row r="181" spans="1:22" ht="3.75" customHeight="1" x14ac:dyDescent="0.25">
      <c r="E181" s="16"/>
      <c r="G181" s="16"/>
      <c r="I181" s="16"/>
      <c r="K181" s="16"/>
      <c r="O181" s="63"/>
      <c r="Q181" s="16"/>
    </row>
    <row r="182" spans="1:22" x14ac:dyDescent="0.25">
      <c r="A182" s="16" t="s">
        <v>4</v>
      </c>
      <c r="D182" s="276" t="str">
        <f>Certification!F7</f>
        <v xml:space="preserve">2015/16 (July 1, 2015 - June 30, 2016) </v>
      </c>
      <c r="E182" s="276"/>
      <c r="F182" s="276"/>
      <c r="G182" s="276"/>
      <c r="H182" s="276"/>
      <c r="I182" s="276"/>
      <c r="J182" s="276"/>
      <c r="K182" s="276"/>
      <c r="L182" s="276"/>
      <c r="M182" s="276"/>
      <c r="N182" s="276"/>
      <c r="O182" s="63"/>
      <c r="Q182" s="16"/>
    </row>
    <row r="183" spans="1:22" ht="5.25" customHeight="1" x14ac:dyDescent="0.25"/>
    <row r="184" spans="1:22" ht="5.25" customHeight="1" x14ac:dyDescent="0.25"/>
    <row r="185" spans="1:22" x14ac:dyDescent="0.25"/>
    <row r="186" spans="1:22" x14ac:dyDescent="0.25">
      <c r="A186" s="292" t="s">
        <v>413</v>
      </c>
      <c r="B186" s="292"/>
      <c r="C186" s="292"/>
      <c r="D186" s="292"/>
      <c r="E186" s="292"/>
      <c r="F186" s="292"/>
      <c r="G186" s="292"/>
      <c r="H186" s="292"/>
      <c r="I186" s="292"/>
      <c r="J186" s="292"/>
      <c r="K186" s="292"/>
      <c r="L186" s="292"/>
      <c r="M186" s="292"/>
      <c r="N186" s="292"/>
      <c r="O186" s="292"/>
      <c r="P186" s="292"/>
      <c r="Q186" s="292"/>
      <c r="R186" s="292"/>
      <c r="S186" s="292"/>
      <c r="T186" s="292"/>
      <c r="U186" s="292"/>
    </row>
    <row r="187" spans="1:22" x14ac:dyDescent="0.25"/>
    <row r="188" spans="1:22" x14ac:dyDescent="0.25">
      <c r="A188" s="15"/>
      <c r="B188" s="211"/>
      <c r="C188" s="211"/>
      <c r="D188" s="211"/>
      <c r="E188" s="211"/>
      <c r="F188" s="211"/>
      <c r="G188" s="211"/>
      <c r="H188" s="211"/>
      <c r="I188" s="211"/>
      <c r="J188" s="211"/>
      <c r="K188" s="211"/>
      <c r="L188" s="211"/>
      <c r="M188" s="211"/>
      <c r="N188" s="211"/>
      <c r="O188" s="211"/>
      <c r="P188" s="211"/>
      <c r="Q188" s="211"/>
      <c r="R188" s="211"/>
      <c r="S188" s="211"/>
      <c r="T188" s="210"/>
      <c r="U188" s="239" t="s">
        <v>461</v>
      </c>
      <c r="V188" s="129"/>
    </row>
    <row r="191" spans="1:22" hidden="1" x14ac:dyDescent="0.25">
      <c r="E191" s="16"/>
      <c r="G191" s="16"/>
      <c r="I191" s="16"/>
      <c r="K191" s="16"/>
      <c r="M191" s="16"/>
      <c r="Q191" s="16"/>
    </row>
  </sheetData>
  <sheetProtection selectLockedCells="1"/>
  <customSheetViews>
    <customSheetView guid="{CF10811B-6A69-41CB-8E67-7565C095F74D}" topLeftCell="A79">
      <selection activeCell="C95" sqref="C95"/>
      <rowBreaks count="2" manualBreakCount="2">
        <brk id="60" max="20" man="1"/>
        <brk id="120" max="20" man="1"/>
      </rowBreaks>
      <pageMargins left="0.2" right="0.2" top="0.27" bottom="0.3" header="0.4" footer="0.2"/>
      <printOptions horizontalCentered="1"/>
      <pageSetup scale="64" fitToHeight="3" orientation="portrait" r:id="rId1"/>
      <headerFooter alignWithMargins="0">
        <oddFooter>&amp;L&amp;8DHCS 2437 (7/11)</oddFooter>
      </headerFooter>
    </customSheetView>
    <customSheetView guid="{28D847F1-2D20-4AB9-A0E0-FA308B0BA2E9}" showPageBreaks="1" printArea="1" topLeftCell="A79">
      <selection activeCell="C95" sqref="C95"/>
      <rowBreaks count="2" manualBreakCount="2">
        <brk id="60" max="20" man="1"/>
        <brk id="120" max="20" man="1"/>
      </rowBreaks>
      <pageMargins left="0.2" right="0.2" top="0.27" bottom="0.3" header="0.4" footer="0.2"/>
      <printOptions horizontalCentered="1"/>
      <pageSetup scale="64" fitToHeight="3" orientation="portrait" r:id="rId2"/>
      <headerFooter alignWithMargins="0">
        <oddFooter>&amp;L&amp;8DHCS 2437 (7/11)</oddFooter>
      </headerFooter>
    </customSheetView>
    <customSheetView guid="{B5C9438F-069E-4498-AEA6-C01E918C6F69}" showPageBreaks="1" printArea="1" topLeftCell="A79">
      <selection activeCell="C95" sqref="C95"/>
      <rowBreaks count="2" manualBreakCount="2">
        <brk id="60" max="20" man="1"/>
        <brk id="120" max="20" man="1"/>
      </rowBreaks>
      <pageMargins left="0.2" right="0.2" top="0.27" bottom="0.3" header="0.4" footer="0.2"/>
      <printOptions horizontalCentered="1"/>
      <pageSetup scale="64" fitToHeight="3" orientation="portrait" r:id="rId3"/>
      <headerFooter alignWithMargins="0">
        <oddFooter>&amp;L&amp;8DHCS 2437 (7/11)</oddFooter>
      </headerFooter>
    </customSheetView>
  </customSheetViews>
  <mergeCells count="10">
    <mergeCell ref="D178:N178"/>
    <mergeCell ref="D180:N180"/>
    <mergeCell ref="D182:N182"/>
    <mergeCell ref="A186:U186"/>
    <mergeCell ref="A3:U3"/>
    <mergeCell ref="A158:U158"/>
    <mergeCell ref="A60:U60"/>
    <mergeCell ref="A120:U120"/>
    <mergeCell ref="A154:U154"/>
    <mergeCell ref="A156:U156"/>
  </mergeCells>
  <phoneticPr fontId="0" type="noConversion"/>
  <dataValidations xWindow="838" yWindow="704" count="234">
    <dataValidation allowBlank="1" showInputMessage="1" showErrorMessage="1" prompt="Enter encounters in Column B for rows 1g, 1i, 1k, 1m, 2g, 2i, 2k, 2m, 3g, 3i, 3k, 3m, 7g, 7i, 7k, 7m, 8g, 8i, 9g, 9i, 10g, 10i, 11g, 11i, 11k, 11m; Enter units for all other rows" sqref="M6" xr:uid="{00000000-0002-0000-0700-000000000000}"/>
    <dataValidation allowBlank="1" showInputMessage="1" showErrorMessage="1" prompt="Enter the units for this service ( IFSP Psychological Assessment:  Annual  96101TL52) for the dates of service covered during this cost report period." sqref="M8" xr:uid="{00000000-0002-0000-0700-000001000000}"/>
    <dataValidation allowBlank="1" showInputMessage="1" showErrorMessage="1" prompt="Enter the units for this service ( IFSP Psychological Assessment:  Amended  96101TLTS) for the dates of service covered during this cost report period." sqref="M9" xr:uid="{00000000-0002-0000-0700-000002000000}"/>
    <dataValidation allowBlank="1" showInputMessage="1" showErrorMessage="1" prompt="Enter the units for this service (IEP Psychological Assessment:  Initial/Triennial 96101TM) for dates of service covered during this cost report period." sqref="M10" xr:uid="{00000000-0002-0000-0700-000003000000}"/>
    <dataValidation allowBlank="1" showInputMessage="1" showErrorMessage="1" prompt="Enter the units for this service ( IFSP Psychological Assessment:   Initial 96101TL) for the dates of service covered during this cost report period." sqref="M7" xr:uid="{00000000-0002-0000-0700-000004000000}"/>
    <dataValidation allowBlank="1" showInputMessage="1" showErrorMessage="1" prompt="Enter the units for this service ( IEP Psychological Assessment:  Annual 96101TM52) for the dates of service covered during this cost report period." sqref="M11" xr:uid="{00000000-0002-0000-0700-000005000000}"/>
    <dataValidation allowBlank="1" showInputMessage="1" showErrorMessage="1" prompt="Enter the units for this service ( IEP Psychological Assessment:  Amended 96101TMTS) for the dates of service covered during this cost report period." sqref="M12" xr:uid="{00000000-0002-0000-0700-000006000000}"/>
    <dataValidation allowBlank="1" showInputMessage="1" showErrorMessage="1" prompt="Enter the units for this service ( IFSP Psychology Counseling, Individual Treatment - Initial 96152TLAH) for the dates of service covered during this cost report period." sqref="M13" xr:uid="{00000000-0002-0000-0700-000007000000}"/>
    <dataValidation allowBlank="1" showInputMessage="1" showErrorMessage="1" prompt="Enter the units for this service ( IFSP Psychology Counseling, Individual Treatment - Additional 96152TLAH, 22) for the dates of service covered during this cost report period." sqref="M14" xr:uid="{00000000-0002-0000-0700-000008000000}"/>
    <dataValidation allowBlank="1" showInputMessage="1" showErrorMessage="1" prompt="Enter the units for this service ( IEP Psychology Counseling, Individual Treatment - Initial 96152TMAH) for the dates of service covered during this cost report period." sqref="M15" xr:uid="{00000000-0002-0000-0700-000009000000}"/>
    <dataValidation allowBlank="1" showInputMessage="1" showErrorMessage="1" prompt="Enter the units for this service ( IEP Psychology Counseling, Individual Treatment - Additional 96152TMAH, 22) for the dates of service covered during this cost report period." sqref="M16" xr:uid="{00000000-0002-0000-0700-00000A000000}"/>
    <dataValidation allowBlank="1" showInputMessage="1" showErrorMessage="1" prompt="Enter the units for this service ( IFSP Psychology Counseling, Group Treatment - Initial 96153TLAH) for the dates of service covered during this cost report period." sqref="M17" xr:uid="{00000000-0002-0000-0700-00000B000000}"/>
    <dataValidation allowBlank="1" showInputMessage="1" showErrorMessage="1" prompt="Enter the units for this service ( IFSP Psychology Counseling, Group Treatment - Additional 96153TLAH, 22) for the dates of service covered during this cost report period." sqref="M18" xr:uid="{00000000-0002-0000-0700-00000C000000}"/>
    <dataValidation allowBlank="1" showInputMessage="1" showErrorMessage="1" prompt="Enter the units for this service ( IEP Psychology Counseling, Group Treatment - Initial 96153TMAH) for the dates of service covered during this cost report period." sqref="M19" xr:uid="{00000000-0002-0000-0700-00000D000000}"/>
    <dataValidation allowBlank="1" showInputMessage="1" showErrorMessage="1" prompt="Enter the units for this service ( IEP Psychology Counseling, Group Treatment - Additional 96153TMAH, 22) for the dates of service covered during this cost report period." sqref="M20" xr:uid="{00000000-0002-0000-0700-00000E000000}"/>
    <dataValidation allowBlank="1" showInputMessage="1" showErrorMessage="1" prompt="Enter the units for this service ( IFSP Psychosocial Status Assessment: Initial 96150TLAJ) for the dates of service covered during this cost report period." sqref="M23" xr:uid="{00000000-0002-0000-0700-00000F000000}"/>
    <dataValidation allowBlank="1" showInputMessage="1" showErrorMessage="1" prompt="Enter the units for this service ( IFSP Psychosocial Status Assessment: Annual 96150TLAJ, 52) for the dates of service covered during this cost report period." sqref="M24" xr:uid="{00000000-0002-0000-0700-000010000000}"/>
    <dataValidation allowBlank="1" showInputMessage="1" showErrorMessage="1" prompt="Enter the units for this service ( IFSP Psychosocial Status Assessment: Amended 96151TLAJ) for the dates of service covered during this cost report period." sqref="M25" xr:uid="{00000000-0002-0000-0700-000011000000}"/>
    <dataValidation allowBlank="1" showInputMessage="1" showErrorMessage="1" prompt="Enter the units for this service ( IEP Psychosocial Status Assessment: Initial/Triennial 96150TMAJ) for the dates of service covered during this cost report period." sqref="M26" xr:uid="{00000000-0002-0000-0700-000012000000}"/>
    <dataValidation allowBlank="1" showInputMessage="1" showErrorMessage="1" prompt="Enter the units for this service ( IEP Psychosocial Status Assessment: Annual 96150TMAJ, 52) for the dates of service covered during this cost report period." sqref="M27" xr:uid="{00000000-0002-0000-0700-000013000000}"/>
    <dataValidation allowBlank="1" showInputMessage="1" showErrorMessage="1" prompt="Enter the units for this service ( IEP Psychosocial Status Assessment: Amended 96151TMAJ) for the dates of service covered during this cost report period." sqref="M28" xr:uid="{00000000-0002-0000-0700-000014000000}"/>
    <dataValidation allowBlank="1" showInputMessage="1" showErrorMessage="1" prompt="Enter the units for this service ( IFSP Psychology Counseling, Individual Treatment - Initial 96152TLAJ) for the dates of service covered during this cost report period." sqref="M29" xr:uid="{00000000-0002-0000-0700-000015000000}"/>
    <dataValidation allowBlank="1" showInputMessage="1" showErrorMessage="1" prompt="Enter the units for this service ( IFSP Psychology Counseling, Individual Treatment - Additional 96152TLAJ, 22) for the dates of service covered during this cost report period." sqref="M30" xr:uid="{00000000-0002-0000-0700-000016000000}"/>
    <dataValidation allowBlank="1" showInputMessage="1" showErrorMessage="1" prompt="Enter the units for this service ( IEP Psychology Counseling, Individual Treatment - Initial 96152TMAJ) for the dates of service covered during this cost report period." sqref="M31" xr:uid="{00000000-0002-0000-0700-000017000000}"/>
    <dataValidation allowBlank="1" showInputMessage="1" showErrorMessage="1" prompt="Enter the units for this service ( IEP Psychology Counseling, Individual Treatment - Additional 96152TMAJ, 22) for the dates of service covered during this cost report period." sqref="M32" xr:uid="{00000000-0002-0000-0700-000018000000}"/>
    <dataValidation allowBlank="1" showInputMessage="1" showErrorMessage="1" prompt="Enter the units for this service ( IFSP Psychology Counseling, Group Treatment - Initial 96153TLAJ) for the dates of service covered during this cost report period." sqref="M33" xr:uid="{00000000-0002-0000-0700-000019000000}"/>
    <dataValidation allowBlank="1" showInputMessage="1" showErrorMessage="1" prompt="Enter the units for this service ( IFSP Psychology Counseling, Group Treatment - Additional 96153TLAJ, 22) for the dates of service covered during this cost report period." sqref="M34" xr:uid="{00000000-0002-0000-0700-00001A000000}"/>
    <dataValidation allowBlank="1" showInputMessage="1" showErrorMessage="1" prompt="Enter the units for this service ( IEP Psychology Counseling, Group Treatment - Initial 96153TMAJ) for the dates of service covered during this cost report period." sqref="M35" xr:uid="{00000000-0002-0000-0700-00001B000000}"/>
    <dataValidation allowBlank="1" showInputMessage="1" showErrorMessage="1" prompt="Enter the units for this service ( IEP Psychology Counseling, Group Treatment - Additional 96153TMAJ, 22) for the dates of service covered during this cost report period." sqref="M36" xr:uid="{00000000-0002-0000-0700-00001C000000}"/>
    <dataValidation allowBlank="1" showInputMessage="1" showErrorMessage="1" prompt="Enter the units for this service ( IFSP Psychosocial Status Assessment: Initial 96150TL) for the dates of service covered during this cost report period." sqref="M39" xr:uid="{00000000-0002-0000-0700-00001D000000}"/>
    <dataValidation allowBlank="1" showInputMessage="1" showErrorMessage="1" prompt="Enter the units for this service ( IFSP Psychosocial Status Assessment: Annual 96150TL52) for the dates of service covered during this cost report period." sqref="M40" xr:uid="{00000000-0002-0000-0700-00001E000000}"/>
    <dataValidation allowBlank="1" showInputMessage="1" showErrorMessage="1" prompt="Enter the units for this service ( IFSP Psychosocial Status Assessment: Amended 96151TL) for the dates of service covered during this cost report period." sqref="M41" xr:uid="{00000000-0002-0000-0700-00001F000000}"/>
    <dataValidation allowBlank="1" showInputMessage="1" showErrorMessage="1" prompt="Enter the units for this service ( IEP Psychosocial Status Assessment: Initial/Triennial 96150TM) for the dates of service covered during this cost report period." sqref="M42" xr:uid="{00000000-0002-0000-0700-000020000000}"/>
    <dataValidation allowBlank="1" showInputMessage="1" showErrorMessage="1" prompt="Enter the units for this service ( IEP Psychosocial Status Assessment: Annual 96150TM52) for the dates of service covered during this cost report period." sqref="M43" xr:uid="{00000000-0002-0000-0700-000021000000}"/>
    <dataValidation allowBlank="1" showInputMessage="1" showErrorMessage="1" prompt="Enter the units for this service ( IEP Psychosocial Status Assessment: Amended 96151TM) for the dates of service covered during this cost report period." sqref="M44" xr:uid="{00000000-0002-0000-0700-000022000000}"/>
    <dataValidation allowBlank="1" showInputMessage="1" showErrorMessage="1" prompt="Enter the units for this service ( IFSP Psychology Counseling, Individual Treatment - Initial 96152TL) for the dates of service covered during this cost report period." sqref="M45" xr:uid="{00000000-0002-0000-0700-000023000000}"/>
    <dataValidation allowBlank="1" showInputMessage="1" showErrorMessage="1" prompt="Enter the units for this service ( IFSP Psychology Counseling, Individual Treatment - Additional 96152TL22) for the dates of service covered during this cost report period." sqref="M46" xr:uid="{00000000-0002-0000-0700-000024000000}"/>
    <dataValidation allowBlank="1" showInputMessage="1" showErrorMessage="1" prompt="Enter the units for this service ( IEP Psychology Counseling, Individual Treatment - Initial 96152TM) for the dates of service covered during this cost report period." sqref="M47" xr:uid="{00000000-0002-0000-0700-000025000000}"/>
    <dataValidation allowBlank="1" showInputMessage="1" showErrorMessage="1" prompt="Enter the units for this service ( IEP Psychology Counseling, Individual Treatment - Additional 96152TM22) for the dates of service covered during this cost report period." sqref="M48" xr:uid="{00000000-0002-0000-0700-000026000000}"/>
    <dataValidation allowBlank="1" showInputMessage="1" showErrorMessage="1" prompt="Enter the units for this service ( IFSP Psychology Counseling, Group Treatment - Initial 96153TL) for the dates of service covered during this cost report period." sqref="M49" xr:uid="{00000000-0002-0000-0700-000027000000}"/>
    <dataValidation allowBlank="1" showInputMessage="1" showErrorMessage="1" prompt="Enter the units for this service ( IFSP Psychology Counseling, Group Treatment - Additional 96153TL22) for the dates of service covered during this cost report period." sqref="M50" xr:uid="{00000000-0002-0000-0700-000028000000}"/>
    <dataValidation allowBlank="1" showInputMessage="1" showErrorMessage="1" prompt="Enter the units for this service ( IEP Psychology Counseling, Group Treatment - Initial 96153TM) for the dates of service covered during this cost report period." sqref="M51" xr:uid="{00000000-0002-0000-0700-000029000000}"/>
    <dataValidation allowBlank="1" showInputMessage="1" showErrorMessage="1" prompt="Enter the units for this service ( IEP Psychology Counseling, Group Treatment - Additional 96153TM22) for the dates of service covered during this cost report period." sqref="M52" xr:uid="{00000000-0002-0000-0700-00002A000000}"/>
    <dataValidation allowBlank="1" showInputMessage="1" showErrorMessage="1" prompt="Enter the units for this service ( IFSP Health Assessment: Initial T1001TL) for the dates of service covered during this cost report period." sqref="M61" xr:uid="{00000000-0002-0000-0700-00002B000000}"/>
    <dataValidation allowBlank="1" showInputMessage="1" showErrorMessage="1" prompt="Enter the units for this service ( IFSP Health Assessment: Annual T1001TL52) for the dates of service covered during this cost report period." sqref="M62" xr:uid="{00000000-0002-0000-0700-00002C000000}"/>
    <dataValidation allowBlank="1" showInputMessage="1" showErrorMessage="1" prompt="Enter the units for this service ( IFSP Health Assessment: Amended T1001TLTS) for the dates of service covered during this cost report period." sqref="M63" xr:uid="{00000000-0002-0000-0700-00002D000000}"/>
    <dataValidation allowBlank="1" showInputMessage="1" showErrorMessage="1" prompt="Enter the units for this service ( IEP Health Assessment: Initial/Triennial T1001TM) for the dates of service covered during this cost report period." sqref="M64" xr:uid="{00000000-0002-0000-0700-00002E000000}"/>
    <dataValidation allowBlank="1" showInputMessage="1" showErrorMessage="1" prompt="Enter the units for this service ( IEP Health Assessment: Annual T1001TM52) for the dates of service covered during this cost report period." sqref="M65" xr:uid="{00000000-0002-0000-0700-00002F000000}"/>
    <dataValidation allowBlank="1" showInputMessage="1" showErrorMessage="1" prompt="Enter the units for this service ( IEP Health Assessment: Amended T1001TMTS) for the dates of service covered during this cost report period." sqref="M66" xr:uid="{00000000-0002-0000-0700-000030000000}"/>
    <dataValidation allowBlank="1" showInputMessage="1" showErrorMessage="1" prompt="Enter the units for this service ( IFSP Nursing  Services T1002TL) for the dates of service covered during this cost report period." sqref="M67" xr:uid="{00000000-0002-0000-0700-000031000000}"/>
    <dataValidation allowBlank="1" showInputMessage="1" showErrorMessage="1" prompt="Enter the units for this service ( IEP Nursing Services T1002TM) for the dates of service covered during this cost report period." sqref="M68" xr:uid="{00000000-0002-0000-0700-000032000000}"/>
    <dataValidation allowBlank="1" showInputMessage="1" showErrorMessage="1" prompt="Enter the units for this service ( IFSP LVN Services T1003TL) for the dates of service covered during this cost report period." sqref="M71" xr:uid="{00000000-0002-0000-0700-000033000000}"/>
    <dataValidation allowBlank="1" showInputMessage="1" showErrorMessage="1" prompt="Enter the units for this service ( IEP LVN Services T1003TM) for the dates of service covered during this cost report period." sqref="M72" xr:uid="{00000000-0002-0000-0700-000034000000}"/>
    <dataValidation allowBlank="1" showInputMessage="1" showErrorMessage="1" prompt="Enter the units for this service ( IFSP Trained Health Care Aide Services T1004TL) for the dates of service covered during this cost report period." sqref="M75" xr:uid="{00000000-0002-0000-0700-000035000000}"/>
    <dataValidation allowBlank="1" showInputMessage="1" showErrorMessage="1" prompt="Enter the units for this service ( IEP Trained Health Care Aide Services T1004TM) for the dates of service covered during this cost report period." sqref="M76" xr:uid="{00000000-0002-0000-0700-000036000000}"/>
    <dataValidation allowBlank="1" showInputMessage="1" showErrorMessage="1" prompt="Enter the units for this service ( IFSP Speech/Language Assessment: Initial 92506TLGN) for the dates of service covered during this cost report period." sqref="M79" xr:uid="{00000000-0002-0000-0700-000037000000}"/>
    <dataValidation allowBlank="1" showInputMessage="1" showErrorMessage="1" prompt="Enter the units for this service ( IFSP Speech/Language Assessment: Annual 92506TLGN, 52) for the dates of service covered during this cost report period." sqref="M80" xr:uid="{00000000-0002-0000-0700-000038000000}"/>
    <dataValidation allowBlank="1" showInputMessage="1" showErrorMessage="1" prompt="Enter the units for this service ( IFSP Speech/Language Assessment: Amended 92506TLGN, TS) for the dates of service covered during this cost report period." sqref="M81" xr:uid="{00000000-0002-0000-0700-000039000000}"/>
    <dataValidation allowBlank="1" showInputMessage="1" showErrorMessage="1" prompt="Enter the units for this service ( IEP Speech/Language Assessment: Initial/Triennial 92506TMGN) for the dates of service covered during this cost report period." sqref="M82" xr:uid="{00000000-0002-0000-0700-00003A000000}"/>
    <dataValidation allowBlank="1" showInputMessage="1" showErrorMessage="1" prompt="Enter the units for this service ( IEP Speech/Language Assessment: Annual 92506TMGN, 52) for the dates of service covered during this cost report period." sqref="M83" xr:uid="{00000000-0002-0000-0700-00003B000000}"/>
    <dataValidation allowBlank="1" showInputMessage="1" showErrorMessage="1" prompt="Enter the units for this service ( IEP Speech/Language Assessment: Amended 92506TMGN, TS) for the dates of service covered during this cost report period." sqref="M84" xr:uid="{00000000-0002-0000-0700-00003C000000}"/>
    <dataValidation allowBlank="1" showInputMessage="1" showErrorMessage="1" prompt="Enter the units for this service ( IFSP Speech Therapy, Individual Treatment - Initial 92507TLGN) for the dates of service covered during this cost report period." sqref="M85" xr:uid="{00000000-0002-0000-0700-00003D000000}"/>
    <dataValidation allowBlank="1" showInputMessage="1" showErrorMessage="1" prompt="Enter the units for this service ( IFSP Speech Therapy, Individual Treatment - Additional 92507TLGN, 22) for the dates of service covered during this cost report period." sqref="M86" xr:uid="{00000000-0002-0000-0700-00003E000000}"/>
    <dataValidation allowBlank="1" showInputMessage="1" showErrorMessage="1" prompt="Enter the units for this service ( IEP Speech Therapy, Individual Treatment - Initial 92507TMGN) for the dates of service covered during this cost report period." sqref="M87" xr:uid="{00000000-0002-0000-0700-00003F000000}"/>
    <dataValidation allowBlank="1" showInputMessage="1" showErrorMessage="1" prompt="Enter the units for this service ( IEP Speech Therapy, Individual Treatment - Additional 92507TMGN, 22) for the dates of service covered during this cost report period." sqref="M88" xr:uid="{00000000-0002-0000-0700-000040000000}"/>
    <dataValidation allowBlank="1" showInputMessage="1" showErrorMessage="1" prompt="Enter the units for this service ( IFSP Speech Therapy, Group Treatment - Initial 92508TLGN) for the dates of service covered during this cost report period." sqref="M89" xr:uid="{00000000-0002-0000-0700-000041000000}"/>
    <dataValidation allowBlank="1" showInputMessage="1" showErrorMessage="1" prompt="Enter the units for this service ( IFSP Speech Therapy, Group Treatment - Additional 92508TLGN, 22) for the dates of service covered during this cost report period." sqref="M90" xr:uid="{00000000-0002-0000-0700-000042000000}"/>
    <dataValidation allowBlank="1" showInputMessage="1" showErrorMessage="1" prompt="Enter the units for this service ( IEP Speech Therapy, Group Treatment - Initial 92508TMGN) for the dates of service covered during this cost report period." sqref="M91" xr:uid="{00000000-0002-0000-0700-000043000000}"/>
    <dataValidation allowBlank="1" showInputMessage="1" showErrorMessage="1" prompt="Enter the units for this service ( IEP Speech Therapy, Group Treatment - Additional 92508TMGN, 22) for the dates of service covered during this cost report period." sqref="M92" xr:uid="{00000000-0002-0000-0700-000044000000}"/>
    <dataValidation allowBlank="1" showInputMessage="1" showErrorMessage="1" prompt="Enter the units for this service ( IFSP Audiological Assessment: Initial 92506TL) for the dates of service covered during this cost report period." sqref="M95" xr:uid="{00000000-0002-0000-0700-000045000000}"/>
    <dataValidation allowBlank="1" showInputMessage="1" showErrorMessage="1" prompt="Enter the units for this service ( IFSP Audiological Assessment: Annual 92506TL52) for the dates of service covered during this cost report period." sqref="M96" xr:uid="{00000000-0002-0000-0700-000046000000}"/>
    <dataValidation allowBlank="1" showInputMessage="1" showErrorMessage="1" prompt="Enter the units for this service ( IFSP Audiological Assessment: Amended 92506TLTS) for the dates of service covered during this cost report period." sqref="M97" xr:uid="{00000000-0002-0000-0700-000047000000}"/>
    <dataValidation allowBlank="1" showInputMessage="1" showErrorMessage="1" prompt="Enter the units for this service ( IEP Audiological Assessment: Initial/Triennial 92506TM) for the dates of service covered during this cost report period." sqref="M98" xr:uid="{00000000-0002-0000-0700-000048000000}"/>
    <dataValidation allowBlank="1" showInputMessage="1" showErrorMessage="1" prompt="Enter the units for this service ( IEP Audiological Assessment: Annual 92506TM52) for the dates of service covered during this cost report period." sqref="M99" xr:uid="{00000000-0002-0000-0700-000049000000}"/>
    <dataValidation allowBlank="1" showInputMessage="1" showErrorMessage="1" prompt="Enter the units for this service ( IEP Audiological Assessment: Amended 92506TMTS) for the dates of service covered during this cost report period." sqref="M100" xr:uid="{00000000-0002-0000-0700-00004A000000}"/>
    <dataValidation allowBlank="1" showInputMessage="1" showErrorMessage="1" prompt="Enter the units for this service ( IFSP Audiology, Individual Treatment - Initial 92507TL) for the dates of service covered during this cost report period." sqref="M101" xr:uid="{00000000-0002-0000-0700-00004B000000}"/>
    <dataValidation allowBlank="1" showInputMessage="1" showErrorMessage="1" prompt="Enter the units for this service ( IFSP Audiology, Individual Treatment - Additional 92507TL22) for the dates of service covered during this cost report period." sqref="M102" xr:uid="{00000000-0002-0000-0700-00004C000000}"/>
    <dataValidation allowBlank="1" showInputMessage="1" showErrorMessage="1" prompt="Enter the units for this service ( IEP Audiology, Individual Treatment - Initial 92507TM) for the dates of service covered during this cost report period." sqref="M103" xr:uid="{00000000-0002-0000-0700-00004D000000}"/>
    <dataValidation allowBlank="1" showInputMessage="1" showErrorMessage="1" prompt="Enter the units for this service ( IEP Audiology, Individual Treatment - Additional 92507TM22) for the dates of service covered during this cost report period." sqref="M104" xr:uid="{00000000-0002-0000-0700-00004E000000}"/>
    <dataValidation allowBlank="1" showInputMessage="1" showErrorMessage="1" prompt="Enter the units for this service ( IFSP Hearing Check V5011TL) for the dates of service covered during this cost report period." sqref="M105" xr:uid="{00000000-0002-0000-0700-00004F000000}"/>
    <dataValidation allowBlank="1" showInputMessage="1" showErrorMessage="1" prompt="Enter the units for this service ( IEP Hearing Check V5011TM) for the dates of service covered during this cost report period." sqref="M106" xr:uid="{00000000-0002-0000-0700-000050000000}"/>
    <dataValidation allowBlank="1" showInputMessage="1" showErrorMessage="1" prompt="Enter the units for this service ( IFSP Physical Therapy Assessment: Initial 97001TL) for the dates of service covered during this cost report period." sqref="M109" xr:uid="{00000000-0002-0000-0700-000051000000}"/>
    <dataValidation allowBlank="1" showInputMessage="1" showErrorMessage="1" prompt="Enter the units for this service ( IFSP Physical Therapy Assessment: Annual 97001TL52) for the dates of service covered during this cost report period." sqref="M110" xr:uid="{00000000-0002-0000-0700-000052000000}"/>
    <dataValidation allowBlank="1" showInputMessage="1" showErrorMessage="1" prompt="Enter the units for this service ( IFSP Physical Therapy Assessment: Amended 97002TL) for the dates of service covered during this cost report period." sqref="M111" xr:uid="{00000000-0002-0000-0700-000053000000}"/>
    <dataValidation allowBlank="1" showInputMessage="1" showErrorMessage="1" prompt="Enter the units for this service ( IEP Physical Therapy Assessment: Initial/Triennial 97001TM) for the dates of service covered during this cost report period." sqref="M112" xr:uid="{00000000-0002-0000-0700-000054000000}"/>
    <dataValidation allowBlank="1" showInputMessage="1" showErrorMessage="1" prompt="Enter the units for this service ( IEP Physical Therapy Assessment: Annual 97001TM52) for the dates of service covered during this cost report period." sqref="M113" xr:uid="{00000000-0002-0000-0700-000055000000}"/>
    <dataValidation allowBlank="1" showInputMessage="1" showErrorMessage="1" prompt="Enter the units for this service ( IEP Physical Therapy Assessment: Amended 97002TM) for the dates of service covered during this cost report period." sqref="M114" xr:uid="{00000000-0002-0000-0700-000056000000}"/>
    <dataValidation allowBlank="1" showInputMessage="1" showErrorMessage="1" prompt="Enter the units for this service ( IFSP Physical Therapy Individual Treatment - Initial 97110TLGP) for the dates of service covered during this cost report period." sqref="M115" xr:uid="{00000000-0002-0000-0700-000057000000}"/>
    <dataValidation allowBlank="1" showInputMessage="1" showErrorMessage="1" prompt="Enter the units for this service ( IFSP Physical Therapy Individual Treatment - Additional 97110TLGP, 22) for the dates of service covered during this cost report period." sqref="M116" xr:uid="{00000000-0002-0000-0700-000058000000}"/>
    <dataValidation allowBlank="1" showInputMessage="1" showErrorMessage="1" prompt="Enter the units for this service ( IEP Physical Therapy Individual Treatment - Initial 97110TMGP) for the dates of service covered during this cost report period." sqref="M117" xr:uid="{00000000-0002-0000-0700-000059000000}"/>
    <dataValidation allowBlank="1" showInputMessage="1" showErrorMessage="1" prompt="Enter the units for this service ( IEP Physical Therapy Individual Treatment - Additional 97110TMGP, 22) for the dates of service covered during this cost report period." sqref="M118" xr:uid="{00000000-0002-0000-0700-00005A000000}"/>
    <dataValidation allowBlank="1" showInputMessage="1" showErrorMessage="1" prompt="Enter the units for this service ( IFSP Occupational Therapy Assessment: Initial  97003TL) for the dates of service covered during this cost report period." sqref="M121" xr:uid="{00000000-0002-0000-0700-00005B000000}"/>
    <dataValidation allowBlank="1" showInputMessage="1" showErrorMessage="1" prompt="Enter the units for this service ( IFSP Occupational Therapy Assessment: Annual 97003TL52) for the dates of service covered during this cost report period." sqref="M122" xr:uid="{00000000-0002-0000-0700-00005C000000}"/>
    <dataValidation allowBlank="1" showInputMessage="1" showErrorMessage="1" prompt="Enter the units for this service ( IFSP Occupational Therapy Assessment: Amended 97004TL) for the dates of service covered during this cost report period." sqref="M123" xr:uid="{00000000-0002-0000-0700-00005D000000}"/>
    <dataValidation allowBlank="1" showInputMessage="1" showErrorMessage="1" prompt="Enter the units for this service ( IEP Occupational Therapy Assessment: Initial/Triennial 97003TM) for the dates of service covered during this cost report period." sqref="M124" xr:uid="{00000000-0002-0000-0700-00005E000000}"/>
    <dataValidation allowBlank="1" showInputMessage="1" showErrorMessage="1" prompt="Enter the units for this service ( IEP Occupational Therapy Assessment: Annual 97003TM52) for the dates of service covered during this cost report period." sqref="M125" xr:uid="{00000000-0002-0000-0700-00005F000000}"/>
    <dataValidation allowBlank="1" showInputMessage="1" showErrorMessage="1" prompt="Enter the units for this service ( IEP Occupational Therapy Assessment: Amended 97004TM) for the dates of service covered during this cost report period." sqref="M126" xr:uid="{00000000-0002-0000-0700-000060000000}"/>
    <dataValidation allowBlank="1" showInputMessage="1" showErrorMessage="1" prompt="Enter the units for this service ( IFSP Occupational Therapy Individual Treatment - Initial 97110TLGO) for the dates of service covered during this cost report period." sqref="M127" xr:uid="{00000000-0002-0000-0700-000061000000}"/>
    <dataValidation allowBlank="1" showInputMessage="1" showErrorMessage="1" prompt="Enter the units for this service ( IFSP Occupational Therapy Individual Treatment - Additional 97110TLGO, 22) for the dates of service covered during this cost report period." sqref="M128" xr:uid="{00000000-0002-0000-0700-000062000000}"/>
    <dataValidation allowBlank="1" showInputMessage="1" showErrorMessage="1" prompt="Enter the units for this service ( IEP Occupational Therapy Individual Treatment - Initial 97110TMGO) for the dates of service covered during this cost report period." sqref="M129" xr:uid="{00000000-0002-0000-0700-000063000000}"/>
    <dataValidation allowBlank="1" showInputMessage="1" showErrorMessage="1" prompt="Enter the units for this service ( IEP Occupational Therapy Individual Treatment - Additional 97110TMGO, 22) for the dates of service covered during this cost report period." sqref="M130" xr:uid="{00000000-0002-0000-0700-000064000000}"/>
    <dataValidation allowBlank="1" showInputMessage="1" showErrorMessage="1" prompt="Enter the units for this service ( IFSP Health/Nutrition Assessment: Initial 96150TLAG) for the dates of service covered during this cost report period." sqref="M133" xr:uid="{00000000-0002-0000-0700-000065000000}"/>
    <dataValidation allowBlank="1" showInputMessage="1" showErrorMessage="1" prompt="Enter the units for this service ( IFSP Health/Nutrition Assessment: Annual 96150TLAG, 52) for the dates of service covered during this cost report period." sqref="M134" xr:uid="{00000000-0002-0000-0700-000066000000}"/>
    <dataValidation allowBlank="1" showInputMessage="1" showErrorMessage="1" prompt="Enter the units for this service ( IFSP Health/Nutrition Assessment: Amended 96151TLAG) for the dates of service covered during this cost report period." sqref="M135" xr:uid="{00000000-0002-0000-0700-000067000000}"/>
    <dataValidation allowBlank="1" showInputMessage="1" showErrorMessage="1" prompt="Enter the units for this service ( IEP Health/Nutrition Assessment:  Initial/Triennial 96150TMAG) for the dates of service covered during this cost report period." sqref="M136" xr:uid="{00000000-0002-0000-0700-000068000000}"/>
    <dataValidation allowBlank="1" showInputMessage="1" showErrorMessage="1" prompt="Enter the units for this service ( IEP Health/Nutrition Assessment: Annual 96150TMAG, 52) for the dates of service covered during this cost report period." sqref="M137" xr:uid="{00000000-0002-0000-0700-000069000000}"/>
    <dataValidation allowBlank="1" showInputMessage="1" showErrorMessage="1" prompt="Enter the units for this service ( IEP Health/Nutrition Assessment: Amended 96151TMAG) for the dates of service covered during this cost report period." sqref="M138" xr:uid="{00000000-0002-0000-0700-00006A000000}"/>
    <dataValidation allowBlank="1" showInputMessage="1" showErrorMessage="1" prompt="Enter the units for this service ( IFSP Psychology Counseling, Individual Treatment - Initial 96152TLAG) for the dates of service covered during this cost report period." sqref="M139" xr:uid="{00000000-0002-0000-0700-00006B000000}"/>
    <dataValidation allowBlank="1" showInputMessage="1" showErrorMessage="1" prompt="Enter the units for this service ( IFSP Psychology Counseling, Individual Treatment - Additional 96152TLAG, 22) for the dates of service covered during this cost report period." sqref="M140" xr:uid="{00000000-0002-0000-0700-00006C000000}"/>
    <dataValidation allowBlank="1" showInputMessage="1" showErrorMessage="1" prompt="Enter the units for this service ( IEP Psychology Counseling, Individual Treatment - Initial 96152TMAG) for the dates of service covered during this cost report period." sqref="M141" xr:uid="{00000000-0002-0000-0700-00006D000000}"/>
    <dataValidation allowBlank="1" showInputMessage="1" showErrorMessage="1" prompt="Enter the units for this service ( IEP Psychology Counseling, Individual Treatment - Additional 96152TMAG, 22) for the dates of service covered during this cost report period." sqref="M142" xr:uid="{00000000-0002-0000-0700-00006E000000}"/>
    <dataValidation allowBlank="1" showInputMessage="1" showErrorMessage="1" prompt="Enter the units for this service ( IFSP Psychology Counseling, Group Treatment - Initial 96153TLAG) for the dates of service covered during this cost report period." sqref="M143" xr:uid="{00000000-0002-0000-0700-00006F000000}"/>
    <dataValidation allowBlank="1" showInputMessage="1" showErrorMessage="1" prompt="Enter the units for this service ( IFSP Psychology Counseling, Group Treatment - Additional 96153TLAG, 22) for the dates of service covered during this cost report period." sqref="M144" xr:uid="{00000000-0002-0000-0700-000070000000}"/>
    <dataValidation allowBlank="1" showInputMessage="1" showErrorMessage="1" prompt="Enter the units for this service ( IEP Psychology Counseling, Group Treatment - Initial 96153TMAG) for the dates of service covered during this cost report period." sqref="M145" xr:uid="{00000000-0002-0000-0700-000071000000}"/>
    <dataValidation allowBlank="1" showInputMessage="1" showErrorMessage="1" prompt="Enter the units for this service ( IEP Psychology Counseling, Group Treatment - Additional 96153TMAG, 22) for the dates of service covered during this cost report period." sqref="M146" xr:uid="{00000000-0002-0000-0700-000072000000}"/>
    <dataValidation allowBlank="1" showInputMessage="1" showErrorMessage="1" prompt="Enter the reimbursement figures for this service ( IFSP Psychological Assessment:   Initial 96101TL) for the dates of service covered during this cost report period." sqref="U7" xr:uid="{00000000-0002-0000-0700-000073000000}"/>
    <dataValidation allowBlank="1" showInputMessage="1" showErrorMessage="1" prompt="Enter the reimbursement figures for this service ( IFSP Psychological Assessment:  Annual  96101TL52) for the dates of service covered during this cost report period." sqref="U8" xr:uid="{00000000-0002-0000-0700-000074000000}"/>
    <dataValidation allowBlank="1" showInputMessage="1" showErrorMessage="1" prompt="Enter the reimbursement figures for this service ( IFSP Psychological Assessment:  Amended  96101TLTS) for the dates of service covered during this cost report period." sqref="U9" xr:uid="{00000000-0002-0000-0700-000075000000}"/>
    <dataValidation allowBlank="1" showInputMessage="1" showErrorMessage="1" prompt="Enter the reimbursement figures for this service (IEP Psychological Assessment:  Initial/Triennial 96101TM) for dates of service during this cost report period." sqref="U10" xr:uid="{00000000-0002-0000-0700-000076000000}"/>
    <dataValidation allowBlank="1" showInputMessage="1" showErrorMessage="1" prompt="Enter the reimbursement figures for this service ( IEP Psychological Assessment:  Annual 96101TM52) for the dates of service covered during this cost report period." sqref="U11" xr:uid="{00000000-0002-0000-0700-000077000000}"/>
    <dataValidation allowBlank="1" showInputMessage="1" showErrorMessage="1" prompt="Enter the reimbursement figures for this service ( IEP Psychological Assessment:  Amended 96101TMTS) for the dates of service covered during this cost report period." sqref="U12" xr:uid="{00000000-0002-0000-0700-000078000000}"/>
    <dataValidation allowBlank="1" showInputMessage="1" showErrorMessage="1" prompt="Enter the reimbursement figures for this service ( IFSP Psychology Counseling, Individual Treatment - Initial 96152TLAH) for the dates of service covered during this cost report period." sqref="U13" xr:uid="{00000000-0002-0000-0700-000079000000}"/>
    <dataValidation allowBlank="1" showInputMessage="1" showErrorMessage="1" prompt="Enter the reimbursement figures for this service ( IFSP Psychology Counseling, Individual Treatment - Additional 96152TLAH, 22) for the dates of service covered during this cost report period." sqref="U14" xr:uid="{00000000-0002-0000-0700-00007A000000}"/>
    <dataValidation allowBlank="1" showInputMessage="1" showErrorMessage="1" prompt="Enter the reimbursement figures for this service ( IEP Psychology Counseling, Individual Treatment - Initial 96152TMAH) for the dates of service covered during this cost report period." sqref="U15" xr:uid="{00000000-0002-0000-0700-00007B000000}"/>
    <dataValidation allowBlank="1" showInputMessage="1" showErrorMessage="1" prompt="Enter the reimbursement figures for this service ( IEP Psychology Counseling, Individual Treatment - Additional 96152TMAH, 22) for the dates of service covered during this cost report period." sqref="U16" xr:uid="{00000000-0002-0000-0700-00007C000000}"/>
    <dataValidation allowBlank="1" showInputMessage="1" showErrorMessage="1" prompt="Enter the reimbursement figures for this service ( IFSP Psychology Counseling, Group Treatment - Initial 96153TLAH) for the dates of service covered during this cost report period." sqref="U17" xr:uid="{00000000-0002-0000-0700-00007D000000}"/>
    <dataValidation allowBlank="1" showInputMessage="1" showErrorMessage="1" prompt="Enter the reimbursement figures for this service ( IFSP Psychology Counseling, Group Treatment - Additional 96153TLAH, 22) for the dates of service covered during this cost report period." sqref="U18" xr:uid="{00000000-0002-0000-0700-00007E000000}"/>
    <dataValidation allowBlank="1" showInputMessage="1" showErrorMessage="1" prompt="Enter the reimbursement figures for this service ( IEP Psychology Counseling, Group Treatment - Initial 96153TMAH) for the dates of service covered during this cost report period." sqref="U19" xr:uid="{00000000-0002-0000-0700-00007F000000}"/>
    <dataValidation allowBlank="1" showInputMessage="1" showErrorMessage="1" prompt="Enter the reimbursement figures for this service ( IEP Psychology Counseling, Group Treatment - Additional 96153TMAH, 22) for the dates of service covered during this cost report period." sqref="U20" xr:uid="{00000000-0002-0000-0700-000080000000}"/>
    <dataValidation allowBlank="1" showInputMessage="1" showErrorMessage="1" prompt="Enter the reimbursement figures for this service ( IFSP Psychosocial Status Assessment: Initial 96150TLAJ) for the dates of service covered during this cost report period." sqref="U23" xr:uid="{00000000-0002-0000-0700-000081000000}"/>
    <dataValidation allowBlank="1" showInputMessage="1" showErrorMessage="1" prompt="Enter the reimbursement figures for this service ( IFSP Psychosocial Status Assessment: Annual 96150TLAJ, 52) for the dates of service covered during this cost report period." sqref="U24" xr:uid="{00000000-0002-0000-0700-000082000000}"/>
    <dataValidation allowBlank="1" showInputMessage="1" showErrorMessage="1" prompt="Enter the reimbursement figures for this service ( IFSP Psychosocial Status Assessment: Amended 96151TLAJ) for the dates of service covered during this cost report period." sqref="U25" xr:uid="{00000000-0002-0000-0700-000083000000}"/>
    <dataValidation allowBlank="1" showInputMessage="1" showErrorMessage="1" prompt="Enter the reimbursement figures for this service ( IEP Psychosocial Status Assessment: Initial/Triennial 96150TMAJ) for the dates of service covered during this cost report period." sqref="U26" xr:uid="{00000000-0002-0000-0700-000084000000}"/>
    <dataValidation allowBlank="1" showInputMessage="1" showErrorMessage="1" prompt="Enter the reimbursement figures for this service ( IEP Psychosocial Status Assessment: Annual 96150TMAJ, 52) for the dates of service covered during this cost report period." sqref="U27" xr:uid="{00000000-0002-0000-0700-000085000000}"/>
    <dataValidation allowBlank="1" showInputMessage="1" showErrorMessage="1" prompt="Enter the reimbursement figures for this service ( IEP Psychosocial Status Assessment: Amended 96151TMAJ) for the dates of service covered during this cost report period." sqref="U28" xr:uid="{00000000-0002-0000-0700-000086000000}"/>
    <dataValidation allowBlank="1" showInputMessage="1" showErrorMessage="1" prompt="Enter the reimbursement figures for this service ( IFSP Psychology Counseling, Individual Treatment - Initial 96152TLAJ) for the dates of service covered during this cost report period." sqref="U29" xr:uid="{00000000-0002-0000-0700-000087000000}"/>
    <dataValidation allowBlank="1" showInputMessage="1" showErrorMessage="1" prompt="Enter the reimbursement figures for this service ( IFSP Psychology Counseling, Individual Treatment - Additional 96152TLAJ, 22) for the dates of service covered during this cost report period." sqref="U30" xr:uid="{00000000-0002-0000-0700-000088000000}"/>
    <dataValidation allowBlank="1" showInputMessage="1" showErrorMessage="1" prompt="Enter the reimbursement figures for this service ( IEP Psychology Counseling, Individual Treatment - Initial 96152TMAJ) for the dates of service covered during this cost report period." sqref="U31" xr:uid="{00000000-0002-0000-0700-000089000000}"/>
    <dataValidation allowBlank="1" showInputMessage="1" showErrorMessage="1" prompt="Enter the reimbursement figures for this service ( IEP Psychology Counseling, Individual Treatment - Additional 96152TMAJ, 22) for the dates of service covered during this cost report period." sqref="U32" xr:uid="{00000000-0002-0000-0700-00008A000000}"/>
    <dataValidation allowBlank="1" showInputMessage="1" showErrorMessage="1" prompt="Enter the reimbursement figures for this service ( IFSP Psychology Counseling, Group Treatment - Initial 96153TLAJ) for the dates of service covered during this cost report period." sqref="U33" xr:uid="{00000000-0002-0000-0700-00008B000000}"/>
    <dataValidation allowBlank="1" showInputMessage="1" showErrorMessage="1" prompt="Enter the reimbursement figures for this service ( IFSP Psychology Counseling, Group Treatment - Additional 96153TLAJ, 22) for the dates of service covered during this cost report period." sqref="U34" xr:uid="{00000000-0002-0000-0700-00008C000000}"/>
    <dataValidation allowBlank="1" showInputMessage="1" showErrorMessage="1" prompt="Enter the reimbursement figures for this service ( IEP Psychology Counseling, Group Treatment - Initial 96153TMAJ) for the dates of service covered during this cost report period." sqref="U35" xr:uid="{00000000-0002-0000-0700-00008D000000}"/>
    <dataValidation allowBlank="1" showInputMessage="1" showErrorMessage="1" prompt="Enter the reimbursement figures for this service ( IEP Psychology Counseling, Group Treatment - Additional 96153TMAJ, 22) for the dates of service covered during this cost report period." sqref="U36" xr:uid="{00000000-0002-0000-0700-00008E000000}"/>
    <dataValidation allowBlank="1" showInputMessage="1" showErrorMessage="1" prompt="Enter the reimbursement figures for this service ( IFSP Psychosocial Status Assessment: Initial 96150TL) for the dates of service covered during this cost report period." sqref="U39" xr:uid="{00000000-0002-0000-0700-00008F000000}"/>
    <dataValidation allowBlank="1" showInputMessage="1" showErrorMessage="1" prompt="Enter the reimbursement figures for this service ( IFSP Psychosocial Status Assessment: Annual 96150TL52) for the dates of service covered during this cost report period." sqref="U40" xr:uid="{00000000-0002-0000-0700-000090000000}"/>
    <dataValidation allowBlank="1" showInputMessage="1" showErrorMessage="1" prompt="Enter the reimbursement figures for this service ( IFSP Psychosocial Status Assessment: Amended 96151TL) for the dates of service covered during this cost report period." sqref="U41" xr:uid="{00000000-0002-0000-0700-000091000000}"/>
    <dataValidation allowBlank="1" showInputMessage="1" showErrorMessage="1" prompt="Enter the reimbursement figures for this service ( IEP Psychosocial Status Assessment: Initial/Triennial 96150TM) for the dates of service covered during this cost report period." sqref="U42" xr:uid="{00000000-0002-0000-0700-000092000000}"/>
    <dataValidation allowBlank="1" showInputMessage="1" showErrorMessage="1" prompt="Enter the reimbursement figures for this service ( IEP Psychosocial Status Assessment: Annual 96150TM52) for the dates of service covered during this cost report period." sqref="U43" xr:uid="{00000000-0002-0000-0700-000093000000}"/>
    <dataValidation allowBlank="1" showInputMessage="1" showErrorMessage="1" prompt="Enter the reimbursement figures for this service ( IEP Psychosocial Status Assessment: Amended 96151TM) for the dates of service covered during this cost report period." sqref="U44" xr:uid="{00000000-0002-0000-0700-000094000000}"/>
    <dataValidation allowBlank="1" showInputMessage="1" showErrorMessage="1" prompt="Enter the reimbursement figures for this service ( IFSP Psychology Counseling, Individual Treatment - Initial 96152TL) for the dates of service covered during this cost report period." sqref="U45" xr:uid="{00000000-0002-0000-0700-000095000000}"/>
    <dataValidation allowBlank="1" showInputMessage="1" showErrorMessage="1" prompt="Enter the reimbursement figures for this service ( IFSP Psychology Counseling, Individual Treatment - Additional 96152TL22) for the dates of service covered during this cost report period." sqref="U46" xr:uid="{00000000-0002-0000-0700-000096000000}"/>
    <dataValidation allowBlank="1" showInputMessage="1" showErrorMessage="1" prompt="Enter the reimbursement figures for this service ( IEP Psychology Counseling, Individual Treatment - Initial 96152TM) for the dates of service covered during this cost report period." sqref="U47" xr:uid="{00000000-0002-0000-0700-000097000000}"/>
    <dataValidation allowBlank="1" showInputMessage="1" showErrorMessage="1" prompt="Enter the reimbursement figures for this service ( IEP Psychology Counseling, Individual Treatment - Additional 96152TM22) for the dates of service covered during this cost report period." sqref="U48" xr:uid="{00000000-0002-0000-0700-000098000000}"/>
    <dataValidation allowBlank="1" showInputMessage="1" showErrorMessage="1" prompt="Enter the reimbursement figures for this service ( IFSP Psychology Counseling, Group Treatment - Initial 96153TL) for the dates of service covered during this cost report period." sqref="U49" xr:uid="{00000000-0002-0000-0700-000099000000}"/>
    <dataValidation allowBlank="1" showInputMessage="1" showErrorMessage="1" prompt="Enter the reimbursement figures for this service ( IFSP Psychology Counseling, Group Treatment - Additional 96153TL22) for the dates of service covered during this cost report period." sqref="U50" xr:uid="{00000000-0002-0000-0700-00009A000000}"/>
    <dataValidation allowBlank="1" showInputMessage="1" showErrorMessage="1" prompt="Enter the reimbursement figures for this service ( IEP Psychology Counseling, Group Treatment - Initial 96153TM) for the dates of service covered during this cost report period." sqref="U51" xr:uid="{00000000-0002-0000-0700-00009B000000}"/>
    <dataValidation allowBlank="1" showInputMessage="1" showErrorMessage="1" prompt="Enter the reimbursement figures for this service ( IEP Psychology Counseling, Group Treatment - Additional 96153TM22) for the dates of service covered during this cost report period." sqref="U52" xr:uid="{00000000-0002-0000-0700-00009C000000}"/>
    <dataValidation allowBlank="1" showInputMessage="1" showErrorMessage="1" prompt="Enter the reimbursement figures for this service ( IFSP Health Assessment: Initial T1001TL) for the dates of service covered during this cost report period." sqref="U61" xr:uid="{00000000-0002-0000-0700-00009D000000}"/>
    <dataValidation allowBlank="1" showInputMessage="1" showErrorMessage="1" prompt="Enter the reimbursement figures for this service ( IFSP Health Assessment: Annual T1001TL52) for the dates of service covered during this cost report period." sqref="U62" xr:uid="{00000000-0002-0000-0700-00009E000000}"/>
    <dataValidation allowBlank="1" showInputMessage="1" showErrorMessage="1" prompt="Enter the reimbursement figures for this service ( IFSP Health Assessment: Amended T1001TLTS) for the dates of service covered during this cost report period." sqref="U63" xr:uid="{00000000-0002-0000-0700-00009F000000}"/>
    <dataValidation allowBlank="1" showInputMessage="1" showErrorMessage="1" prompt="Enter the reimbursement figures for this service ( IEP Health Assessment: Initial/Triennial T1001TM) for the dates of service covered during this cost report period." sqref="U64" xr:uid="{00000000-0002-0000-0700-0000A0000000}"/>
    <dataValidation allowBlank="1" showInputMessage="1" showErrorMessage="1" prompt="Enter the reimbursement figures for this service ( IEP Health Assessment: Annual T1001TM52) for the dates of service covered during this cost report period." sqref="U65" xr:uid="{00000000-0002-0000-0700-0000A1000000}"/>
    <dataValidation allowBlank="1" showInputMessage="1" showErrorMessage="1" prompt="Enter the reimbursement figures for this service ( IEP Health Assessment: Amended T1001TMTS) for the dates of service covered during this cost report period." sqref="U66" xr:uid="{00000000-0002-0000-0700-0000A2000000}"/>
    <dataValidation allowBlank="1" showInputMessage="1" showErrorMessage="1" prompt="Enter the reimbursement figures for this service ( IFSP Nursing  Services T1002TL) for the dates of service covered during this cost report period." sqref="U67" xr:uid="{00000000-0002-0000-0700-0000A3000000}"/>
    <dataValidation allowBlank="1" showInputMessage="1" showErrorMessage="1" prompt="Enter the reimbursement figures for this service ( IEP Nursing Services T1002TM) for the dates of service covered during this cost report period." sqref="U68" xr:uid="{00000000-0002-0000-0700-0000A4000000}"/>
    <dataValidation allowBlank="1" showInputMessage="1" showErrorMessage="1" prompt="Enter the reimbursement figures for this service ( IFSP LVN Services T1003TL) for the dates of service covered during this cost report period." sqref="U71" xr:uid="{00000000-0002-0000-0700-0000A5000000}"/>
    <dataValidation allowBlank="1" showInputMessage="1" showErrorMessage="1" prompt="Enter the reimbursement figures for this service ( IEP LVN Services T1003TM) for the dates of service covered during this cost report period." sqref="U72" xr:uid="{00000000-0002-0000-0700-0000A6000000}"/>
    <dataValidation allowBlank="1" showInputMessage="1" showErrorMessage="1" prompt="Enter the reimbursement figures for this service ( IFSP Trained Health Care Aide Services T1004TL) for the dates of service covered during this cost report period." sqref="U75" xr:uid="{00000000-0002-0000-0700-0000A7000000}"/>
    <dataValidation allowBlank="1" showInputMessage="1" showErrorMessage="1" prompt="Enter the reimbursement figures for this service ( IEP Trained Health Care Aide Services T1004TM) for the dates of service covered during this cost report period." sqref="U76" xr:uid="{00000000-0002-0000-0700-0000A8000000}"/>
    <dataValidation allowBlank="1" showInputMessage="1" showErrorMessage="1" prompt="Enter the reimbursement figures for this service ( IFSP Speech/Language Assessment: Initial 92506TLGN) for the dates of service covered during this cost report period." sqref="U79" xr:uid="{00000000-0002-0000-0700-0000A9000000}"/>
    <dataValidation allowBlank="1" showInputMessage="1" showErrorMessage="1" prompt="Enter the reimbursement figures for this service ( IFSP Speech/Language Assessment: Annual 92506TLGN, 52) for the dates of service covered during this cost report period." sqref="U80" xr:uid="{00000000-0002-0000-0700-0000AA000000}"/>
    <dataValidation allowBlank="1" showInputMessage="1" showErrorMessage="1" prompt="Enter the reimbursement figures for this service ( IFSP Speech/Language Assessment: Amended 92506TLGN, TS) for the dates of service covered during this cost report period." sqref="U81" xr:uid="{00000000-0002-0000-0700-0000AB000000}"/>
    <dataValidation allowBlank="1" showInputMessage="1" showErrorMessage="1" prompt="Enter the reimbursement figures for this service ( IEP Speech/Language Assessment: Initial/Triennial 92506TMGN) for the dates of service covered during this cost report period." sqref="U82" xr:uid="{00000000-0002-0000-0700-0000AC000000}"/>
    <dataValidation allowBlank="1" showInputMessage="1" showErrorMessage="1" prompt="Enter the reimbursement figures for this service ( IEP Speech/Language Assessment: Annual 92506TMGN, 52) for the dates of service covered during this cost report period." sqref="U83" xr:uid="{00000000-0002-0000-0700-0000AD000000}"/>
    <dataValidation allowBlank="1" showInputMessage="1" showErrorMessage="1" prompt="Enter the reimbursement figures for this service ( IEP Speech/Language Assessment: Amended 92506TMGN, TS) for the dates of service covered during this cost report period." sqref="U84" xr:uid="{00000000-0002-0000-0700-0000AE000000}"/>
    <dataValidation allowBlank="1" showInputMessage="1" showErrorMessage="1" prompt="Enter the reimbursement figures for this service ( IFSP Speech Therapy, Individual Treatment - Initial 92507TLGN) for the dates of service covered during this cost report period." sqref="U85" xr:uid="{00000000-0002-0000-0700-0000AF000000}"/>
    <dataValidation allowBlank="1" showInputMessage="1" showErrorMessage="1" prompt="Enter the reimbursement figures for this service ( IFSP Speech Therapy, Individual Treatment - Additional 92507TLGN, 22) for the dates of service covered during this cost report period." sqref="U86" xr:uid="{00000000-0002-0000-0700-0000B0000000}"/>
    <dataValidation allowBlank="1" showInputMessage="1" showErrorMessage="1" prompt="Enter the reimbursement figures for this service ( IEP Speech Therapy, Individual Treatment - Initial 92507TMGN) for the dates of service covered during this cost report period." sqref="U87" xr:uid="{00000000-0002-0000-0700-0000B1000000}"/>
    <dataValidation allowBlank="1" showInputMessage="1" showErrorMessage="1" prompt="Enter the reimbursement figures for this service ( IEP Speech Therapy, Individual Treatment - Additional 92507TMGN, 22) for the dates of service covered during this cost report period." sqref="U88" xr:uid="{00000000-0002-0000-0700-0000B2000000}"/>
    <dataValidation allowBlank="1" showInputMessage="1" showErrorMessage="1" prompt="Enter the reimbursement figures for this service ( IFSP Speech Therapy, Group Treatment - Initial 92508TLGN) for the dates of service covered during this cost report period." sqref="U89" xr:uid="{00000000-0002-0000-0700-0000B3000000}"/>
    <dataValidation allowBlank="1" showInputMessage="1" showErrorMessage="1" prompt="Enter the reimbursement figures for this service ( IFSP Speech Therapy, Group Treatment - Additional 92508TLGN, 22) for the dates of service covered during this cost report period." sqref="U90" xr:uid="{00000000-0002-0000-0700-0000B4000000}"/>
    <dataValidation allowBlank="1" showInputMessage="1" showErrorMessage="1" prompt="Enter the reimbursement figures for this service ( IEP Speech Therapy, Group Treatment - Initial 92508TMGN) for the dates of service covered during this cost report period." sqref="U91" xr:uid="{00000000-0002-0000-0700-0000B5000000}"/>
    <dataValidation allowBlank="1" showInputMessage="1" showErrorMessage="1" prompt="Enter the reimbursement figures for this service ( IEP Speech Therapy, Group Treatment - Additional 92508TMGN, 22) for the dates of service covered during this cost report period." sqref="U92" xr:uid="{00000000-0002-0000-0700-0000B6000000}"/>
    <dataValidation allowBlank="1" showInputMessage="1" showErrorMessage="1" prompt="Enter the reimbursement figures for this service ( IFSP Audiological Assessment: Initial 92506TL) for the dates of service covered during this cost report period." sqref="U95" xr:uid="{00000000-0002-0000-0700-0000B7000000}"/>
    <dataValidation allowBlank="1" showInputMessage="1" showErrorMessage="1" prompt="Enter the reimbursement figures for this service ( IFSP Audiological Assessment: Annual 92506TL52) for the dates of service covered during this cost report period." sqref="U96" xr:uid="{00000000-0002-0000-0700-0000B8000000}"/>
    <dataValidation allowBlank="1" showInputMessage="1" showErrorMessage="1" prompt="Enter the reimbursement figures for this service ( IFSP Audiological Assessment: Amended 92506TLTS) for the dates of service covered during this cost report period." sqref="U97" xr:uid="{00000000-0002-0000-0700-0000B9000000}"/>
    <dataValidation allowBlank="1" showInputMessage="1" showErrorMessage="1" prompt="Enter the reimbursement figures for this service ( IEP Audiological Assessment: Initial/Triennial 92506TM) for the dates of service covered during this cost report period." sqref="U98" xr:uid="{00000000-0002-0000-0700-0000BA000000}"/>
    <dataValidation allowBlank="1" showInputMessage="1" showErrorMessage="1" prompt="Enter the reimbursement figures for this service ( IEP Audiological Assessment: Annual 92506TM52) for the dates of service covered during this cost report period." sqref="U99" xr:uid="{00000000-0002-0000-0700-0000BB000000}"/>
    <dataValidation allowBlank="1" showInputMessage="1" showErrorMessage="1" prompt="Enter the reimbursement figures for this service ( IEP Audiological Assessment: Amended 92506TMTS) for the dates of service covered during this cost report period." sqref="U100" xr:uid="{00000000-0002-0000-0700-0000BC000000}"/>
    <dataValidation allowBlank="1" showInputMessage="1" showErrorMessage="1" prompt="Enter the reimbursement figures for this service ( IFSP Audiology, Individual Treatment - Initial 92507TL) for the dates of service covered during this cost report period." sqref="U101" xr:uid="{00000000-0002-0000-0700-0000BD000000}"/>
    <dataValidation allowBlank="1" showInputMessage="1" showErrorMessage="1" prompt="Enter the reimbursement figures for this service ( IFSP Audiology, Individual Treatment - Additional 92507TL22) for the dates of service covered during this cost report period." sqref="U102" xr:uid="{00000000-0002-0000-0700-0000BE000000}"/>
    <dataValidation allowBlank="1" showInputMessage="1" showErrorMessage="1" prompt="Enter the reimbursement figures for this service ( IEP Audiology, Individual Treatment - Initial 92507TM) for the dates of service covered during this cost report period." sqref="U103" xr:uid="{00000000-0002-0000-0700-0000BF000000}"/>
    <dataValidation allowBlank="1" showInputMessage="1" showErrorMessage="1" prompt="Enter the reimbursement figures for this service ( IEP Audiology, Individual Treatment - Additional 92507TM22) for the dates of service covered during this cost report period." sqref="U104" xr:uid="{00000000-0002-0000-0700-0000C0000000}"/>
    <dataValidation allowBlank="1" showInputMessage="1" showErrorMessage="1" prompt="Enter the reimbursement figures for this service ( IFSP Hearing Check V5011TL) for the dates of service covered during this cost report period." sqref="U105" xr:uid="{00000000-0002-0000-0700-0000C1000000}"/>
    <dataValidation allowBlank="1" showInputMessage="1" showErrorMessage="1" prompt="Enter the reimbursement figures for this service ( IEP Hearing Check V5011TM) for the dates of service covered during this cost report period." sqref="U106" xr:uid="{00000000-0002-0000-0700-0000C2000000}"/>
    <dataValidation allowBlank="1" showInputMessage="1" showErrorMessage="1" prompt="Enter the reimbursement figures for this service ( IFSP Physical Therapy Assessment: Initial 97001TL) for the dates of service covered during this cost report period." sqref="U109" xr:uid="{00000000-0002-0000-0700-0000C3000000}"/>
    <dataValidation allowBlank="1" showInputMessage="1" showErrorMessage="1" prompt="Enter the reimbursement figures for this service ( IFSP Physical Therapy Assessment: Annual 97001TL52) for the dates of service covered during this cost report period." sqref="U110" xr:uid="{00000000-0002-0000-0700-0000C4000000}"/>
    <dataValidation allowBlank="1" showInputMessage="1" showErrorMessage="1" prompt="Enter the reimbursement figures for this service ( IFSP Physical Therapy Assessment: Amended 97002TL) for the dates of service covered during this cost report period." sqref="U111" xr:uid="{00000000-0002-0000-0700-0000C5000000}"/>
    <dataValidation allowBlank="1" showInputMessage="1" showErrorMessage="1" prompt="Enter the reimbursement figures for this service ( IEP Physical Therapy Assessment: Initial/Triennial 97001TM) for the dates of service covered during this cost report period." sqref="U112" xr:uid="{00000000-0002-0000-0700-0000C6000000}"/>
    <dataValidation allowBlank="1" showInputMessage="1" showErrorMessage="1" prompt="Enter the reimbursement figures for this service ( IEP Physical Therapy Assessment: Annual 97001TM52) for the dates of service covered during this cost report period." sqref="U113" xr:uid="{00000000-0002-0000-0700-0000C7000000}"/>
    <dataValidation allowBlank="1" showInputMessage="1" showErrorMessage="1" prompt="Enter the reimbursement figures for this service ( IEP Physical Therapy Assessment: Amended 97002TM) for the dates of service covered during this cost report period." sqref="U114" xr:uid="{00000000-0002-0000-0700-0000C8000000}"/>
    <dataValidation allowBlank="1" showInputMessage="1" showErrorMessage="1" prompt="Enter the reimbursement figures for this service ( IFSP Physical Therapy Individual Treatment - Initial 97110TLGP) for the dates of service covered during this cost report period." sqref="U115" xr:uid="{00000000-0002-0000-0700-0000C9000000}"/>
    <dataValidation allowBlank="1" showInputMessage="1" showErrorMessage="1" prompt="Enter the reimbursement figures for this service ( IFSP Physical Therapy Individual Treatment - Additional 97110TLGP, 22) for the dates of service covered during this cost report period." sqref="U116" xr:uid="{00000000-0002-0000-0700-0000CA000000}"/>
    <dataValidation allowBlank="1" showInputMessage="1" showErrorMessage="1" prompt="Enter the reimbursement figures for this service ( IEP Physical Therapy Individual Treatment - Initial 97110TMGP) for the dates of service covered during this cost report period." sqref="U117" xr:uid="{00000000-0002-0000-0700-0000CB000000}"/>
    <dataValidation allowBlank="1" showInputMessage="1" showErrorMessage="1" prompt="Enter the reimbursement figures for this service ( IEP Physical Therapy Individual Treatment - Additional 97110TMGP, 22) for the dates of service covered during this cost report period." sqref="U118" xr:uid="{00000000-0002-0000-0700-0000CC000000}"/>
    <dataValidation allowBlank="1" showInputMessage="1" showErrorMessage="1" prompt="Enter the reimbursement figures for this service ( IFSP Occupational Therapy Assessment: Initial  97003TL) for the dates of service covered during this cost report period." sqref="U121" xr:uid="{00000000-0002-0000-0700-0000CD000000}"/>
    <dataValidation allowBlank="1" showInputMessage="1" showErrorMessage="1" prompt="Enter the reimbursement figures for this service ( IFSP Occupational Therapy Assessment: Annual 97003TL52) for the dates of service covered during this cost report period." sqref="U122" xr:uid="{00000000-0002-0000-0700-0000CE000000}"/>
    <dataValidation allowBlank="1" showInputMessage="1" showErrorMessage="1" prompt="Enter the reimbursement figures for this service ( IFSP Occupational Therapy Assessment: Amended 97004TL) for the dates of service covered during this cost report period." sqref="U123" xr:uid="{00000000-0002-0000-0700-0000CF000000}"/>
    <dataValidation allowBlank="1" showInputMessage="1" showErrorMessage="1" prompt="Enter the reimbursement figures for this service ( IEP Occupational Therapy Assessment: Initial/Triennial 97003TM) for the dates of service covered during this cost report period." sqref="U124" xr:uid="{00000000-0002-0000-0700-0000D0000000}"/>
    <dataValidation allowBlank="1" showInputMessage="1" showErrorMessage="1" prompt="Enter the reimbursement figures for this service ( IEP Occupational Therapy Assessment: Annual 97003TM52) for the dates of service covered during this cost report period." sqref="U125" xr:uid="{00000000-0002-0000-0700-0000D1000000}"/>
    <dataValidation allowBlank="1" showInputMessage="1" showErrorMessage="1" prompt="Enter the reimbursement figures for this service ( IEP Occupational Therapy Assessment: Amended 97004TM) for the dates of service covered during this cost report period." sqref="U126" xr:uid="{00000000-0002-0000-0700-0000D2000000}"/>
    <dataValidation allowBlank="1" showInputMessage="1" showErrorMessage="1" prompt="Enter the reimbursement figures for this service ( IFSP Occupational Therapy Individual Treatment - Initial 97110TLGO) for the dates of service covered during this cost report period." sqref="U127" xr:uid="{00000000-0002-0000-0700-0000D3000000}"/>
    <dataValidation allowBlank="1" showInputMessage="1" showErrorMessage="1" prompt="Enter the reimbursement figures for this service ( IFSP Occupational Therapy Individual Treatment - Additional 97110TLGO, 22) for the dates of service covered during this cost report period." sqref="U128" xr:uid="{00000000-0002-0000-0700-0000D4000000}"/>
    <dataValidation allowBlank="1" showInputMessage="1" showErrorMessage="1" prompt="Enter the reimbursement figures for this service ( IEP Occupational Therapy Individual Treatment - Initial 97110TMGO) for the dates of service covered during this cost report period." sqref="U129" xr:uid="{00000000-0002-0000-0700-0000D5000000}"/>
    <dataValidation allowBlank="1" showInputMessage="1" showErrorMessage="1" prompt="Enter the reimbursement figures for this service ( IEP Occupational Therapy Individual Treatment - Additional 97110TMGO, 22) for the dates of service covered during this cost report period." sqref="U130" xr:uid="{00000000-0002-0000-0700-0000D6000000}"/>
    <dataValidation allowBlank="1" showInputMessage="1" showErrorMessage="1" prompt="Enter the reimbursement figures for this service ( IFSP Health/Nutrition Assessment: Initial 96150TLAG) for the dates of service covered during this cost report period." sqref="U133" xr:uid="{00000000-0002-0000-0700-0000D7000000}"/>
    <dataValidation allowBlank="1" showInputMessage="1" showErrorMessage="1" prompt="Enter the reimbursement figures for this service ( IFSP Health/Nutrition Assessment: Annual 96150TLAG, 52) for the dates of service covered during this cost report period." sqref="U134" xr:uid="{00000000-0002-0000-0700-0000D8000000}"/>
    <dataValidation allowBlank="1" showInputMessage="1" showErrorMessage="1" prompt="Enter the reimbursement figures for this service ( IFSP Health/Nutrition Assessment: Amended 96151TLAG) for the dates of service covered during this cost report period." sqref="U135" xr:uid="{00000000-0002-0000-0700-0000D9000000}"/>
    <dataValidation allowBlank="1" showInputMessage="1" showErrorMessage="1" prompt="Enter the reimbursement figures for this service ( IEP Health/Nutrition Assessment:  Initial/Triennial 96150TMAG) for the dates of service covered during this cost report period." sqref="U136" xr:uid="{00000000-0002-0000-0700-0000DA000000}"/>
    <dataValidation allowBlank="1" showInputMessage="1" showErrorMessage="1" prompt="Enter the reimbursement figures for this service ( IEP Health/Nutrition Assessment: Annual 96150TMAG, 52) for the dates of service covered during this cost report period." sqref="U137" xr:uid="{00000000-0002-0000-0700-0000DB000000}"/>
    <dataValidation allowBlank="1" showInputMessage="1" showErrorMessage="1" prompt="Enter the reimbursement figures for this service ( IEP Health/Nutrition Assessment: Amended 96151TMAG) for the dates of service covered during this cost report period." sqref="U138" xr:uid="{00000000-0002-0000-0700-0000DC000000}"/>
    <dataValidation allowBlank="1" showInputMessage="1" showErrorMessage="1" prompt="Enter the reimbursement figures for this service ( IFSP Psychology Counseling, Individual Treatment - Initial 96152TLAG) for the dates of service covered during this cost report period." sqref="U139" xr:uid="{00000000-0002-0000-0700-0000DD000000}"/>
    <dataValidation allowBlank="1" showInputMessage="1" showErrorMessage="1" prompt="Enter the reimbursement figures for this service ( IFSP Psychology Counseling, Individual Treatment - Additional 96152TLAG, 22) for the dates of service covered during this cost report period." sqref="U140" xr:uid="{00000000-0002-0000-0700-0000DE000000}"/>
    <dataValidation allowBlank="1" showInputMessage="1" showErrorMessage="1" prompt="Enter the reimbursement figures for this service ( IEP Psychology Counseling, Individual Treatment - Initial 96152TMAG) for the dates of service covered during this cost report period." sqref="U141" xr:uid="{00000000-0002-0000-0700-0000DF000000}"/>
    <dataValidation allowBlank="1" showInputMessage="1" showErrorMessage="1" prompt="Enter the reimbursement figures for this service ( IEP Psychology Counseling, Individual Treatment - Additional 96152TMAG, 22) for the dates of service covered during this cost report period." sqref="U142" xr:uid="{00000000-0002-0000-0700-0000E0000000}"/>
    <dataValidation allowBlank="1" showInputMessage="1" showErrorMessage="1" prompt="Enter the reimbursement figures for this service ( IFSP Psychology Counseling, Group Treatment - Initial 96153TLAG) for the dates of service covered during this cost report period." sqref="U143" xr:uid="{00000000-0002-0000-0700-0000E1000000}"/>
    <dataValidation allowBlank="1" showInputMessage="1" showErrorMessage="1" prompt="Enter the reimbursement figures for this service ( IFSP Psychology Counseling, Group Treatment - Additional 96153TLAG, 22) for the dates of service covered during this cost report period." sqref="U144" xr:uid="{00000000-0002-0000-0700-0000E2000000}"/>
    <dataValidation allowBlank="1" showInputMessage="1" showErrorMessage="1" prompt="Enter the reimbursement figures for this service ( IEP Psychology Counseling, Group Treatment - Initial 96153TMAG) for the dates of service covered during this cost report period." sqref="U145" xr:uid="{00000000-0002-0000-0700-0000E3000000}"/>
    <dataValidation allowBlank="1" showInputMessage="1" showErrorMessage="1" prompt="Enter the reimbursement figures for this service ( IEP Psychology Counseling, Group Treatment - Additional 96153TMAG, 22) for the dates of service covered during this cost report period." sqref="U146" xr:uid="{00000000-0002-0000-0700-0000E4000000}"/>
    <dataValidation allowBlank="1" showInputMessage="1" showErrorMessage="1" prompt="Press UP or DOWN ARROW to read Worksheet A.4 Units and Reimbursement" sqref="A2" xr:uid="{00000000-0002-0000-0700-0000E5000000}"/>
    <dataValidation allowBlank="1" showInputMessage="1" showErrorMessage="1" prompt="Worksheet A-4 Units and Reimbursement: Collects the appropriate Medi­Cal units and encounters reimbursed and interim Medi­Cal reimbursement amounts by practitioner type for LEA IDEA services for dates of services between 7/1/2015 through 6/30/2016._x000a_" sqref="C2" xr:uid="{00000000-0002-0000-0700-0000E6000000}"/>
    <dataValidation allowBlank="1" showInputMessage="1" showErrorMessage="1" prompt="By Fall 2017, LEAs may download their FY 2015/16 Annual Reimbursement Report on the LEA Program website.  This report includes detail on your LEA’s units, encounters and interim reimbursement by date of service for the fiscal year.  _x000a_" sqref="E2" xr:uid="{00000000-0002-0000-0700-0000E7000000}"/>
    <dataValidation allowBlank="1" showInputMessage="1" showErrorMessage="1" prompt="LEAs may find the report useful in completing Worksheet A-4.  LEAs should verify the reasonableness of the report with their own internal accounting system, " sqref="G2" xr:uid="{00000000-0002-0000-0700-0000E8000000}"/>
    <dataValidation allowBlank="1" showInputMessage="1" showErrorMessage="1" prompt="and document any potential discrepancies to provide an accounting documentation trail for review and/or audit.  " sqref="I2" xr:uid="{00000000-0002-0000-0700-0000E9000000}"/>
  </dataValidations>
  <printOptions horizontalCentered="1"/>
  <pageMargins left="0.2" right="0.2" top="0.27" bottom="0.3" header="0.4" footer="0.2"/>
  <pageSetup scale="62" fitToHeight="3" orientation="portrait" r:id="rId4"/>
  <headerFooter alignWithMargins="0">
    <oddFooter>&amp;L&amp;8DHCS 2437 (7/14)</oddFooter>
  </headerFooter>
  <rowBreaks count="2" manualBreakCount="2">
    <brk id="60" max="20" man="1"/>
    <brk id="120" max="2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U124"/>
  <sheetViews>
    <sheetView zoomScaleNormal="100" zoomScaleSheetLayoutView="100" workbookViewId="0">
      <selection activeCell="A125" sqref="A125:IV65536"/>
    </sheetView>
  </sheetViews>
  <sheetFormatPr defaultColWidth="0" defaultRowHeight="15.75" zeroHeight="1" x14ac:dyDescent="0.25"/>
  <cols>
    <col min="1" max="1" width="6.6640625" style="16" customWidth="1"/>
    <col min="2" max="2" width="1" style="16" hidden="1" customWidth="1"/>
    <col min="3" max="3" width="74.1640625" style="16" customWidth="1"/>
    <col min="4" max="4" width="1" style="16" hidden="1" customWidth="1"/>
    <col min="5" max="5" width="11.5" style="70" customWidth="1"/>
    <col min="6" max="6" width="1" style="16" hidden="1" customWidth="1"/>
    <col min="7" max="7" width="13.83203125" style="70" customWidth="1"/>
    <col min="8" max="8" width="1" style="16" hidden="1" customWidth="1"/>
    <col min="9" max="9" width="7.5" style="70" customWidth="1"/>
    <col min="10" max="10" width="1" style="16" hidden="1" customWidth="1"/>
    <col min="11" max="11" width="13.5" style="15" customWidth="1"/>
    <col min="12" max="12" width="1" style="16" hidden="1" customWidth="1"/>
    <col min="13" max="13" width="12" style="16" customWidth="1"/>
    <col min="14" max="14" width="1" style="16" hidden="1" customWidth="1"/>
    <col min="15" max="15" width="10.5" style="16" customWidth="1"/>
    <col min="16" max="16" width="1" style="16" hidden="1" customWidth="1"/>
    <col min="17" max="17" width="18.83203125" style="16" customWidth="1"/>
    <col min="18" max="18" width="1.1640625" style="16" hidden="1" customWidth="1"/>
    <col min="19" max="19" width="18" style="16" customWidth="1"/>
    <col min="20" max="16384" width="0" style="16" hidden="1"/>
  </cols>
  <sheetData>
    <row r="1" spans="1:21" s="4" customFormat="1" ht="15" x14ac:dyDescent="0.2">
      <c r="A1" s="4" t="s">
        <v>79</v>
      </c>
      <c r="K1" s="3"/>
      <c r="S1" s="72" t="s">
        <v>76</v>
      </c>
    </row>
    <row r="2" spans="1:21" s="3" customFormat="1" ht="12.6" customHeight="1" x14ac:dyDescent="0.2">
      <c r="A2" s="259"/>
      <c r="B2" s="259"/>
      <c r="C2" s="261"/>
      <c r="D2" s="234"/>
      <c r="E2" s="234"/>
      <c r="F2" s="234"/>
      <c r="G2" s="234"/>
      <c r="H2" s="234"/>
      <c r="I2" s="234"/>
      <c r="S2" s="5" t="s">
        <v>44</v>
      </c>
    </row>
    <row r="3" spans="1:21" s="138" customFormat="1" ht="49.9" customHeight="1" x14ac:dyDescent="0.2">
      <c r="A3" s="303" t="s">
        <v>488</v>
      </c>
      <c r="B3" s="304"/>
      <c r="C3" s="304"/>
      <c r="D3" s="304"/>
      <c r="E3" s="304"/>
      <c r="F3" s="304"/>
      <c r="G3" s="304"/>
      <c r="H3" s="304"/>
      <c r="I3" s="304"/>
      <c r="J3" s="304"/>
      <c r="K3" s="304"/>
      <c r="L3" s="304"/>
      <c r="M3" s="304"/>
      <c r="N3" s="304"/>
      <c r="O3" s="304"/>
      <c r="P3" s="304"/>
      <c r="Q3" s="304"/>
      <c r="R3" s="304"/>
      <c r="S3" s="304"/>
      <c r="T3" s="115"/>
      <c r="U3" s="115"/>
    </row>
    <row r="4" spans="1:21" s="78" customFormat="1" ht="126" x14ac:dyDescent="0.25">
      <c r="A4" s="107" t="s">
        <v>238</v>
      </c>
      <c r="B4" s="137"/>
      <c r="C4" s="107" t="s">
        <v>237</v>
      </c>
      <c r="D4" s="107"/>
      <c r="E4" s="107" t="s">
        <v>236</v>
      </c>
      <c r="F4" s="107"/>
      <c r="G4" s="107" t="s">
        <v>253</v>
      </c>
      <c r="H4" s="107"/>
      <c r="I4" s="107" t="s">
        <v>254</v>
      </c>
      <c r="J4" s="107"/>
      <c r="K4" s="97" t="s">
        <v>403</v>
      </c>
      <c r="L4" s="107"/>
      <c r="M4" s="107" t="s">
        <v>233</v>
      </c>
      <c r="N4" s="107"/>
      <c r="O4" s="107" t="s">
        <v>255</v>
      </c>
      <c r="P4" s="107"/>
      <c r="Q4" s="107" t="s">
        <v>263</v>
      </c>
      <c r="R4" s="107"/>
      <c r="S4" s="107" t="s">
        <v>258</v>
      </c>
    </row>
    <row r="5" spans="1:21" ht="15" customHeight="1" x14ac:dyDescent="0.25">
      <c r="A5" s="216"/>
      <c r="C5" s="216"/>
      <c r="D5" s="166"/>
      <c r="E5" s="167"/>
      <c r="F5" s="166"/>
      <c r="G5" s="167"/>
      <c r="H5" s="166"/>
      <c r="I5" s="168" t="s">
        <v>6</v>
      </c>
      <c r="J5" s="107"/>
      <c r="K5" s="169" t="s">
        <v>7</v>
      </c>
      <c r="L5" s="107"/>
      <c r="M5" s="168" t="s">
        <v>232</v>
      </c>
      <c r="N5" s="107"/>
      <c r="O5" s="168" t="s">
        <v>54</v>
      </c>
      <c r="P5" s="107"/>
      <c r="Q5" s="168" t="s">
        <v>231</v>
      </c>
      <c r="R5" s="107"/>
      <c r="S5" s="168" t="s">
        <v>55</v>
      </c>
    </row>
    <row r="6" spans="1:21" ht="77.25" customHeight="1" x14ac:dyDescent="0.25">
      <c r="C6" s="144"/>
      <c r="I6" s="145" t="s">
        <v>411</v>
      </c>
      <c r="J6" s="148"/>
      <c r="K6" s="145"/>
      <c r="L6" s="148"/>
      <c r="M6" s="148"/>
      <c r="S6" s="148" t="s">
        <v>407</v>
      </c>
    </row>
    <row r="7" spans="1:21" ht="16.149999999999999" customHeight="1" x14ac:dyDescent="0.25">
      <c r="A7" s="16" t="s">
        <v>230</v>
      </c>
      <c r="C7" s="149" t="s">
        <v>348</v>
      </c>
      <c r="E7" s="79">
        <v>96150</v>
      </c>
      <c r="F7" s="150"/>
      <c r="G7" s="79" t="s">
        <v>216</v>
      </c>
      <c r="H7" s="70"/>
      <c r="I7" s="79">
        <v>15</v>
      </c>
      <c r="J7" s="70"/>
      <c r="K7" s="260"/>
      <c r="L7" s="151"/>
      <c r="M7" s="152">
        <f t="shared" ref="M7:M13" si="0">I7*K7</f>
        <v>0</v>
      </c>
      <c r="N7" s="153"/>
      <c r="O7" s="170">
        <v>1</v>
      </c>
      <c r="P7" s="153"/>
      <c r="Q7" s="154">
        <f t="shared" ref="Q7:Q13" si="1">IF(O7&lt;&gt;0, M7/O7/60, "0")</f>
        <v>0</v>
      </c>
      <c r="S7" s="260"/>
    </row>
    <row r="8" spans="1:21" ht="16.149999999999999" customHeight="1" x14ac:dyDescent="0.25">
      <c r="A8" s="16" t="s">
        <v>229</v>
      </c>
      <c r="C8" s="149" t="s">
        <v>349</v>
      </c>
      <c r="E8" s="79">
        <v>96151</v>
      </c>
      <c r="F8" s="150"/>
      <c r="G8" s="79" t="s">
        <v>216</v>
      </c>
      <c r="H8" s="70"/>
      <c r="I8" s="79">
        <v>15</v>
      </c>
      <c r="J8" s="70"/>
      <c r="K8" s="260"/>
      <c r="L8" s="151"/>
      <c r="M8" s="152">
        <f t="shared" si="0"/>
        <v>0</v>
      </c>
      <c r="N8" s="153"/>
      <c r="O8" s="170">
        <v>1</v>
      </c>
      <c r="P8" s="153"/>
      <c r="Q8" s="154">
        <f t="shared" si="1"/>
        <v>0</v>
      </c>
      <c r="S8" s="260"/>
    </row>
    <row r="9" spans="1:21" ht="16.149999999999999" customHeight="1" x14ac:dyDescent="0.25">
      <c r="A9" s="16" t="s">
        <v>228</v>
      </c>
      <c r="C9" s="149" t="s">
        <v>350</v>
      </c>
      <c r="E9" s="79">
        <v>96152</v>
      </c>
      <c r="F9" s="150"/>
      <c r="G9" s="79" t="s">
        <v>216</v>
      </c>
      <c r="H9" s="70"/>
      <c r="I9" s="79">
        <v>55</v>
      </c>
      <c r="J9" s="70"/>
      <c r="K9" s="260"/>
      <c r="L9" s="151"/>
      <c r="M9" s="152">
        <f t="shared" si="0"/>
        <v>0</v>
      </c>
      <c r="N9" s="153"/>
      <c r="O9" s="170">
        <v>1</v>
      </c>
      <c r="P9" s="153"/>
      <c r="Q9" s="154">
        <f t="shared" si="1"/>
        <v>0</v>
      </c>
      <c r="S9" s="260"/>
    </row>
    <row r="10" spans="1:21" ht="16.149999999999999" customHeight="1" x14ac:dyDescent="0.25">
      <c r="A10" s="16" t="s">
        <v>227</v>
      </c>
      <c r="C10" s="149" t="s">
        <v>351</v>
      </c>
      <c r="E10" s="79">
        <v>96152</v>
      </c>
      <c r="F10" s="150"/>
      <c r="G10" s="79" t="s">
        <v>215</v>
      </c>
      <c r="H10" s="70"/>
      <c r="I10" s="79">
        <v>15</v>
      </c>
      <c r="J10" s="70"/>
      <c r="K10" s="260"/>
      <c r="L10" s="151"/>
      <c r="M10" s="152">
        <f t="shared" si="0"/>
        <v>0</v>
      </c>
      <c r="N10" s="153"/>
      <c r="O10" s="170">
        <v>1</v>
      </c>
      <c r="P10" s="153"/>
      <c r="Q10" s="154">
        <f t="shared" si="1"/>
        <v>0</v>
      </c>
      <c r="S10" s="260"/>
    </row>
    <row r="11" spans="1:21" ht="16.149999999999999" customHeight="1" x14ac:dyDescent="0.25">
      <c r="A11" s="16" t="s">
        <v>226</v>
      </c>
      <c r="C11" s="149" t="s">
        <v>352</v>
      </c>
      <c r="E11" s="79">
        <v>96153</v>
      </c>
      <c r="F11" s="150"/>
      <c r="G11" s="79" t="s">
        <v>216</v>
      </c>
      <c r="H11" s="70"/>
      <c r="I11" s="79">
        <v>73</v>
      </c>
      <c r="J11" s="70"/>
      <c r="K11" s="260"/>
      <c r="L11" s="151"/>
      <c r="M11" s="152">
        <f t="shared" si="0"/>
        <v>0</v>
      </c>
      <c r="N11" s="153"/>
      <c r="O11" s="170">
        <v>6</v>
      </c>
      <c r="P11" s="153"/>
      <c r="Q11" s="154">
        <f t="shared" si="1"/>
        <v>0</v>
      </c>
      <c r="S11" s="260"/>
    </row>
    <row r="12" spans="1:21" ht="16.149999999999999" customHeight="1" x14ac:dyDescent="0.25">
      <c r="A12" s="16" t="s">
        <v>225</v>
      </c>
      <c r="C12" s="149" t="s">
        <v>353</v>
      </c>
      <c r="E12" s="79">
        <v>96153</v>
      </c>
      <c r="F12" s="150"/>
      <c r="G12" s="79" t="s">
        <v>215</v>
      </c>
      <c r="H12" s="70"/>
      <c r="I12" s="79">
        <v>15</v>
      </c>
      <c r="J12" s="70"/>
      <c r="K12" s="260"/>
      <c r="L12" s="151"/>
      <c r="M12" s="152">
        <f t="shared" si="0"/>
        <v>0</v>
      </c>
      <c r="N12" s="153"/>
      <c r="O12" s="170">
        <v>6</v>
      </c>
      <c r="P12" s="153"/>
      <c r="Q12" s="154">
        <f t="shared" si="1"/>
        <v>0</v>
      </c>
      <c r="S12" s="260"/>
    </row>
    <row r="13" spans="1:21" ht="16.149999999999999" customHeight="1" x14ac:dyDescent="0.25">
      <c r="A13" s="16" t="s">
        <v>224</v>
      </c>
      <c r="C13" s="149" t="s">
        <v>354</v>
      </c>
      <c r="E13" s="79">
        <v>99401</v>
      </c>
      <c r="F13" s="150"/>
      <c r="G13" s="79" t="s">
        <v>216</v>
      </c>
      <c r="H13" s="70"/>
      <c r="I13" s="79">
        <v>15</v>
      </c>
      <c r="J13" s="70"/>
      <c r="K13" s="260"/>
      <c r="L13" s="151"/>
      <c r="M13" s="152">
        <f t="shared" si="0"/>
        <v>0</v>
      </c>
      <c r="N13" s="153"/>
      <c r="O13" s="170">
        <v>1</v>
      </c>
      <c r="P13" s="153"/>
      <c r="Q13" s="154">
        <f t="shared" si="1"/>
        <v>0</v>
      </c>
      <c r="S13" s="260"/>
    </row>
    <row r="14" spans="1:21" ht="16.149999999999999" customHeight="1" thickBot="1" x14ac:dyDescent="0.3">
      <c r="C14" s="144" t="s">
        <v>214</v>
      </c>
      <c r="F14" s="70"/>
      <c r="H14" s="70"/>
      <c r="J14" s="70"/>
      <c r="K14" s="155">
        <f>SUM(K7:K13)</f>
        <v>0</v>
      </c>
      <c r="L14" s="151"/>
      <c r="M14" s="153"/>
      <c r="N14" s="156"/>
      <c r="O14" s="171"/>
      <c r="P14" s="156"/>
      <c r="Q14" s="155">
        <f>SUM(Q7:Q13)</f>
        <v>0</v>
      </c>
      <c r="S14" s="155">
        <f>SUM(S7:S13)</f>
        <v>0</v>
      </c>
    </row>
    <row r="15" spans="1:21" ht="16.149999999999999" customHeight="1" thickTop="1" x14ac:dyDescent="0.25">
      <c r="C15" s="15"/>
      <c r="D15" s="15"/>
      <c r="E15" s="29"/>
      <c r="F15" s="29"/>
      <c r="G15" s="29"/>
      <c r="H15" s="29"/>
      <c r="I15" s="29"/>
      <c r="J15" s="29"/>
      <c r="K15" s="157"/>
      <c r="L15" s="158"/>
      <c r="M15" s="157"/>
      <c r="N15" s="157"/>
      <c r="O15" s="172"/>
      <c r="P15" s="157"/>
      <c r="Q15" s="157"/>
      <c r="S15" s="157"/>
    </row>
    <row r="16" spans="1:21" ht="16.149999999999999" customHeight="1" x14ac:dyDescent="0.25">
      <c r="A16" s="16" t="s">
        <v>213</v>
      </c>
      <c r="C16" s="149" t="s">
        <v>348</v>
      </c>
      <c r="E16" s="79">
        <v>96150</v>
      </c>
      <c r="F16" s="150"/>
      <c r="G16" s="79" t="s">
        <v>199</v>
      </c>
      <c r="H16" s="70"/>
      <c r="I16" s="79">
        <v>15</v>
      </c>
      <c r="J16" s="70"/>
      <c r="K16" s="260"/>
      <c r="L16" s="151"/>
      <c r="M16" s="152">
        <f t="shared" ref="M16:M22" si="2">I16*K16</f>
        <v>0</v>
      </c>
      <c r="N16" s="153"/>
      <c r="O16" s="170">
        <v>1</v>
      </c>
      <c r="P16" s="153"/>
      <c r="Q16" s="154">
        <f t="shared" ref="Q16:Q22" si="3">IF(O16&lt;&gt;0, M16/O16/60, "0")</f>
        <v>0</v>
      </c>
      <c r="S16" s="260"/>
    </row>
    <row r="17" spans="1:19" ht="16.149999999999999" customHeight="1" x14ac:dyDescent="0.25">
      <c r="A17" s="16" t="s">
        <v>212</v>
      </c>
      <c r="C17" s="149" t="s">
        <v>349</v>
      </c>
      <c r="E17" s="79">
        <v>96151</v>
      </c>
      <c r="F17" s="150"/>
      <c r="G17" s="79" t="s">
        <v>199</v>
      </c>
      <c r="H17" s="70"/>
      <c r="I17" s="79">
        <v>15</v>
      </c>
      <c r="J17" s="70"/>
      <c r="K17" s="260"/>
      <c r="L17" s="151"/>
      <c r="M17" s="152">
        <f t="shared" si="2"/>
        <v>0</v>
      </c>
      <c r="N17" s="153"/>
      <c r="O17" s="170">
        <v>1</v>
      </c>
      <c r="P17" s="153"/>
      <c r="Q17" s="154">
        <f t="shared" si="3"/>
        <v>0</v>
      </c>
      <c r="S17" s="260"/>
    </row>
    <row r="18" spans="1:19" ht="16.149999999999999" customHeight="1" x14ac:dyDescent="0.25">
      <c r="A18" s="16" t="s">
        <v>211</v>
      </c>
      <c r="C18" s="149" t="s">
        <v>350</v>
      </c>
      <c r="E18" s="79">
        <v>96152</v>
      </c>
      <c r="F18" s="150"/>
      <c r="G18" s="79" t="s">
        <v>199</v>
      </c>
      <c r="H18" s="70"/>
      <c r="I18" s="79">
        <v>55</v>
      </c>
      <c r="J18" s="70"/>
      <c r="K18" s="260"/>
      <c r="L18" s="151"/>
      <c r="M18" s="152">
        <f t="shared" si="2"/>
        <v>0</v>
      </c>
      <c r="N18" s="153"/>
      <c r="O18" s="170">
        <v>1</v>
      </c>
      <c r="P18" s="153"/>
      <c r="Q18" s="154">
        <f t="shared" si="3"/>
        <v>0</v>
      </c>
      <c r="S18" s="260"/>
    </row>
    <row r="19" spans="1:19" ht="16.149999999999999" customHeight="1" x14ac:dyDescent="0.25">
      <c r="A19" s="16" t="s">
        <v>210</v>
      </c>
      <c r="C19" s="149" t="s">
        <v>351</v>
      </c>
      <c r="E19" s="79">
        <v>96152</v>
      </c>
      <c r="F19" s="150"/>
      <c r="G19" s="79" t="s">
        <v>197</v>
      </c>
      <c r="H19" s="70"/>
      <c r="I19" s="79">
        <v>15</v>
      </c>
      <c r="J19" s="70"/>
      <c r="K19" s="260"/>
      <c r="L19" s="151"/>
      <c r="M19" s="152">
        <f t="shared" si="2"/>
        <v>0</v>
      </c>
      <c r="N19" s="153"/>
      <c r="O19" s="170">
        <v>1</v>
      </c>
      <c r="P19" s="153"/>
      <c r="Q19" s="154">
        <f t="shared" si="3"/>
        <v>0</v>
      </c>
      <c r="S19" s="260"/>
    </row>
    <row r="20" spans="1:19" ht="16.149999999999999" customHeight="1" x14ac:dyDescent="0.25">
      <c r="A20" s="16" t="s">
        <v>208</v>
      </c>
      <c r="C20" s="149" t="s">
        <v>352</v>
      </c>
      <c r="E20" s="79">
        <v>96153</v>
      </c>
      <c r="F20" s="150"/>
      <c r="G20" s="79" t="s">
        <v>199</v>
      </c>
      <c r="H20" s="70"/>
      <c r="I20" s="79">
        <v>73</v>
      </c>
      <c r="J20" s="70"/>
      <c r="K20" s="260"/>
      <c r="L20" s="151"/>
      <c r="M20" s="152">
        <f t="shared" si="2"/>
        <v>0</v>
      </c>
      <c r="N20" s="153"/>
      <c r="O20" s="170">
        <v>6</v>
      </c>
      <c r="P20" s="153"/>
      <c r="Q20" s="154">
        <f t="shared" si="3"/>
        <v>0</v>
      </c>
      <c r="S20" s="260"/>
    </row>
    <row r="21" spans="1:19" ht="16.149999999999999" customHeight="1" x14ac:dyDescent="0.25">
      <c r="A21" s="16" t="s">
        <v>207</v>
      </c>
      <c r="C21" s="149" t="s">
        <v>353</v>
      </c>
      <c r="E21" s="79">
        <v>96153</v>
      </c>
      <c r="F21" s="150"/>
      <c r="G21" s="79" t="s">
        <v>197</v>
      </c>
      <c r="H21" s="70"/>
      <c r="I21" s="79">
        <v>15</v>
      </c>
      <c r="J21" s="70"/>
      <c r="K21" s="260"/>
      <c r="L21" s="151"/>
      <c r="M21" s="152">
        <f t="shared" si="2"/>
        <v>0</v>
      </c>
      <c r="N21" s="153"/>
      <c r="O21" s="170">
        <v>6</v>
      </c>
      <c r="P21" s="153"/>
      <c r="Q21" s="154">
        <f t="shared" si="3"/>
        <v>0</v>
      </c>
      <c r="S21" s="260"/>
    </row>
    <row r="22" spans="1:19" ht="16.149999999999999" customHeight="1" x14ac:dyDescent="0.25">
      <c r="A22" s="16" t="s">
        <v>206</v>
      </c>
      <c r="C22" s="149" t="s">
        <v>354</v>
      </c>
      <c r="E22" s="79">
        <v>99401</v>
      </c>
      <c r="F22" s="150"/>
      <c r="G22" s="79" t="s">
        <v>199</v>
      </c>
      <c r="H22" s="70"/>
      <c r="I22" s="79">
        <v>15</v>
      </c>
      <c r="J22" s="70"/>
      <c r="K22" s="260"/>
      <c r="L22" s="151"/>
      <c r="M22" s="152">
        <f t="shared" si="2"/>
        <v>0</v>
      </c>
      <c r="N22" s="153"/>
      <c r="O22" s="170">
        <v>1</v>
      </c>
      <c r="P22" s="153"/>
      <c r="Q22" s="154">
        <f t="shared" si="3"/>
        <v>0</v>
      </c>
      <c r="S22" s="260"/>
    </row>
    <row r="23" spans="1:19" ht="16.149999999999999" customHeight="1" thickBot="1" x14ac:dyDescent="0.3">
      <c r="C23" s="144" t="s">
        <v>196</v>
      </c>
      <c r="F23" s="70"/>
      <c r="H23" s="70"/>
      <c r="I23" s="150"/>
      <c r="J23" s="70"/>
      <c r="K23" s="155">
        <f>SUM(K16:K22)</f>
        <v>0</v>
      </c>
      <c r="L23" s="151"/>
      <c r="M23" s="153"/>
      <c r="N23" s="156"/>
      <c r="O23" s="171"/>
      <c r="P23" s="156"/>
      <c r="Q23" s="155">
        <f>SUM(Q16:Q22)</f>
        <v>0</v>
      </c>
      <c r="S23" s="155">
        <f>SUM(S16:S22)</f>
        <v>0</v>
      </c>
    </row>
    <row r="24" spans="1:19" ht="16.149999999999999" customHeight="1" thickTop="1" x14ac:dyDescent="0.25">
      <c r="C24" s="144"/>
      <c r="I24" s="150"/>
      <c r="O24" s="173"/>
    </row>
    <row r="25" spans="1:19" ht="16.149999999999999" customHeight="1" x14ac:dyDescent="0.25">
      <c r="A25" s="16" t="s">
        <v>195</v>
      </c>
      <c r="C25" s="149" t="s">
        <v>348</v>
      </c>
      <c r="E25" s="79">
        <v>96150</v>
      </c>
      <c r="F25" s="150"/>
      <c r="G25" s="79" t="s">
        <v>108</v>
      </c>
      <c r="H25" s="70"/>
      <c r="I25" s="79">
        <v>15</v>
      </c>
      <c r="J25" s="70"/>
      <c r="K25" s="260"/>
      <c r="L25" s="151"/>
      <c r="M25" s="152">
        <f t="shared" ref="M25:M31" si="4">I25*K25</f>
        <v>0</v>
      </c>
      <c r="N25" s="153"/>
      <c r="O25" s="170">
        <v>1</v>
      </c>
      <c r="P25" s="153"/>
      <c r="Q25" s="154">
        <f t="shared" ref="Q25:Q31" si="5">IF(O25&lt;&gt;0, M25/O25/60, "0")</f>
        <v>0</v>
      </c>
      <c r="S25" s="260"/>
    </row>
    <row r="26" spans="1:19" ht="16.149999999999999" customHeight="1" x14ac:dyDescent="0.25">
      <c r="A26" s="16" t="s">
        <v>194</v>
      </c>
      <c r="C26" s="149" t="s">
        <v>349</v>
      </c>
      <c r="E26" s="79">
        <v>96151</v>
      </c>
      <c r="F26" s="150"/>
      <c r="G26" s="79" t="s">
        <v>108</v>
      </c>
      <c r="H26" s="70"/>
      <c r="I26" s="79">
        <v>15</v>
      </c>
      <c r="J26" s="70"/>
      <c r="K26" s="260"/>
      <c r="L26" s="151"/>
      <c r="M26" s="152">
        <f t="shared" si="4"/>
        <v>0</v>
      </c>
      <c r="N26" s="153"/>
      <c r="O26" s="170">
        <v>1</v>
      </c>
      <c r="P26" s="153"/>
      <c r="Q26" s="154">
        <f t="shared" si="5"/>
        <v>0</v>
      </c>
      <c r="S26" s="260"/>
    </row>
    <row r="27" spans="1:19" ht="16.149999999999999" customHeight="1" x14ac:dyDescent="0.25">
      <c r="A27" s="16" t="s">
        <v>193</v>
      </c>
      <c r="C27" s="149" t="s">
        <v>350</v>
      </c>
      <c r="E27" s="79">
        <v>96152</v>
      </c>
      <c r="F27" s="150"/>
      <c r="G27" s="79" t="s">
        <v>108</v>
      </c>
      <c r="H27" s="70"/>
      <c r="I27" s="79">
        <v>55</v>
      </c>
      <c r="J27" s="70"/>
      <c r="K27" s="260"/>
      <c r="L27" s="151"/>
      <c r="M27" s="152">
        <f>I27*K27</f>
        <v>0</v>
      </c>
      <c r="N27" s="153"/>
      <c r="O27" s="170">
        <v>1</v>
      </c>
      <c r="P27" s="153"/>
      <c r="Q27" s="154">
        <f>IF(O27&lt;&gt;0, M27/O27/60, "0")</f>
        <v>0</v>
      </c>
      <c r="S27" s="260"/>
    </row>
    <row r="28" spans="1:19" ht="16.149999999999999" customHeight="1" x14ac:dyDescent="0.25">
      <c r="A28" s="16" t="s">
        <v>192</v>
      </c>
      <c r="C28" s="149" t="s">
        <v>351</v>
      </c>
      <c r="E28" s="79">
        <v>96152</v>
      </c>
      <c r="F28" s="150"/>
      <c r="G28" s="79">
        <v>22</v>
      </c>
      <c r="H28" s="70"/>
      <c r="I28" s="79">
        <v>15</v>
      </c>
      <c r="J28" s="70"/>
      <c r="K28" s="260"/>
      <c r="L28" s="151"/>
      <c r="M28" s="152">
        <f t="shared" si="4"/>
        <v>0</v>
      </c>
      <c r="N28" s="153"/>
      <c r="O28" s="170">
        <v>1</v>
      </c>
      <c r="P28" s="153"/>
      <c r="Q28" s="154">
        <f t="shared" si="5"/>
        <v>0</v>
      </c>
      <c r="S28" s="260"/>
    </row>
    <row r="29" spans="1:19" ht="16.149999999999999" customHeight="1" x14ac:dyDescent="0.25">
      <c r="A29" s="16" t="s">
        <v>191</v>
      </c>
      <c r="C29" s="149" t="s">
        <v>352</v>
      </c>
      <c r="E29" s="79">
        <v>96153</v>
      </c>
      <c r="F29" s="150"/>
      <c r="G29" s="79" t="s">
        <v>108</v>
      </c>
      <c r="H29" s="70"/>
      <c r="I29" s="79">
        <v>73</v>
      </c>
      <c r="J29" s="70"/>
      <c r="K29" s="260"/>
      <c r="L29" s="151"/>
      <c r="M29" s="152">
        <f>I29*K29</f>
        <v>0</v>
      </c>
      <c r="N29" s="153"/>
      <c r="O29" s="170">
        <v>6</v>
      </c>
      <c r="P29" s="153"/>
      <c r="Q29" s="154">
        <f>IF(O29&lt;&gt;0, M29/O29/60, "0")</f>
        <v>0</v>
      </c>
      <c r="S29" s="260"/>
    </row>
    <row r="30" spans="1:19" ht="16.149999999999999" customHeight="1" x14ac:dyDescent="0.25">
      <c r="A30" s="16" t="s">
        <v>190</v>
      </c>
      <c r="C30" s="149" t="s">
        <v>353</v>
      </c>
      <c r="E30" s="79">
        <v>96153</v>
      </c>
      <c r="F30" s="150"/>
      <c r="G30" s="79">
        <v>22</v>
      </c>
      <c r="H30" s="70"/>
      <c r="I30" s="79">
        <v>15</v>
      </c>
      <c r="J30" s="70"/>
      <c r="K30" s="260"/>
      <c r="L30" s="151"/>
      <c r="M30" s="152">
        <f t="shared" si="4"/>
        <v>0</v>
      </c>
      <c r="N30" s="153"/>
      <c r="O30" s="170">
        <v>6</v>
      </c>
      <c r="P30" s="153"/>
      <c r="Q30" s="154">
        <f t="shared" si="5"/>
        <v>0</v>
      </c>
      <c r="S30" s="260"/>
    </row>
    <row r="31" spans="1:19" ht="16.149999999999999" customHeight="1" x14ac:dyDescent="0.25">
      <c r="A31" s="16" t="s">
        <v>189</v>
      </c>
      <c r="C31" s="149" t="s">
        <v>354</v>
      </c>
      <c r="E31" s="174">
        <v>99401</v>
      </c>
      <c r="F31" s="150"/>
      <c r="G31" s="174" t="s">
        <v>108</v>
      </c>
      <c r="H31" s="70"/>
      <c r="I31" s="175">
        <v>15</v>
      </c>
      <c r="J31" s="70"/>
      <c r="K31" s="262"/>
      <c r="L31" s="151"/>
      <c r="M31" s="152">
        <f t="shared" si="4"/>
        <v>0</v>
      </c>
      <c r="N31" s="153"/>
      <c r="O31" s="175">
        <v>1</v>
      </c>
      <c r="P31" s="153"/>
      <c r="Q31" s="154">
        <f t="shared" si="5"/>
        <v>0</v>
      </c>
      <c r="S31" s="262"/>
    </row>
    <row r="32" spans="1:19" ht="16.149999999999999" customHeight="1" thickBot="1" x14ac:dyDescent="0.3">
      <c r="C32" s="144" t="s">
        <v>181</v>
      </c>
      <c r="F32" s="70"/>
      <c r="H32" s="70"/>
      <c r="J32" s="70"/>
      <c r="K32" s="155">
        <f>SUM(K25:K31)</f>
        <v>0</v>
      </c>
      <c r="L32" s="151"/>
      <c r="M32" s="153"/>
      <c r="N32" s="156"/>
      <c r="O32" s="171"/>
      <c r="P32" s="156"/>
      <c r="Q32" s="155">
        <f>SUM(Q25:Q31)</f>
        <v>0</v>
      </c>
      <c r="S32" s="155">
        <f>SUM(S25:S31)</f>
        <v>0</v>
      </c>
    </row>
    <row r="33" spans="1:19" ht="16.149999999999999" customHeight="1" thickTop="1" x14ac:dyDescent="0.25">
      <c r="C33" s="144"/>
      <c r="O33" s="173"/>
    </row>
    <row r="34" spans="1:19" ht="16.149999999999999" customHeight="1" x14ac:dyDescent="0.25">
      <c r="A34" s="16" t="s">
        <v>180</v>
      </c>
      <c r="C34" s="149" t="s">
        <v>355</v>
      </c>
      <c r="E34" s="79">
        <v>92551</v>
      </c>
      <c r="F34" s="150"/>
      <c r="G34" s="79" t="s">
        <v>252</v>
      </c>
      <c r="H34" s="70"/>
      <c r="I34" s="79">
        <v>15</v>
      </c>
      <c r="J34" s="70"/>
      <c r="K34" s="260"/>
      <c r="L34" s="151"/>
      <c r="M34" s="152">
        <f t="shared" ref="M34:M40" si="6">I34*K34</f>
        <v>0</v>
      </c>
      <c r="N34" s="153"/>
      <c r="O34" s="170">
        <v>1</v>
      </c>
      <c r="P34" s="153"/>
      <c r="Q34" s="154">
        <f t="shared" ref="Q34:Q40" si="7">IF(O34&lt;&gt;0, M34/O34/60, "0")</f>
        <v>0</v>
      </c>
      <c r="S34" s="260"/>
    </row>
    <row r="35" spans="1:19" ht="16.149999999999999" customHeight="1" x14ac:dyDescent="0.25">
      <c r="A35" s="16" t="s">
        <v>179</v>
      </c>
      <c r="C35" s="149" t="s">
        <v>356</v>
      </c>
      <c r="E35" s="79">
        <v>92552</v>
      </c>
      <c r="F35" s="150"/>
      <c r="G35" s="79" t="s">
        <v>252</v>
      </c>
      <c r="H35" s="70"/>
      <c r="I35" s="79">
        <v>15</v>
      </c>
      <c r="J35" s="70"/>
      <c r="K35" s="260"/>
      <c r="L35" s="151"/>
      <c r="M35" s="152">
        <f t="shared" si="6"/>
        <v>0</v>
      </c>
      <c r="N35" s="153"/>
      <c r="O35" s="170">
        <v>1</v>
      </c>
      <c r="P35" s="153"/>
      <c r="Q35" s="154">
        <f t="shared" si="7"/>
        <v>0</v>
      </c>
      <c r="S35" s="260"/>
    </row>
    <row r="36" spans="1:19" ht="16.149999999999999" customHeight="1" x14ac:dyDescent="0.25">
      <c r="A36" s="16" t="s">
        <v>178</v>
      </c>
      <c r="C36" s="149" t="s">
        <v>357</v>
      </c>
      <c r="E36" s="79">
        <v>96150</v>
      </c>
      <c r="F36" s="151"/>
      <c r="G36" s="159" t="s">
        <v>252</v>
      </c>
      <c r="H36" s="153"/>
      <c r="I36" s="79">
        <v>15</v>
      </c>
      <c r="J36" s="70"/>
      <c r="K36" s="260"/>
      <c r="L36" s="151"/>
      <c r="M36" s="152">
        <f t="shared" si="6"/>
        <v>0</v>
      </c>
      <c r="N36" s="153"/>
      <c r="O36" s="170">
        <v>1</v>
      </c>
      <c r="P36" s="153"/>
      <c r="Q36" s="154">
        <f t="shared" si="7"/>
        <v>0</v>
      </c>
      <c r="R36" s="153"/>
      <c r="S36" s="260"/>
    </row>
    <row r="37" spans="1:19" ht="16.149999999999999" customHeight="1" x14ac:dyDescent="0.25">
      <c r="A37" s="16" t="s">
        <v>177</v>
      </c>
      <c r="C37" s="149" t="s">
        <v>358</v>
      </c>
      <c r="E37" s="79">
        <v>96151</v>
      </c>
      <c r="F37" s="151"/>
      <c r="G37" s="159" t="s">
        <v>252</v>
      </c>
      <c r="H37" s="153"/>
      <c r="I37" s="79">
        <v>15</v>
      </c>
      <c r="J37" s="70"/>
      <c r="K37" s="260"/>
      <c r="L37" s="151"/>
      <c r="M37" s="152">
        <f t="shared" si="6"/>
        <v>0</v>
      </c>
      <c r="N37" s="153"/>
      <c r="O37" s="170">
        <v>1</v>
      </c>
      <c r="P37" s="153"/>
      <c r="Q37" s="154">
        <f t="shared" si="7"/>
        <v>0</v>
      </c>
      <c r="R37" s="153"/>
      <c r="S37" s="260"/>
    </row>
    <row r="38" spans="1:19" ht="16.149999999999999" customHeight="1" x14ac:dyDescent="0.25">
      <c r="A38" s="16" t="s">
        <v>176</v>
      </c>
      <c r="C38" s="149" t="s">
        <v>359</v>
      </c>
      <c r="E38" s="79">
        <v>99173</v>
      </c>
      <c r="F38" s="151"/>
      <c r="G38" s="159" t="s">
        <v>252</v>
      </c>
      <c r="H38" s="153"/>
      <c r="I38" s="79">
        <v>5</v>
      </c>
      <c r="J38" s="70"/>
      <c r="K38" s="260"/>
      <c r="L38" s="151"/>
      <c r="M38" s="152">
        <f t="shared" si="6"/>
        <v>0</v>
      </c>
      <c r="N38" s="153"/>
      <c r="O38" s="170">
        <v>1</v>
      </c>
      <c r="P38" s="153"/>
      <c r="Q38" s="154">
        <f t="shared" si="7"/>
        <v>0</v>
      </c>
      <c r="R38" s="153"/>
      <c r="S38" s="260"/>
    </row>
    <row r="39" spans="1:19" ht="16.149999999999999" customHeight="1" x14ac:dyDescent="0.25">
      <c r="A39" s="16" t="s">
        <v>175</v>
      </c>
      <c r="C39" s="149" t="s">
        <v>354</v>
      </c>
      <c r="E39" s="79">
        <v>99401</v>
      </c>
      <c r="F39" s="151"/>
      <c r="G39" s="159" t="s">
        <v>252</v>
      </c>
      <c r="H39" s="153"/>
      <c r="I39" s="79">
        <v>15</v>
      </c>
      <c r="J39" s="70"/>
      <c r="K39" s="260"/>
      <c r="L39" s="151"/>
      <c r="M39" s="152">
        <f t="shared" si="6"/>
        <v>0</v>
      </c>
      <c r="N39" s="153"/>
      <c r="O39" s="170">
        <v>1</v>
      </c>
      <c r="P39" s="153"/>
      <c r="Q39" s="154">
        <f t="shared" si="7"/>
        <v>0</v>
      </c>
      <c r="R39" s="153"/>
      <c r="S39" s="260"/>
    </row>
    <row r="40" spans="1:19" ht="16.149999999999999" customHeight="1" x14ac:dyDescent="0.25">
      <c r="A40" s="16" t="s">
        <v>173</v>
      </c>
      <c r="C40" s="149" t="s">
        <v>360</v>
      </c>
      <c r="E40" s="159" t="s">
        <v>171</v>
      </c>
      <c r="F40" s="151"/>
      <c r="G40" s="79" t="s">
        <v>108</v>
      </c>
      <c r="H40" s="153"/>
      <c r="I40" s="79">
        <v>15</v>
      </c>
      <c r="J40" s="70"/>
      <c r="K40" s="260"/>
      <c r="L40" s="151"/>
      <c r="M40" s="152">
        <f t="shared" si="6"/>
        <v>0</v>
      </c>
      <c r="N40" s="153"/>
      <c r="O40" s="170">
        <v>1</v>
      </c>
      <c r="P40" s="153"/>
      <c r="Q40" s="154">
        <f t="shared" si="7"/>
        <v>0</v>
      </c>
      <c r="R40" s="153"/>
      <c r="S40" s="260"/>
    </row>
    <row r="41" spans="1:19" ht="16.149999999999999" customHeight="1" thickBot="1" x14ac:dyDescent="0.3">
      <c r="C41" s="144" t="s">
        <v>170</v>
      </c>
      <c r="F41" s="70"/>
      <c r="G41" s="77"/>
      <c r="H41" s="70"/>
      <c r="J41" s="70"/>
      <c r="K41" s="155">
        <f>SUM(K34:K40)</f>
        <v>0</v>
      </c>
      <c r="L41" s="151"/>
      <c r="M41" s="153"/>
      <c r="N41" s="156"/>
      <c r="O41" s="171"/>
      <c r="P41" s="156"/>
      <c r="Q41" s="155">
        <f>SUM(Q34:Q40)</f>
        <v>0</v>
      </c>
      <c r="R41" s="153"/>
      <c r="S41" s="155">
        <f>SUM(S34:S40)</f>
        <v>0</v>
      </c>
    </row>
    <row r="42" spans="1:19" ht="16.149999999999999" customHeight="1" thickTop="1" x14ac:dyDescent="0.25">
      <c r="O42" s="173"/>
      <c r="R42" s="156"/>
    </row>
    <row r="43" spans="1:19" ht="16.149999999999999" customHeight="1" x14ac:dyDescent="0.25">
      <c r="A43" s="16" t="s">
        <v>169</v>
      </c>
      <c r="C43" s="149" t="s">
        <v>361</v>
      </c>
      <c r="E43" s="159" t="s">
        <v>167</v>
      </c>
      <c r="F43" s="151"/>
      <c r="G43" s="79" t="s">
        <v>108</v>
      </c>
      <c r="H43" s="153"/>
      <c r="I43" s="79">
        <v>15</v>
      </c>
      <c r="J43" s="70"/>
      <c r="K43" s="260"/>
      <c r="L43" s="151"/>
      <c r="M43" s="152">
        <f>I43*K43</f>
        <v>0</v>
      </c>
      <c r="N43" s="153"/>
      <c r="O43" s="170">
        <v>1</v>
      </c>
      <c r="P43" s="153"/>
      <c r="Q43" s="154">
        <f>IF(O43&lt;&gt;0, M43/O43/60, "0")</f>
        <v>0</v>
      </c>
      <c r="R43" s="153"/>
      <c r="S43" s="260"/>
    </row>
    <row r="44" spans="1:19" ht="16.149999999999999" customHeight="1" thickBot="1" x14ac:dyDescent="0.3">
      <c r="C44" s="144" t="s">
        <v>166</v>
      </c>
      <c r="F44" s="70"/>
      <c r="H44" s="70"/>
      <c r="J44" s="70"/>
      <c r="K44" s="155">
        <f>SUM(K43:K43)</f>
        <v>0</v>
      </c>
      <c r="L44" s="151"/>
      <c r="M44" s="153"/>
      <c r="N44" s="153"/>
      <c r="O44" s="176"/>
      <c r="P44" s="153"/>
      <c r="Q44" s="155">
        <f>SUM(Q43:Q43)</f>
        <v>0</v>
      </c>
      <c r="R44" s="153"/>
      <c r="S44" s="155">
        <f>SUM(S43:S43)</f>
        <v>0</v>
      </c>
    </row>
    <row r="45" spans="1:19" ht="16.149999999999999" customHeight="1" thickTop="1" x14ac:dyDescent="0.25">
      <c r="F45" s="70"/>
      <c r="H45" s="70"/>
      <c r="J45" s="70"/>
      <c r="K45" s="157"/>
      <c r="L45" s="153"/>
      <c r="M45" s="153"/>
      <c r="N45" s="153"/>
      <c r="O45" s="176"/>
      <c r="P45" s="153"/>
      <c r="Q45" s="153"/>
      <c r="R45" s="153"/>
      <c r="S45" s="153"/>
    </row>
    <row r="46" spans="1:19" ht="16.149999999999999" customHeight="1" x14ac:dyDescent="0.25">
      <c r="A46" s="16" t="s">
        <v>165</v>
      </c>
      <c r="C46" s="149" t="s">
        <v>362</v>
      </c>
      <c r="E46" s="159" t="s">
        <v>163</v>
      </c>
      <c r="F46" s="151"/>
      <c r="G46" s="79" t="s">
        <v>108</v>
      </c>
      <c r="H46" s="153"/>
      <c r="I46" s="79">
        <v>15</v>
      </c>
      <c r="J46" s="70"/>
      <c r="K46" s="260"/>
      <c r="L46" s="151"/>
      <c r="M46" s="152">
        <f>I46*K46</f>
        <v>0</v>
      </c>
      <c r="N46" s="153"/>
      <c r="O46" s="170">
        <v>1</v>
      </c>
      <c r="P46" s="153"/>
      <c r="Q46" s="154">
        <f>IF(O46&lt;&gt;0, M46/O46/60, "0")</f>
        <v>0</v>
      </c>
      <c r="R46" s="153"/>
      <c r="S46" s="260"/>
    </row>
    <row r="47" spans="1:19" ht="16.149999999999999" customHeight="1" thickBot="1" x14ac:dyDescent="0.3">
      <c r="C47" s="144" t="s">
        <v>162</v>
      </c>
      <c r="F47" s="70"/>
      <c r="H47" s="70"/>
      <c r="J47" s="70"/>
      <c r="K47" s="155">
        <f>SUM(K46)</f>
        <v>0</v>
      </c>
      <c r="L47" s="151"/>
      <c r="M47" s="153"/>
      <c r="N47" s="153"/>
      <c r="O47" s="176"/>
      <c r="P47" s="153"/>
      <c r="Q47" s="155">
        <f>SUM(Q46)</f>
        <v>0</v>
      </c>
      <c r="R47" s="153"/>
      <c r="S47" s="155">
        <f>SUM(S46)</f>
        <v>0</v>
      </c>
    </row>
    <row r="48" spans="1:19" ht="16.149999999999999" customHeight="1" thickTop="1" x14ac:dyDescent="0.25">
      <c r="C48" s="149"/>
      <c r="F48" s="70"/>
      <c r="H48" s="70"/>
      <c r="J48" s="70"/>
      <c r="K48" s="157"/>
      <c r="L48" s="151"/>
      <c r="M48" s="153"/>
      <c r="N48" s="153"/>
      <c r="O48" s="176"/>
      <c r="P48" s="153"/>
      <c r="Q48" s="151"/>
      <c r="R48" s="153"/>
      <c r="S48" s="151"/>
    </row>
    <row r="49" spans="1:21" ht="16.149999999999999" customHeight="1" x14ac:dyDescent="0.25">
      <c r="A49" s="16" t="s">
        <v>161</v>
      </c>
      <c r="C49" s="149" t="s">
        <v>363</v>
      </c>
      <c r="E49" s="79">
        <v>92507</v>
      </c>
      <c r="F49" s="150"/>
      <c r="G49" s="79" t="s">
        <v>146</v>
      </c>
      <c r="H49" s="70"/>
      <c r="I49" s="79">
        <v>50</v>
      </c>
      <c r="J49" s="70"/>
      <c r="K49" s="260"/>
      <c r="L49" s="151"/>
      <c r="M49" s="152">
        <f t="shared" ref="M49:M55" si="8">I49*K49</f>
        <v>0</v>
      </c>
      <c r="N49" s="153"/>
      <c r="O49" s="170">
        <v>1</v>
      </c>
      <c r="P49" s="153"/>
      <c r="Q49" s="154">
        <f t="shared" ref="Q49:Q55" si="9">IF(O49&lt;&gt;0, M49/O49/60, "0")</f>
        <v>0</v>
      </c>
      <c r="S49" s="260"/>
    </row>
    <row r="50" spans="1:21" ht="16.149999999999999" customHeight="1" x14ac:dyDescent="0.25">
      <c r="A50" s="16" t="s">
        <v>160</v>
      </c>
      <c r="C50" s="149" t="s">
        <v>364</v>
      </c>
      <c r="E50" s="79">
        <v>92507</v>
      </c>
      <c r="F50" s="150"/>
      <c r="G50" s="79" t="s">
        <v>144</v>
      </c>
      <c r="H50" s="70"/>
      <c r="I50" s="79">
        <v>15</v>
      </c>
      <c r="J50" s="70"/>
      <c r="K50" s="260"/>
      <c r="L50" s="151"/>
      <c r="M50" s="152">
        <f t="shared" si="8"/>
        <v>0</v>
      </c>
      <c r="N50" s="153"/>
      <c r="O50" s="170">
        <v>1</v>
      </c>
      <c r="P50" s="153"/>
      <c r="Q50" s="154">
        <f t="shared" si="9"/>
        <v>0</v>
      </c>
      <c r="S50" s="260"/>
    </row>
    <row r="51" spans="1:21" ht="16.149999999999999" customHeight="1" x14ac:dyDescent="0.25">
      <c r="A51" s="16" t="s">
        <v>159</v>
      </c>
      <c r="C51" s="149" t="s">
        <v>365</v>
      </c>
      <c r="E51" s="79">
        <v>92508</v>
      </c>
      <c r="F51" s="150"/>
      <c r="G51" s="79" t="s">
        <v>146</v>
      </c>
      <c r="H51" s="70"/>
      <c r="I51" s="79">
        <v>55</v>
      </c>
      <c r="J51" s="70"/>
      <c r="K51" s="260"/>
      <c r="L51" s="151"/>
      <c r="M51" s="152">
        <f t="shared" si="8"/>
        <v>0</v>
      </c>
      <c r="N51" s="153"/>
      <c r="O51" s="170">
        <v>3</v>
      </c>
      <c r="P51" s="153"/>
      <c r="Q51" s="154">
        <f t="shared" si="9"/>
        <v>0</v>
      </c>
      <c r="S51" s="260"/>
    </row>
    <row r="52" spans="1:21" ht="16.149999999999999" customHeight="1" x14ac:dyDescent="0.25">
      <c r="A52" s="16" t="s">
        <v>158</v>
      </c>
      <c r="C52" s="149" t="s">
        <v>366</v>
      </c>
      <c r="E52" s="79">
        <v>92508</v>
      </c>
      <c r="F52" s="151"/>
      <c r="G52" s="159" t="s">
        <v>144</v>
      </c>
      <c r="H52" s="153"/>
      <c r="I52" s="45">
        <v>15</v>
      </c>
      <c r="J52" s="70"/>
      <c r="K52" s="260"/>
      <c r="L52" s="151"/>
      <c r="M52" s="152">
        <f t="shared" si="8"/>
        <v>0</v>
      </c>
      <c r="N52" s="153"/>
      <c r="O52" s="170">
        <v>3</v>
      </c>
      <c r="P52" s="153"/>
      <c r="Q52" s="154">
        <f t="shared" si="9"/>
        <v>0</v>
      </c>
      <c r="R52" s="153"/>
      <c r="S52" s="260"/>
    </row>
    <row r="53" spans="1:21" ht="16.149999999999999" customHeight="1" x14ac:dyDescent="0.25">
      <c r="A53" s="16" t="s">
        <v>157</v>
      </c>
      <c r="C53" s="149" t="s">
        <v>355</v>
      </c>
      <c r="E53" s="79">
        <v>92551</v>
      </c>
      <c r="F53" s="150"/>
      <c r="G53" s="79" t="s">
        <v>146</v>
      </c>
      <c r="H53" s="70"/>
      <c r="I53" s="79">
        <v>15</v>
      </c>
      <c r="J53" s="70"/>
      <c r="K53" s="260"/>
      <c r="L53" s="151"/>
      <c r="M53" s="152">
        <f t="shared" si="8"/>
        <v>0</v>
      </c>
      <c r="N53" s="153"/>
      <c r="O53" s="170">
        <v>1</v>
      </c>
      <c r="P53" s="153"/>
      <c r="Q53" s="154">
        <f t="shared" si="9"/>
        <v>0</v>
      </c>
      <c r="S53" s="260"/>
    </row>
    <row r="54" spans="1:21" ht="16.149999999999999" customHeight="1" x14ac:dyDescent="0.25">
      <c r="A54" s="16" t="s">
        <v>155</v>
      </c>
      <c r="C54" s="149" t="s">
        <v>356</v>
      </c>
      <c r="E54" s="79">
        <v>92552</v>
      </c>
      <c r="F54" s="150"/>
      <c r="G54" s="79" t="s">
        <v>146</v>
      </c>
      <c r="H54" s="70"/>
      <c r="I54" s="79">
        <v>15</v>
      </c>
      <c r="J54" s="70"/>
      <c r="K54" s="260"/>
      <c r="L54" s="151"/>
      <c r="M54" s="152">
        <f t="shared" si="8"/>
        <v>0</v>
      </c>
      <c r="N54" s="153"/>
      <c r="O54" s="170">
        <v>1</v>
      </c>
      <c r="P54" s="153"/>
      <c r="Q54" s="154">
        <f t="shared" si="9"/>
        <v>0</v>
      </c>
      <c r="S54" s="260"/>
    </row>
    <row r="55" spans="1:21" ht="16.149999999999999" customHeight="1" x14ac:dyDescent="0.25">
      <c r="A55" s="16" t="s">
        <v>153</v>
      </c>
      <c r="C55" s="149" t="s">
        <v>367</v>
      </c>
      <c r="E55" s="79">
        <v>96110</v>
      </c>
      <c r="F55" s="150"/>
      <c r="G55" s="79" t="s">
        <v>146</v>
      </c>
      <c r="H55" s="70"/>
      <c r="I55" s="79">
        <v>15</v>
      </c>
      <c r="J55" s="70"/>
      <c r="K55" s="260"/>
      <c r="L55" s="151"/>
      <c r="M55" s="152">
        <f t="shared" si="8"/>
        <v>0</v>
      </c>
      <c r="N55" s="153"/>
      <c r="O55" s="170">
        <v>1</v>
      </c>
      <c r="P55" s="153"/>
      <c r="Q55" s="154">
        <f t="shared" si="9"/>
        <v>0</v>
      </c>
      <c r="S55" s="260"/>
    </row>
    <row r="56" spans="1:21" ht="15.75" customHeight="1" thickBot="1" x14ac:dyDescent="0.3">
      <c r="C56" s="160" t="s">
        <v>143</v>
      </c>
      <c r="F56" s="70"/>
      <c r="H56" s="70"/>
      <c r="J56" s="70"/>
      <c r="K56" s="155">
        <f>SUM(K49:K55)</f>
        <v>0</v>
      </c>
      <c r="L56" s="151"/>
      <c r="M56" s="153"/>
      <c r="N56" s="153"/>
      <c r="O56" s="176"/>
      <c r="P56" s="153"/>
      <c r="Q56" s="155">
        <f>SUM(Q49:Q55)</f>
        <v>0</v>
      </c>
      <c r="R56" s="153"/>
      <c r="S56" s="155">
        <f>SUM(S49:S55)</f>
        <v>0</v>
      </c>
    </row>
    <row r="57" spans="1:21" ht="13.5" customHeight="1" thickTop="1" x14ac:dyDescent="0.25">
      <c r="C57" s="144"/>
      <c r="F57" s="70"/>
      <c r="H57" s="70"/>
      <c r="J57" s="70"/>
      <c r="K57" s="70"/>
      <c r="L57" s="70"/>
      <c r="M57" s="15"/>
      <c r="N57" s="151"/>
      <c r="O57" s="153"/>
      <c r="P57" s="156"/>
      <c r="Q57" s="150"/>
      <c r="R57" s="156"/>
      <c r="S57" s="158"/>
      <c r="T57" s="15"/>
      <c r="U57" s="158"/>
    </row>
    <row r="58" spans="1:21" ht="22.5" hidden="1" customHeight="1" x14ac:dyDescent="0.25">
      <c r="C58" s="144"/>
      <c r="F58" s="70"/>
      <c r="H58" s="70"/>
      <c r="J58" s="70"/>
      <c r="K58" s="70"/>
      <c r="L58" s="70"/>
      <c r="M58" s="15"/>
      <c r="N58" s="151"/>
      <c r="O58" s="153"/>
      <c r="P58" s="156"/>
      <c r="Q58" s="150"/>
      <c r="R58" s="156"/>
      <c r="S58" s="158"/>
      <c r="T58" s="15"/>
      <c r="U58" s="158"/>
    </row>
    <row r="59" spans="1:21" ht="22.5" hidden="1" customHeight="1" x14ac:dyDescent="0.25">
      <c r="C59" s="144"/>
      <c r="F59" s="70"/>
      <c r="H59" s="70"/>
      <c r="J59" s="70"/>
      <c r="K59" s="70"/>
      <c r="L59" s="70"/>
      <c r="M59" s="15"/>
      <c r="N59" s="151"/>
      <c r="O59" s="153"/>
      <c r="P59" s="156"/>
      <c r="Q59" s="150"/>
      <c r="R59" s="156"/>
      <c r="S59" s="158"/>
      <c r="T59" s="15"/>
      <c r="U59" s="158"/>
    </row>
    <row r="60" spans="1:21" ht="22.5" hidden="1" customHeight="1" x14ac:dyDescent="0.25">
      <c r="C60" s="144"/>
      <c r="F60" s="70"/>
      <c r="H60" s="70"/>
      <c r="J60" s="70"/>
      <c r="K60" s="70"/>
      <c r="L60" s="70"/>
      <c r="M60" s="15"/>
      <c r="N60" s="151"/>
      <c r="O60" s="153"/>
      <c r="P60" s="156"/>
      <c r="Q60" s="150"/>
      <c r="R60" s="156"/>
      <c r="S60" s="158"/>
      <c r="T60" s="15"/>
      <c r="U60" s="158"/>
    </row>
    <row r="61" spans="1:21" ht="22.5" hidden="1" customHeight="1" x14ac:dyDescent="0.25">
      <c r="C61" s="144"/>
      <c r="F61" s="70"/>
      <c r="H61" s="70"/>
      <c r="J61" s="70"/>
      <c r="K61" s="70"/>
      <c r="L61" s="70"/>
      <c r="M61" s="15"/>
      <c r="N61" s="151"/>
      <c r="O61" s="153"/>
      <c r="P61" s="156"/>
      <c r="Q61" s="150"/>
      <c r="R61" s="156"/>
      <c r="S61" s="158"/>
      <c r="T61" s="15"/>
      <c r="U61" s="158"/>
    </row>
    <row r="62" spans="1:21" ht="9.75" hidden="1" customHeight="1" x14ac:dyDescent="0.25">
      <c r="C62" s="144"/>
      <c r="F62" s="70"/>
      <c r="H62" s="70"/>
      <c r="J62" s="70"/>
      <c r="K62" s="70"/>
      <c r="L62" s="70"/>
      <c r="M62" s="15"/>
      <c r="N62" s="151"/>
      <c r="O62" s="153"/>
      <c r="P62" s="156"/>
      <c r="Q62" s="150"/>
      <c r="R62" s="156"/>
      <c r="S62" s="158"/>
      <c r="T62" s="15"/>
      <c r="U62" s="158"/>
    </row>
    <row r="63" spans="1:21" ht="16.149999999999999" customHeight="1" x14ac:dyDescent="0.25">
      <c r="A63" s="292" t="s">
        <v>414</v>
      </c>
      <c r="B63" s="292"/>
      <c r="C63" s="292"/>
      <c r="D63" s="292"/>
      <c r="E63" s="292"/>
      <c r="F63" s="292"/>
      <c r="G63" s="292"/>
      <c r="H63" s="292"/>
      <c r="I63" s="292"/>
      <c r="J63" s="292"/>
      <c r="K63" s="292"/>
      <c r="L63" s="292"/>
      <c r="M63" s="292"/>
      <c r="N63" s="292"/>
      <c r="O63" s="292"/>
      <c r="P63" s="292"/>
      <c r="Q63" s="292"/>
      <c r="R63" s="292"/>
      <c r="S63" s="292"/>
    </row>
    <row r="64" spans="1:21" ht="16.149999999999999" customHeight="1" x14ac:dyDescent="0.25">
      <c r="A64" s="16" t="s">
        <v>142</v>
      </c>
      <c r="C64" s="149" t="s">
        <v>368</v>
      </c>
      <c r="E64" s="79">
        <v>92507</v>
      </c>
      <c r="F64" s="150"/>
      <c r="G64" s="79" t="s">
        <v>108</v>
      </c>
      <c r="H64" s="70"/>
      <c r="I64" s="79">
        <v>55</v>
      </c>
      <c r="J64" s="70"/>
      <c r="K64" s="260"/>
      <c r="L64" s="151"/>
      <c r="M64" s="152">
        <f>I64*K64</f>
        <v>0</v>
      </c>
      <c r="N64" s="153"/>
      <c r="O64" s="170">
        <v>1</v>
      </c>
      <c r="P64" s="153"/>
      <c r="Q64" s="154">
        <f>IF(O64&lt;&gt;0, M64/O64/60, "0")</f>
        <v>0</v>
      </c>
      <c r="S64" s="260"/>
    </row>
    <row r="65" spans="1:19" ht="16.149999999999999" customHeight="1" x14ac:dyDescent="0.25">
      <c r="A65" s="16" t="s">
        <v>141</v>
      </c>
      <c r="C65" s="149" t="s">
        <v>369</v>
      </c>
      <c r="E65" s="79">
        <v>92507</v>
      </c>
      <c r="F65" s="150"/>
      <c r="G65" s="79">
        <v>22</v>
      </c>
      <c r="H65" s="70"/>
      <c r="I65" s="79">
        <v>15</v>
      </c>
      <c r="J65" s="70"/>
      <c r="K65" s="260"/>
      <c r="L65" s="151"/>
      <c r="M65" s="152">
        <f>I65*K65</f>
        <v>0</v>
      </c>
      <c r="N65" s="153"/>
      <c r="O65" s="170">
        <v>1</v>
      </c>
      <c r="P65" s="153"/>
      <c r="Q65" s="154">
        <f>IF(O65&lt;&gt;0, M65/O65/60, "0")</f>
        <v>0</v>
      </c>
      <c r="S65" s="260"/>
    </row>
    <row r="66" spans="1:19" ht="16.149999999999999" customHeight="1" thickBot="1" x14ac:dyDescent="0.3">
      <c r="C66" s="160" t="s">
        <v>128</v>
      </c>
      <c r="F66" s="70"/>
      <c r="H66" s="70"/>
      <c r="J66" s="70"/>
      <c r="K66" s="177">
        <f>SUM(K64:K65)</f>
        <v>0</v>
      </c>
      <c r="L66" s="151"/>
      <c r="M66" s="153"/>
      <c r="N66" s="153"/>
      <c r="O66" s="176"/>
      <c r="P66" s="153"/>
      <c r="Q66" s="155">
        <f>SUM(Q64:Q65)</f>
        <v>0</v>
      </c>
      <c r="R66" s="153"/>
      <c r="S66" s="177">
        <f>SUM(S64:S65)</f>
        <v>0</v>
      </c>
    </row>
    <row r="67" spans="1:19" ht="16.149999999999999" customHeight="1" thickTop="1" x14ac:dyDescent="0.25">
      <c r="C67" s="160"/>
      <c r="F67" s="70"/>
      <c r="H67" s="70"/>
      <c r="J67" s="70"/>
      <c r="K67" s="157"/>
      <c r="L67" s="151"/>
      <c r="M67" s="153"/>
      <c r="N67" s="153"/>
      <c r="O67" s="176"/>
      <c r="P67" s="153"/>
      <c r="Q67" s="151"/>
      <c r="R67" s="153"/>
      <c r="S67" s="151"/>
    </row>
    <row r="68" spans="1:19" ht="16.149999999999999" customHeight="1" x14ac:dyDescent="0.25">
      <c r="A68" s="16" t="s">
        <v>127</v>
      </c>
      <c r="C68" s="149" t="s">
        <v>355</v>
      </c>
      <c r="E68" s="79">
        <v>92551</v>
      </c>
      <c r="F68" s="150"/>
      <c r="G68" s="79" t="s">
        <v>108</v>
      </c>
      <c r="H68" s="70"/>
      <c r="I68" s="79">
        <v>15</v>
      </c>
      <c r="J68" s="70"/>
      <c r="K68" s="260"/>
      <c r="L68" s="151"/>
      <c r="M68" s="152">
        <f>I68*K68</f>
        <v>0</v>
      </c>
      <c r="N68" s="153"/>
      <c r="O68" s="170">
        <v>1</v>
      </c>
      <c r="P68" s="153"/>
      <c r="Q68" s="154">
        <f>IF(O68&lt;&gt;0, M68/O68/60, "0")</f>
        <v>0</v>
      </c>
      <c r="S68" s="260"/>
    </row>
    <row r="69" spans="1:19" ht="16.149999999999999" customHeight="1" x14ac:dyDescent="0.25">
      <c r="A69" s="16" t="s">
        <v>126</v>
      </c>
      <c r="C69" s="149" t="s">
        <v>356</v>
      </c>
      <c r="E69" s="79">
        <v>92552</v>
      </c>
      <c r="F69" s="150"/>
      <c r="G69" s="79" t="s">
        <v>108</v>
      </c>
      <c r="H69" s="70"/>
      <c r="I69" s="79">
        <v>15</v>
      </c>
      <c r="J69" s="70"/>
      <c r="K69" s="260"/>
      <c r="L69" s="151"/>
      <c r="M69" s="152">
        <f>I69*K69</f>
        <v>0</v>
      </c>
      <c r="N69" s="153"/>
      <c r="O69" s="170">
        <v>1</v>
      </c>
      <c r="P69" s="153"/>
      <c r="Q69" s="154">
        <f>IF(O69&lt;&gt;0, M69/O69/60, "0")</f>
        <v>0</v>
      </c>
      <c r="S69" s="260"/>
    </row>
    <row r="70" spans="1:19" ht="16.149999999999999" customHeight="1" thickBot="1" x14ac:dyDescent="0.3">
      <c r="C70" s="160" t="s">
        <v>251</v>
      </c>
      <c r="F70" s="70"/>
      <c r="H70" s="70"/>
      <c r="J70" s="70"/>
      <c r="K70" s="177">
        <f>SUM(K68:K69)</f>
        <v>0</v>
      </c>
      <c r="L70" s="151"/>
      <c r="M70" s="153"/>
      <c r="N70" s="153"/>
      <c r="O70" s="176"/>
      <c r="P70" s="153"/>
      <c r="Q70" s="177">
        <f>SUM(Q68:Q69)</f>
        <v>0</v>
      </c>
      <c r="R70" s="151"/>
      <c r="S70" s="177">
        <f>SUM(S68:S69)</f>
        <v>0</v>
      </c>
    </row>
    <row r="71" spans="1:19" ht="16.149999999999999" customHeight="1" thickTop="1" x14ac:dyDescent="0.25">
      <c r="C71" s="144"/>
      <c r="F71" s="70"/>
      <c r="H71" s="70"/>
      <c r="J71" s="70"/>
      <c r="K71" s="157"/>
      <c r="L71" s="151"/>
      <c r="M71" s="153"/>
      <c r="N71" s="153"/>
      <c r="O71" s="176"/>
      <c r="P71" s="153"/>
      <c r="Q71" s="151"/>
      <c r="R71" s="153"/>
      <c r="S71" s="151"/>
    </row>
    <row r="72" spans="1:19" ht="16.149999999999999" customHeight="1" x14ac:dyDescent="0.25">
      <c r="A72" s="16" t="s">
        <v>114</v>
      </c>
      <c r="C72" s="149" t="s">
        <v>367</v>
      </c>
      <c r="E72" s="79">
        <v>96110</v>
      </c>
      <c r="F72" s="150"/>
      <c r="G72" s="79" t="s">
        <v>118</v>
      </c>
      <c r="H72" s="70"/>
      <c r="I72" s="79">
        <v>15</v>
      </c>
      <c r="J72" s="70"/>
      <c r="K72" s="260"/>
      <c r="L72" s="151"/>
      <c r="M72" s="152">
        <f>I72*K72</f>
        <v>0</v>
      </c>
      <c r="N72" s="153"/>
      <c r="O72" s="170">
        <v>1</v>
      </c>
      <c r="P72" s="153"/>
      <c r="Q72" s="154">
        <f>IF(O72&lt;&gt;0, M72/O72/60, "0")</f>
        <v>0</v>
      </c>
      <c r="S72" s="260"/>
    </row>
    <row r="73" spans="1:19" ht="16.149999999999999" customHeight="1" x14ac:dyDescent="0.25">
      <c r="A73" s="16" t="s">
        <v>113</v>
      </c>
      <c r="C73" s="149" t="s">
        <v>370</v>
      </c>
      <c r="E73" s="79">
        <v>97110</v>
      </c>
      <c r="F73" s="150"/>
      <c r="G73" s="79" t="s">
        <v>118</v>
      </c>
      <c r="H73" s="70"/>
      <c r="I73" s="79">
        <v>48</v>
      </c>
      <c r="J73" s="70"/>
      <c r="K73" s="260"/>
      <c r="L73" s="151"/>
      <c r="M73" s="152">
        <f>I73*K73</f>
        <v>0</v>
      </c>
      <c r="N73" s="153"/>
      <c r="O73" s="170">
        <v>1</v>
      </c>
      <c r="P73" s="153"/>
      <c r="Q73" s="154">
        <f>IF(O73&lt;&gt;0, M73/O73/60, "0")</f>
        <v>0</v>
      </c>
      <c r="S73" s="260"/>
    </row>
    <row r="74" spans="1:19" ht="16.149999999999999" customHeight="1" x14ac:dyDescent="0.25">
      <c r="A74" s="16" t="s">
        <v>112</v>
      </c>
      <c r="C74" s="149" t="s">
        <v>371</v>
      </c>
      <c r="E74" s="79">
        <v>97110</v>
      </c>
      <c r="F74" s="151"/>
      <c r="G74" s="159" t="s">
        <v>116</v>
      </c>
      <c r="H74" s="153"/>
      <c r="I74" s="79">
        <v>15</v>
      </c>
      <c r="J74" s="70"/>
      <c r="K74" s="260"/>
      <c r="L74" s="151"/>
      <c r="M74" s="152">
        <f>I74*K74</f>
        <v>0</v>
      </c>
      <c r="N74" s="153"/>
      <c r="O74" s="170">
        <v>1</v>
      </c>
      <c r="P74" s="153"/>
      <c r="Q74" s="154">
        <f>IF(O74&lt;&gt;0, M74/O74/60, "0")</f>
        <v>0</v>
      </c>
      <c r="R74" s="153"/>
      <c r="S74" s="260"/>
    </row>
    <row r="75" spans="1:19" ht="16.149999999999999" customHeight="1" thickBot="1" x14ac:dyDescent="0.3">
      <c r="C75" s="160" t="s">
        <v>115</v>
      </c>
      <c r="F75" s="70"/>
      <c r="H75" s="70"/>
      <c r="J75" s="70"/>
      <c r="K75" s="155">
        <f>SUM(K72:K74)</f>
        <v>0</v>
      </c>
      <c r="L75" s="151"/>
      <c r="M75" s="153"/>
      <c r="N75" s="153"/>
      <c r="O75" s="176"/>
      <c r="P75" s="153"/>
      <c r="Q75" s="155">
        <f>SUM(Q72:Q74)</f>
        <v>0</v>
      </c>
      <c r="R75" s="153"/>
      <c r="S75" s="155">
        <f>SUM(S72:S74)</f>
        <v>0</v>
      </c>
    </row>
    <row r="76" spans="1:19" ht="16.149999999999999" customHeight="1" thickTop="1" x14ac:dyDescent="0.25">
      <c r="C76" s="144"/>
      <c r="F76" s="70"/>
      <c r="H76" s="70"/>
      <c r="J76" s="70"/>
      <c r="K76" s="157"/>
      <c r="L76" s="151"/>
      <c r="M76" s="153"/>
      <c r="N76" s="153"/>
      <c r="O76" s="176"/>
      <c r="P76" s="153"/>
      <c r="Q76" s="151"/>
      <c r="R76" s="153"/>
      <c r="S76" s="151"/>
    </row>
    <row r="77" spans="1:19" ht="16.149999999999999" customHeight="1" x14ac:dyDescent="0.25">
      <c r="A77" s="16" t="s">
        <v>100</v>
      </c>
      <c r="C77" s="149" t="s">
        <v>367</v>
      </c>
      <c r="E77" s="79">
        <v>96110</v>
      </c>
      <c r="F77" s="150"/>
      <c r="G77" s="79" t="s">
        <v>104</v>
      </c>
      <c r="H77" s="70"/>
      <c r="I77" s="79">
        <v>15</v>
      </c>
      <c r="J77" s="70"/>
      <c r="K77" s="260"/>
      <c r="L77" s="151"/>
      <c r="M77" s="152">
        <f>I77*K77</f>
        <v>0</v>
      </c>
      <c r="N77" s="153"/>
      <c r="O77" s="170">
        <v>1</v>
      </c>
      <c r="P77" s="153"/>
      <c r="Q77" s="154">
        <f>IF(O77&lt;&gt;0, M77/O77/60, "0")</f>
        <v>0</v>
      </c>
      <c r="S77" s="260"/>
    </row>
    <row r="78" spans="1:19" ht="16.149999999999999" customHeight="1" x14ac:dyDescent="0.25">
      <c r="A78" s="16" t="s">
        <v>99</v>
      </c>
      <c r="C78" s="149" t="s">
        <v>372</v>
      </c>
      <c r="E78" s="79">
        <v>97110</v>
      </c>
      <c r="F78" s="150"/>
      <c r="G78" s="79" t="s">
        <v>104</v>
      </c>
      <c r="H78" s="70"/>
      <c r="I78" s="79">
        <v>57</v>
      </c>
      <c r="J78" s="70"/>
      <c r="K78" s="260"/>
      <c r="L78" s="151"/>
      <c r="M78" s="152">
        <f>I78*K78</f>
        <v>0</v>
      </c>
      <c r="N78" s="153"/>
      <c r="O78" s="170">
        <v>1</v>
      </c>
      <c r="P78" s="153"/>
      <c r="Q78" s="154">
        <f>IF(O78&lt;&gt;0, M78/O78/60, "0")</f>
        <v>0</v>
      </c>
      <c r="S78" s="260"/>
    </row>
    <row r="79" spans="1:19" ht="16.149999999999999" customHeight="1" x14ac:dyDescent="0.25">
      <c r="A79" s="16" t="s">
        <v>98</v>
      </c>
      <c r="C79" s="149" t="s">
        <v>373</v>
      </c>
      <c r="E79" s="79">
        <v>97110</v>
      </c>
      <c r="F79" s="151"/>
      <c r="G79" s="159" t="s">
        <v>102</v>
      </c>
      <c r="H79" s="153"/>
      <c r="I79" s="79">
        <v>15</v>
      </c>
      <c r="J79" s="70"/>
      <c r="K79" s="260"/>
      <c r="L79" s="151"/>
      <c r="M79" s="152">
        <f>I79*K79</f>
        <v>0</v>
      </c>
      <c r="N79" s="153"/>
      <c r="O79" s="170">
        <v>1</v>
      </c>
      <c r="P79" s="153"/>
      <c r="Q79" s="154">
        <f>IF(O79&lt;&gt;0, M79/O79/60, "0")</f>
        <v>0</v>
      </c>
      <c r="R79" s="153"/>
      <c r="S79" s="260"/>
    </row>
    <row r="80" spans="1:19" ht="16.149999999999999" customHeight="1" thickBot="1" x14ac:dyDescent="0.3">
      <c r="C80" s="160" t="s">
        <v>101</v>
      </c>
      <c r="F80" s="70"/>
      <c r="H80" s="70"/>
      <c r="J80" s="70"/>
      <c r="K80" s="155">
        <f>SUM(K77:K79)</f>
        <v>0</v>
      </c>
      <c r="L80" s="151"/>
      <c r="M80" s="153"/>
      <c r="N80" s="153"/>
      <c r="O80" s="176"/>
      <c r="P80" s="153"/>
      <c r="Q80" s="155">
        <f>SUM(Q77:Q79)</f>
        <v>0</v>
      </c>
      <c r="R80" s="153"/>
      <c r="S80" s="155">
        <f>SUM(S77:S79)</f>
        <v>0</v>
      </c>
    </row>
    <row r="81" spans="1:19" ht="16.149999999999999" customHeight="1" thickTop="1" x14ac:dyDescent="0.25">
      <c r="C81" s="144"/>
      <c r="F81" s="70"/>
      <c r="H81" s="70"/>
      <c r="J81" s="70"/>
      <c r="K81" s="157"/>
      <c r="L81" s="151"/>
      <c r="M81" s="153"/>
      <c r="N81" s="153"/>
      <c r="O81" s="176"/>
      <c r="P81" s="153"/>
      <c r="Q81" s="151"/>
      <c r="R81" s="153"/>
      <c r="S81" s="151"/>
    </row>
    <row r="82" spans="1:19" ht="16.149999999999999" customHeight="1" x14ac:dyDescent="0.25">
      <c r="A82" s="16" t="s">
        <v>250</v>
      </c>
      <c r="C82" s="149" t="s">
        <v>355</v>
      </c>
      <c r="E82" s="79">
        <v>92551</v>
      </c>
      <c r="F82" s="150"/>
      <c r="G82" s="79" t="s">
        <v>85</v>
      </c>
      <c r="H82" s="70"/>
      <c r="I82" s="79">
        <v>15</v>
      </c>
      <c r="J82" s="70"/>
      <c r="K82" s="260"/>
      <c r="L82" s="151"/>
      <c r="M82" s="152">
        <f>I82*K82</f>
        <v>0</v>
      </c>
      <c r="N82" s="153"/>
      <c r="O82" s="170">
        <v>1</v>
      </c>
      <c r="P82" s="153"/>
      <c r="Q82" s="154">
        <f t="shared" ref="Q82:Q91" si="10">IF(O82&lt;&gt;0, M82/O82/60, "0")</f>
        <v>0</v>
      </c>
      <c r="S82" s="260"/>
    </row>
    <row r="83" spans="1:19" ht="16.149999999999999" customHeight="1" x14ac:dyDescent="0.25">
      <c r="A83" s="16" t="s">
        <v>249</v>
      </c>
      <c r="C83" s="149" t="s">
        <v>356</v>
      </c>
      <c r="E83" s="79">
        <v>92552</v>
      </c>
      <c r="F83" s="150"/>
      <c r="G83" s="79" t="s">
        <v>85</v>
      </c>
      <c r="H83" s="70"/>
      <c r="I83" s="79">
        <v>15</v>
      </c>
      <c r="J83" s="70"/>
      <c r="K83" s="260"/>
      <c r="L83" s="151"/>
      <c r="M83" s="152">
        <f t="shared" ref="M83:M91" si="11">I83*K83</f>
        <v>0</v>
      </c>
      <c r="N83" s="153"/>
      <c r="O83" s="170">
        <v>1</v>
      </c>
      <c r="P83" s="153"/>
      <c r="Q83" s="154">
        <f t="shared" si="10"/>
        <v>0</v>
      </c>
      <c r="S83" s="260"/>
    </row>
    <row r="84" spans="1:19" ht="16.149999999999999" customHeight="1" x14ac:dyDescent="0.25">
      <c r="A84" s="16" t="s">
        <v>248</v>
      </c>
      <c r="C84" s="149" t="s">
        <v>357</v>
      </c>
      <c r="E84" s="79">
        <v>96150</v>
      </c>
      <c r="F84" s="150"/>
      <c r="G84" s="79" t="s">
        <v>85</v>
      </c>
      <c r="H84" s="70"/>
      <c r="I84" s="45">
        <v>15</v>
      </c>
      <c r="J84" s="70"/>
      <c r="K84" s="260"/>
      <c r="L84" s="151"/>
      <c r="M84" s="152">
        <f t="shared" si="11"/>
        <v>0</v>
      </c>
      <c r="N84" s="153"/>
      <c r="O84" s="170">
        <v>1</v>
      </c>
      <c r="P84" s="153"/>
      <c r="Q84" s="154">
        <f t="shared" si="10"/>
        <v>0</v>
      </c>
      <c r="S84" s="260"/>
    </row>
    <row r="85" spans="1:19" ht="16.149999999999999" customHeight="1" x14ac:dyDescent="0.25">
      <c r="A85" s="16" t="s">
        <v>247</v>
      </c>
      <c r="C85" s="149" t="s">
        <v>358</v>
      </c>
      <c r="E85" s="79">
        <v>96151</v>
      </c>
      <c r="F85" s="150"/>
      <c r="G85" s="79" t="s">
        <v>85</v>
      </c>
      <c r="H85" s="70"/>
      <c r="I85" s="45">
        <v>15</v>
      </c>
      <c r="J85" s="70"/>
      <c r="K85" s="260"/>
      <c r="L85" s="151"/>
      <c r="M85" s="152">
        <f t="shared" si="11"/>
        <v>0</v>
      </c>
      <c r="N85" s="153"/>
      <c r="O85" s="170">
        <v>1</v>
      </c>
      <c r="P85" s="153"/>
      <c r="Q85" s="154">
        <f t="shared" si="10"/>
        <v>0</v>
      </c>
      <c r="S85" s="260"/>
    </row>
    <row r="86" spans="1:19" ht="16.149999999999999" customHeight="1" x14ac:dyDescent="0.25">
      <c r="A86" s="16" t="s">
        <v>246</v>
      </c>
      <c r="C86" s="149" t="s">
        <v>350</v>
      </c>
      <c r="E86" s="79">
        <v>96152</v>
      </c>
      <c r="F86" s="150"/>
      <c r="G86" s="79" t="s">
        <v>85</v>
      </c>
      <c r="H86" s="70"/>
      <c r="I86" s="79">
        <v>55</v>
      </c>
      <c r="J86" s="70"/>
      <c r="K86" s="260"/>
      <c r="L86" s="151"/>
      <c r="M86" s="152">
        <f t="shared" si="11"/>
        <v>0</v>
      </c>
      <c r="N86" s="153"/>
      <c r="O86" s="170">
        <v>1</v>
      </c>
      <c r="P86" s="153"/>
      <c r="Q86" s="154">
        <f t="shared" si="10"/>
        <v>0</v>
      </c>
      <c r="S86" s="260"/>
    </row>
    <row r="87" spans="1:19" ht="16.149999999999999" customHeight="1" x14ac:dyDescent="0.25">
      <c r="A87" s="16" t="s">
        <v>245</v>
      </c>
      <c r="C87" s="149" t="s">
        <v>351</v>
      </c>
      <c r="E87" s="79">
        <v>96152</v>
      </c>
      <c r="F87" s="150"/>
      <c r="G87" s="79" t="s">
        <v>82</v>
      </c>
      <c r="H87" s="70"/>
      <c r="I87" s="79">
        <v>15</v>
      </c>
      <c r="J87" s="70"/>
      <c r="K87" s="260"/>
      <c r="L87" s="151"/>
      <c r="M87" s="152">
        <f t="shared" si="11"/>
        <v>0</v>
      </c>
      <c r="N87" s="153"/>
      <c r="O87" s="170">
        <v>1</v>
      </c>
      <c r="P87" s="153"/>
      <c r="Q87" s="154">
        <f t="shared" si="10"/>
        <v>0</v>
      </c>
      <c r="S87" s="260"/>
    </row>
    <row r="88" spans="1:19" ht="16.149999999999999" customHeight="1" x14ac:dyDescent="0.25">
      <c r="A88" s="16" t="s">
        <v>244</v>
      </c>
      <c r="C88" s="149" t="s">
        <v>352</v>
      </c>
      <c r="E88" s="79">
        <v>96153</v>
      </c>
      <c r="F88" s="150"/>
      <c r="G88" s="79" t="s">
        <v>85</v>
      </c>
      <c r="H88" s="70"/>
      <c r="I88" s="79">
        <v>73</v>
      </c>
      <c r="J88" s="70"/>
      <c r="K88" s="260"/>
      <c r="L88" s="151"/>
      <c r="M88" s="152">
        <f t="shared" si="11"/>
        <v>0</v>
      </c>
      <c r="N88" s="153"/>
      <c r="O88" s="170">
        <v>6</v>
      </c>
      <c r="P88" s="153"/>
      <c r="Q88" s="154">
        <f t="shared" si="10"/>
        <v>0</v>
      </c>
      <c r="S88" s="260"/>
    </row>
    <row r="89" spans="1:19" ht="16.149999999999999" customHeight="1" x14ac:dyDescent="0.25">
      <c r="A89" s="16" t="s">
        <v>243</v>
      </c>
      <c r="C89" s="149" t="s">
        <v>353</v>
      </c>
      <c r="E89" s="79">
        <v>96153</v>
      </c>
      <c r="F89" s="151"/>
      <c r="G89" s="159" t="s">
        <v>82</v>
      </c>
      <c r="H89" s="153"/>
      <c r="I89" s="79">
        <v>15</v>
      </c>
      <c r="J89" s="70"/>
      <c r="K89" s="260"/>
      <c r="L89" s="151"/>
      <c r="M89" s="152">
        <f t="shared" si="11"/>
        <v>0</v>
      </c>
      <c r="N89" s="153"/>
      <c r="O89" s="170">
        <v>6</v>
      </c>
      <c r="P89" s="153"/>
      <c r="Q89" s="154">
        <f t="shared" si="10"/>
        <v>0</v>
      </c>
      <c r="R89" s="153"/>
      <c r="S89" s="260"/>
    </row>
    <row r="90" spans="1:19" ht="16.149999999999999" customHeight="1" x14ac:dyDescent="0.25">
      <c r="A90" s="16" t="s">
        <v>242</v>
      </c>
      <c r="C90" s="149" t="s">
        <v>359</v>
      </c>
      <c r="E90" s="79">
        <v>99173</v>
      </c>
      <c r="F90" s="150"/>
      <c r="G90" s="79" t="s">
        <v>85</v>
      </c>
      <c r="H90" s="70"/>
      <c r="I90" s="79">
        <v>5</v>
      </c>
      <c r="J90" s="70"/>
      <c r="K90" s="260"/>
      <c r="L90" s="151"/>
      <c r="M90" s="152">
        <f t="shared" si="11"/>
        <v>0</v>
      </c>
      <c r="N90" s="153"/>
      <c r="O90" s="170">
        <v>1</v>
      </c>
      <c r="P90" s="153"/>
      <c r="Q90" s="154">
        <f t="shared" si="10"/>
        <v>0</v>
      </c>
      <c r="S90" s="260"/>
    </row>
    <row r="91" spans="1:19" ht="16.149999999999999" customHeight="1" x14ac:dyDescent="0.25">
      <c r="A91" s="16" t="s">
        <v>241</v>
      </c>
      <c r="C91" s="149" t="s">
        <v>354</v>
      </c>
      <c r="E91" s="79">
        <v>99401</v>
      </c>
      <c r="F91" s="150"/>
      <c r="G91" s="79" t="s">
        <v>85</v>
      </c>
      <c r="H91" s="70"/>
      <c r="I91" s="45">
        <v>15</v>
      </c>
      <c r="J91" s="70"/>
      <c r="K91" s="260"/>
      <c r="L91" s="151"/>
      <c r="M91" s="152">
        <f t="shared" si="11"/>
        <v>0</v>
      </c>
      <c r="N91" s="153"/>
      <c r="O91" s="170">
        <v>1</v>
      </c>
      <c r="P91" s="153"/>
      <c r="Q91" s="154">
        <f t="shared" si="10"/>
        <v>0</v>
      </c>
      <c r="S91" s="260"/>
    </row>
    <row r="92" spans="1:19" ht="16.149999999999999" customHeight="1" thickBot="1" x14ac:dyDescent="0.3">
      <c r="C92" s="160" t="s">
        <v>81</v>
      </c>
      <c r="F92" s="70"/>
      <c r="H92" s="70"/>
      <c r="J92" s="70"/>
      <c r="K92" s="155">
        <f>SUM(K82:K91)</f>
        <v>0</v>
      </c>
      <c r="L92" s="151"/>
      <c r="M92" s="153"/>
      <c r="N92" s="153"/>
      <c r="O92" s="176"/>
      <c r="P92" s="153"/>
      <c r="Q92" s="155">
        <f>SUM(Q82:Q91)</f>
        <v>0</v>
      </c>
      <c r="R92" s="153"/>
      <c r="S92" s="155">
        <f>SUM(S82:S91)</f>
        <v>0</v>
      </c>
    </row>
    <row r="93" spans="1:19" ht="16.149999999999999" customHeight="1" thickTop="1" x14ac:dyDescent="0.25">
      <c r="C93" s="144"/>
      <c r="F93" s="70"/>
      <c r="H93" s="70"/>
      <c r="J93" s="70"/>
      <c r="K93" s="157"/>
      <c r="L93" s="151"/>
      <c r="M93" s="153"/>
      <c r="N93" s="153"/>
      <c r="O93" s="176"/>
      <c r="P93" s="153"/>
      <c r="Q93" s="151"/>
      <c r="R93" s="153"/>
      <c r="S93" s="151"/>
    </row>
    <row r="94" spans="1:19" ht="16.149999999999999" customHeight="1" x14ac:dyDescent="0.25">
      <c r="A94" s="16" t="s">
        <v>240</v>
      </c>
      <c r="C94" s="149" t="s">
        <v>359</v>
      </c>
      <c r="E94" s="79">
        <v>99173</v>
      </c>
      <c r="F94" s="150"/>
      <c r="G94" s="79" t="s">
        <v>108</v>
      </c>
      <c r="H94" s="70"/>
      <c r="I94" s="79">
        <v>5</v>
      </c>
      <c r="J94" s="70"/>
      <c r="K94" s="260"/>
      <c r="L94" s="151"/>
      <c r="M94" s="152">
        <f>I94*K94</f>
        <v>0</v>
      </c>
      <c r="N94" s="153"/>
      <c r="O94" s="170">
        <v>1</v>
      </c>
      <c r="P94" s="153"/>
      <c r="Q94" s="154">
        <f>IF(O94&lt;&gt;0, M94/O94/60, "0")</f>
        <v>0</v>
      </c>
      <c r="S94" s="260"/>
    </row>
    <row r="95" spans="1:19" ht="16.149999999999999" customHeight="1" thickBot="1" x14ac:dyDescent="0.3">
      <c r="C95" s="160" t="s">
        <v>239</v>
      </c>
      <c r="F95" s="70"/>
      <c r="H95" s="70"/>
      <c r="J95" s="70"/>
      <c r="K95" s="155">
        <f>SUM(K94)</f>
        <v>0</v>
      </c>
      <c r="L95" s="151"/>
      <c r="M95" s="153"/>
      <c r="N95" s="153"/>
      <c r="O95" s="153"/>
      <c r="P95" s="153"/>
      <c r="Q95" s="155">
        <f>SUM(Q94)</f>
        <v>0</v>
      </c>
      <c r="R95" s="153"/>
      <c r="S95" s="155">
        <f>SUM(S94)</f>
        <v>0</v>
      </c>
    </row>
    <row r="96" spans="1:19" ht="15" hidden="1" customHeight="1" thickTop="1" x14ac:dyDescent="0.25">
      <c r="C96" s="144"/>
      <c r="F96" s="70"/>
      <c r="H96" s="70"/>
      <c r="J96" s="70"/>
      <c r="K96" s="157"/>
      <c r="L96" s="151"/>
      <c r="M96" s="153"/>
      <c r="N96" s="153"/>
      <c r="O96" s="153"/>
      <c r="P96" s="153"/>
      <c r="Q96" s="151"/>
      <c r="R96" s="153"/>
      <c r="S96" s="151"/>
    </row>
    <row r="97" spans="1:21" ht="15" customHeight="1" thickTop="1" x14ac:dyDescent="0.25">
      <c r="C97" s="144"/>
      <c r="F97" s="70"/>
      <c r="H97" s="70"/>
      <c r="J97" s="70"/>
      <c r="K97" s="157"/>
      <c r="L97" s="151"/>
      <c r="M97" s="153"/>
      <c r="N97" s="153"/>
      <c r="O97" s="153"/>
      <c r="P97" s="153"/>
      <c r="Q97" s="151"/>
      <c r="R97" s="153"/>
    </row>
    <row r="98" spans="1:21" ht="16.5" thickBot="1" x14ac:dyDescent="0.3">
      <c r="A98" s="290" t="s">
        <v>491</v>
      </c>
      <c r="B98" s="285"/>
      <c r="C98" s="285"/>
      <c r="D98" s="285"/>
      <c r="E98" s="285"/>
      <c r="F98" s="285"/>
      <c r="G98" s="285"/>
      <c r="H98" s="285"/>
      <c r="I98" s="285"/>
      <c r="K98" s="163">
        <f>SUM(K95,K92,K80,K75,K70,K66,K56,K47,K44,K41,K32,K23,K14)</f>
        <v>0</v>
      </c>
      <c r="R98" s="153"/>
      <c r="S98" s="163">
        <f>SUM(S95,S92,S80,S75,S70,S66,S56,S47,S44,S41,S32,S23,S14)</f>
        <v>0</v>
      </c>
    </row>
    <row r="99" spans="1:21" ht="7.5" hidden="1" customHeight="1" thickTop="1" x14ac:dyDescent="0.25"/>
    <row r="100" spans="1:21" ht="16.5" thickTop="1" x14ac:dyDescent="0.25">
      <c r="A100" s="37"/>
      <c r="K100" s="70"/>
      <c r="M100" s="15"/>
      <c r="Q100" s="70"/>
    </row>
    <row r="101" spans="1:21" ht="1.9" customHeight="1" x14ac:dyDescent="0.25">
      <c r="A101" s="37"/>
      <c r="K101" s="70"/>
      <c r="M101" s="15"/>
      <c r="Q101" s="70"/>
    </row>
    <row r="102" spans="1:21" ht="1.9" customHeight="1" x14ac:dyDescent="0.25">
      <c r="A102" s="37"/>
      <c r="K102" s="70"/>
      <c r="M102" s="15"/>
      <c r="Q102" s="70"/>
    </row>
    <row r="103" spans="1:21" ht="1.9" customHeight="1" x14ac:dyDescent="0.25">
      <c r="A103" s="283"/>
      <c r="B103" s="283"/>
      <c r="C103" s="283"/>
      <c r="D103" s="283"/>
      <c r="E103" s="283"/>
      <c r="F103" s="283"/>
      <c r="G103" s="283"/>
      <c r="H103" s="283"/>
      <c r="I103" s="283"/>
      <c r="J103" s="283"/>
      <c r="K103" s="283"/>
      <c r="L103" s="283"/>
      <c r="M103" s="283"/>
      <c r="N103" s="283"/>
      <c r="O103" s="283"/>
      <c r="P103" s="283"/>
      <c r="Q103" s="283"/>
      <c r="R103" s="283"/>
      <c r="S103" s="283"/>
      <c r="T103" s="178"/>
      <c r="U103" s="178"/>
    </row>
    <row r="104" spans="1:21" ht="1.9" customHeight="1" x14ac:dyDescent="0.25">
      <c r="A104" s="62"/>
      <c r="B104" s="164"/>
      <c r="C104" s="164"/>
      <c r="D104" s="164"/>
      <c r="E104" s="164"/>
      <c r="F104" s="164"/>
      <c r="G104" s="164"/>
      <c r="H104" s="164"/>
      <c r="I104" s="164"/>
      <c r="J104" s="164"/>
      <c r="K104" s="164"/>
      <c r="L104" s="164"/>
      <c r="M104" s="164"/>
      <c r="N104" s="164"/>
      <c r="O104" s="164"/>
      <c r="P104" s="164"/>
      <c r="Q104" s="164"/>
      <c r="R104" s="164"/>
      <c r="S104" s="164"/>
      <c r="T104" s="164"/>
      <c r="U104" s="164"/>
    </row>
    <row r="105" spans="1:21" ht="1.9" customHeight="1" x14ac:dyDescent="0.25">
      <c r="A105" s="283"/>
      <c r="B105" s="283"/>
      <c r="C105" s="283"/>
      <c r="D105" s="283"/>
      <c r="E105" s="283"/>
      <c r="F105" s="283"/>
      <c r="G105" s="283"/>
      <c r="H105" s="283"/>
      <c r="I105" s="283"/>
      <c r="J105" s="283"/>
      <c r="K105" s="283"/>
      <c r="L105" s="283"/>
      <c r="M105" s="283"/>
      <c r="N105" s="283"/>
      <c r="O105" s="283"/>
      <c r="P105" s="283"/>
      <c r="Q105" s="283"/>
      <c r="R105" s="283"/>
      <c r="S105" s="283"/>
      <c r="T105" s="61"/>
      <c r="U105" s="61"/>
    </row>
    <row r="107" spans="1:21" ht="29.25" customHeight="1" x14ac:dyDescent="0.25">
      <c r="A107" s="290" t="s">
        <v>71</v>
      </c>
      <c r="B107" s="290"/>
      <c r="C107" s="290"/>
      <c r="D107" s="290"/>
      <c r="E107" s="290"/>
      <c r="F107" s="290"/>
      <c r="G107" s="290"/>
      <c r="H107" s="290"/>
      <c r="I107" s="290"/>
      <c r="J107" s="290"/>
      <c r="K107" s="290"/>
      <c r="L107" s="290"/>
      <c r="M107" s="290"/>
      <c r="N107" s="290"/>
      <c r="O107" s="290"/>
      <c r="P107" s="290"/>
      <c r="Q107" s="290"/>
      <c r="R107" s="290"/>
      <c r="S107" s="290"/>
      <c r="T107" s="78"/>
      <c r="U107" s="78"/>
    </row>
    <row r="108" spans="1:21" ht="15.75" hidden="1" customHeight="1" x14ac:dyDescent="0.25">
      <c r="A108" s="78"/>
      <c r="B108" s="78"/>
      <c r="C108" s="78"/>
      <c r="D108" s="78"/>
      <c r="E108" s="78"/>
      <c r="F108" s="78"/>
      <c r="G108" s="78"/>
      <c r="H108" s="78"/>
      <c r="I108" s="78"/>
      <c r="J108" s="78"/>
      <c r="K108" s="40"/>
      <c r="L108" s="78"/>
      <c r="M108" s="78"/>
      <c r="N108" s="78"/>
      <c r="O108" s="78"/>
      <c r="P108" s="78"/>
      <c r="Q108" s="78"/>
      <c r="R108" s="78"/>
      <c r="S108" s="78"/>
      <c r="T108" s="78"/>
      <c r="U108" s="78"/>
    </row>
    <row r="109" spans="1:21" ht="15.75" hidden="1" customHeight="1" x14ac:dyDescent="0.25">
      <c r="A109" s="78"/>
      <c r="B109" s="78"/>
      <c r="C109" s="78"/>
      <c r="D109" s="78"/>
      <c r="E109" s="78"/>
      <c r="F109" s="78"/>
      <c r="G109" s="78"/>
      <c r="H109" s="78"/>
      <c r="I109" s="78"/>
      <c r="J109" s="78"/>
      <c r="K109" s="40"/>
      <c r="L109" s="78"/>
      <c r="M109" s="78"/>
      <c r="N109" s="78"/>
      <c r="O109" s="78"/>
      <c r="P109" s="78"/>
      <c r="Q109" s="78"/>
      <c r="R109" s="78"/>
      <c r="S109" s="78"/>
      <c r="T109" s="78"/>
      <c r="U109" s="78"/>
    </row>
    <row r="110" spans="1:21" ht="8.25" hidden="1" customHeight="1" x14ac:dyDescent="0.25">
      <c r="E110" s="16"/>
      <c r="G110" s="16"/>
      <c r="I110" s="16"/>
      <c r="O110" s="63"/>
    </row>
    <row r="111" spans="1:21" ht="7.5" hidden="1" customHeight="1" x14ac:dyDescent="0.25"/>
    <row r="112" spans="1:21" ht="15.75" hidden="1" customHeight="1" x14ac:dyDescent="0.25"/>
    <row r="113" spans="1:21" ht="10.5" hidden="1" customHeight="1" x14ac:dyDescent="0.25"/>
    <row r="114" spans="1:21" ht="10.5" hidden="1" customHeight="1" x14ac:dyDescent="0.25"/>
    <row r="115" spans="1:21" ht="15.75" customHeight="1" x14ac:dyDescent="0.25"/>
    <row r="116" spans="1:21" x14ac:dyDescent="0.25">
      <c r="A116" s="16" t="s">
        <v>69</v>
      </c>
      <c r="D116" s="274">
        <f>Certification!C9</f>
        <v>0</v>
      </c>
      <c r="E116" s="274"/>
      <c r="F116" s="274"/>
      <c r="G116" s="274"/>
      <c r="H116" s="274"/>
      <c r="I116" s="274"/>
      <c r="J116" s="274"/>
      <c r="K116" s="274"/>
      <c r="L116" s="274"/>
      <c r="M116" s="274"/>
      <c r="N116" s="274"/>
      <c r="O116" s="63"/>
    </row>
    <row r="117" spans="1:21" ht="3.75" hidden="1" customHeight="1" x14ac:dyDescent="0.25">
      <c r="A117" s="15"/>
      <c r="D117" s="15"/>
      <c r="E117" s="92"/>
      <c r="F117" s="92"/>
      <c r="G117" s="92"/>
      <c r="I117" s="16"/>
      <c r="O117" s="63"/>
    </row>
    <row r="118" spans="1:21" x14ac:dyDescent="0.25">
      <c r="A118" s="16" t="s">
        <v>78</v>
      </c>
      <c r="D118" s="289">
        <f>Certification!L9</f>
        <v>0</v>
      </c>
      <c r="E118" s="289"/>
      <c r="F118" s="289"/>
      <c r="G118" s="289"/>
      <c r="H118" s="289"/>
      <c r="I118" s="289"/>
      <c r="J118" s="289"/>
      <c r="K118" s="289"/>
      <c r="L118" s="289"/>
      <c r="M118" s="289"/>
      <c r="N118" s="289"/>
      <c r="O118" s="63"/>
    </row>
    <row r="119" spans="1:21" ht="3.75" hidden="1" customHeight="1" x14ac:dyDescent="0.25">
      <c r="E119" s="16"/>
      <c r="G119" s="16"/>
      <c r="I119" s="16"/>
      <c r="O119" s="63"/>
    </row>
    <row r="120" spans="1:21" x14ac:dyDescent="0.25">
      <c r="A120" s="16" t="s">
        <v>4</v>
      </c>
      <c r="D120" s="276" t="str">
        <f>Certification!F7</f>
        <v xml:space="preserve">2015/16 (July 1, 2015 - June 30, 2016) </v>
      </c>
      <c r="E120" s="276"/>
      <c r="F120" s="276"/>
      <c r="G120" s="276"/>
      <c r="H120" s="276"/>
      <c r="I120" s="276"/>
      <c r="J120" s="276"/>
      <c r="K120" s="276"/>
      <c r="L120" s="276"/>
      <c r="M120" s="276"/>
      <c r="N120" s="276"/>
      <c r="O120" s="63"/>
    </row>
    <row r="121" spans="1:21" s="15" customFormat="1" x14ac:dyDescent="0.25">
      <c r="D121" s="141"/>
      <c r="E121" s="141"/>
      <c r="F121" s="141"/>
      <c r="G121" s="141"/>
      <c r="H121" s="141"/>
      <c r="I121" s="141"/>
      <c r="J121" s="141"/>
      <c r="K121" s="141"/>
      <c r="L121" s="141"/>
      <c r="M121" s="141"/>
      <c r="N121" s="141"/>
      <c r="O121" s="44"/>
    </row>
    <row r="122" spans="1:21" x14ac:dyDescent="0.25">
      <c r="A122" s="292" t="s">
        <v>415</v>
      </c>
      <c r="B122" s="292"/>
      <c r="C122" s="292"/>
      <c r="D122" s="292"/>
      <c r="E122" s="292"/>
      <c r="F122" s="292"/>
      <c r="G122" s="292"/>
      <c r="H122" s="292"/>
      <c r="I122" s="292"/>
      <c r="J122" s="292"/>
      <c r="K122" s="292"/>
      <c r="L122" s="292"/>
      <c r="M122" s="292"/>
      <c r="N122" s="292"/>
      <c r="O122" s="292"/>
      <c r="P122" s="292"/>
      <c r="Q122" s="292"/>
      <c r="R122" s="292"/>
      <c r="S122" s="292"/>
    </row>
    <row r="123" spans="1:21" x14ac:dyDescent="0.25">
      <c r="E123" s="16"/>
      <c r="G123" s="16"/>
      <c r="I123" s="16"/>
      <c r="K123" s="16"/>
    </row>
    <row r="124" spans="1:21" x14ac:dyDescent="0.25">
      <c r="A124" s="15"/>
      <c r="B124" s="211"/>
      <c r="C124" s="211"/>
      <c r="D124" s="211"/>
      <c r="E124" s="211"/>
      <c r="F124" s="211"/>
      <c r="G124" s="211"/>
      <c r="H124" s="211"/>
      <c r="I124" s="211"/>
      <c r="J124" s="211"/>
      <c r="K124" s="211"/>
      <c r="L124" s="211"/>
      <c r="M124" s="211"/>
      <c r="N124" s="211"/>
      <c r="O124" s="211"/>
      <c r="P124" s="211"/>
      <c r="Q124" s="211"/>
      <c r="R124" s="210"/>
      <c r="S124" s="239" t="s">
        <v>461</v>
      </c>
      <c r="T124" s="129"/>
      <c r="U124" s="129"/>
    </row>
  </sheetData>
  <sheetProtection selectLockedCells="1"/>
  <customSheetViews>
    <customSheetView guid="{CF10811B-6A69-41CB-8E67-7565C095F74D}">
      <selection activeCell="O4" sqref="O4"/>
      <rowBreaks count="1" manualBreakCount="1">
        <brk id="63" max="18" man="1"/>
      </rowBreaks>
      <pageMargins left="0.2" right="0.2" top="0.27" bottom="0.3" header="0.4" footer="0.2"/>
      <printOptions horizontalCentered="1"/>
      <pageSetup scale="65" orientation="portrait" r:id="rId1"/>
      <headerFooter alignWithMargins="0">
        <oddFooter>&amp;L&amp;8DHCS 2437 (7/11)</oddFooter>
      </headerFooter>
    </customSheetView>
    <customSheetView guid="{28D847F1-2D20-4AB9-A0E0-FA308B0BA2E9}" showPageBreaks="1" printArea="1">
      <selection activeCell="O4" sqref="O4"/>
      <rowBreaks count="1" manualBreakCount="1">
        <brk id="63" max="18" man="1"/>
      </rowBreaks>
      <pageMargins left="0.2" right="0.2" top="0.27" bottom="0.3" header="0.4" footer="0.2"/>
      <printOptions horizontalCentered="1"/>
      <pageSetup scale="65" orientation="portrait" r:id="rId2"/>
      <headerFooter alignWithMargins="0">
        <oddFooter>&amp;L&amp;8DHCS 2437 (7/11)</oddFooter>
      </headerFooter>
    </customSheetView>
    <customSheetView guid="{B5C9438F-069E-4498-AEA6-C01E918C6F69}" showPageBreaks="1" printArea="1">
      <selection activeCell="O4" sqref="O4"/>
      <rowBreaks count="1" manualBreakCount="1">
        <brk id="63" max="18" man="1"/>
      </rowBreaks>
      <pageMargins left="0.2" right="0.2" top="0.27" bottom="0.3" header="0.4" footer="0.2"/>
      <printOptions horizontalCentered="1"/>
      <pageSetup scale="65" orientation="portrait" r:id="rId3"/>
      <headerFooter alignWithMargins="0">
        <oddFooter>&amp;L&amp;8DHCS 2437 (7/11)</oddFooter>
      </headerFooter>
    </customSheetView>
  </customSheetViews>
  <mergeCells count="10">
    <mergeCell ref="A3:S3"/>
    <mergeCell ref="A107:S107"/>
    <mergeCell ref="A63:S63"/>
    <mergeCell ref="A122:S122"/>
    <mergeCell ref="A103:S103"/>
    <mergeCell ref="D116:N116"/>
    <mergeCell ref="D118:N118"/>
    <mergeCell ref="D120:N120"/>
    <mergeCell ref="A105:S105"/>
    <mergeCell ref="A98:I98"/>
  </mergeCells>
  <phoneticPr fontId="0" type="noConversion"/>
  <dataValidations count="121">
    <dataValidation allowBlank="1" showInputMessage="1" showErrorMessage="1" prompt="Enter the units for this service (Non-IEP/IFSP Psychosocial Status Assessment 96150 AH) for the dates of service covered during this cost report period." sqref="K7" xr:uid="{00000000-0002-0000-0800-000000000000}"/>
    <dataValidation allowBlank="1" showInputMessage="1" showErrorMessage="1" prompt="Enter the units for this service (Non-IEP/IFSP Psychosocial Status Re-Assessment 96151 AH) for the dates of service covered during this cost report period." sqref="K8" xr:uid="{00000000-0002-0000-0800-000001000000}"/>
    <dataValidation allowBlank="1" showInputMessage="1" showErrorMessage="1" prompt="Enter the units for this service (Non-IEP/IFSP Psychology Counseling, Individual Treatment - Initial 96152 AH) for the dates of service covered during this cost report period." sqref="K9" xr:uid="{00000000-0002-0000-0800-000002000000}"/>
    <dataValidation allowBlank="1" showInputMessage="1" showErrorMessage="1" prompt="Enter the units for this service (Non-IEP/IFSP Psychology Counseling, Individual Treatment - Additional 96152 AH, 22) for the dates of service covered during this cost report period." sqref="K10" xr:uid="{00000000-0002-0000-0800-000003000000}"/>
    <dataValidation allowBlank="1" showInputMessage="1" showErrorMessage="1" prompt="Enter the units for this service (Non-IEP/IFSP Psychology Counseling, Group Treatment - Initial 96153 AH) for the dates of service covered during this cost report period." sqref="K11" xr:uid="{00000000-0002-0000-0800-000004000000}"/>
    <dataValidation allowBlank="1" showInputMessage="1" showErrorMessage="1" prompt="Enter the units for this service (Non-IEP/IFSP Psychology Counseling, Group Treatment - Additional 96153 AH, 22) for the dates of service covered during this cost report period." sqref="K12" xr:uid="{00000000-0002-0000-0800-000005000000}"/>
    <dataValidation allowBlank="1" showInputMessage="1" showErrorMessage="1" prompt="Enter the units for this service (Non-IEP/IFSP Health Education/Anticipatory Guidance 99401 AH) for the dates of service covered during this cost report period." sqref="K13" xr:uid="{00000000-0002-0000-0800-000006000000}"/>
    <dataValidation allowBlank="1" showInputMessage="1" showErrorMessage="1" prompt="Enter the units for this service (Non-IEP/IFSP Psychosocial Status Assessment 96150 AJ) for the dates of service covered during this cost report period." sqref="K16" xr:uid="{00000000-0002-0000-0800-000007000000}"/>
    <dataValidation allowBlank="1" showInputMessage="1" showErrorMessage="1" prompt="Enter the units for this service (Non-IEP/IFSP Psychosocial Status Re-Assessment 96151 AJ) for the dates of service covered during this cost report period." sqref="K17" xr:uid="{00000000-0002-0000-0800-000008000000}"/>
    <dataValidation allowBlank="1" showInputMessage="1" showErrorMessage="1" prompt="Enter the units for this service (Non-IEP/IFSP Psychology Counseling, Individual Treatment - Initial 96152 AJ) for the dates of service covered during this cost report period." sqref="K18" xr:uid="{00000000-0002-0000-0800-000009000000}"/>
    <dataValidation allowBlank="1" showInputMessage="1" showErrorMessage="1" prompt="Enter the units for this service (Non-IEP/IFSP Psychology Counseling, Individual Treatment - Additional 96152 AJ, 22) for the dates of service covered during this cost report period." sqref="K19" xr:uid="{00000000-0002-0000-0800-00000A000000}"/>
    <dataValidation allowBlank="1" showInputMessage="1" showErrorMessage="1" prompt="Enter the units for this service (Non-IEP/IFSP Psychology Counseling, Group Treatment - Initial 96153 AJ) for the dates of service covered during this cost report period." sqref="K20" xr:uid="{00000000-0002-0000-0800-00000B000000}"/>
    <dataValidation allowBlank="1" showInputMessage="1" showErrorMessage="1" prompt="Enter the units for this service (Non-IEP/IFSP Psychology Counseling, Group Treatment - Additional 96153 AJ, 22) for the dates of service covered during this cost report period." sqref="K21" xr:uid="{00000000-0002-0000-0800-00000C000000}"/>
    <dataValidation allowBlank="1" showInputMessage="1" showErrorMessage="1" prompt="Enter the units for this service (Non-IEP/IFSP Health Education/Anticipatory Guidance 99401 AJ) for the dates of service covered during this cost report period." sqref="K22" xr:uid="{00000000-0002-0000-0800-00000D000000}"/>
    <dataValidation allowBlank="1" showInputMessage="1" showErrorMessage="1" prompt="Enter the units for this service (Non-IEP/IFSP Psychosocial Status Assessment 96150 ) for the dates of service covered during this cost report period." sqref="K25" xr:uid="{00000000-0002-0000-0800-00000E000000}"/>
    <dataValidation allowBlank="1" showInputMessage="1" showErrorMessage="1" prompt="Enter the units for this service (Non-IEP/IFSP Psychosocial Status Re-Assessment 96151 ) for the dates of service covered during this cost report period." sqref="K26" xr:uid="{00000000-0002-0000-0800-00000F000000}"/>
    <dataValidation allowBlank="1" showInputMessage="1" showErrorMessage="1" prompt="Enter the units for this service (Non-IEP/IFSP Psychology Counseling, Individual Treatment - Initial 96152 ) for the dates of service covered during this cost report period." sqref="K27" xr:uid="{00000000-0002-0000-0800-000010000000}"/>
    <dataValidation allowBlank="1" showInputMessage="1" showErrorMessage="1" prompt="Enter the units for this service (Non-IEP/IFSP Psychology Counseling, Individual Treatment - Additional 96152 22) for the dates of service covered during this cost report period." sqref="K28" xr:uid="{00000000-0002-0000-0800-000011000000}"/>
    <dataValidation allowBlank="1" showInputMessage="1" showErrorMessage="1" prompt="Enter the units for this service (Non-IEP/IFSP Psychology Counseling, Group Treatment - Initial 96153 ) for the dates of service covered during this cost report period." sqref="K29" xr:uid="{00000000-0002-0000-0800-000012000000}"/>
    <dataValidation allowBlank="1" showInputMessage="1" showErrorMessage="1" prompt="Enter the units for this service (Non-IEP/IFSP Psychology Counseling, Group Treatment - Additional 96153 22) for the dates of service covered during this cost report period." sqref="K30" xr:uid="{00000000-0002-0000-0800-000013000000}"/>
    <dataValidation allowBlank="1" showInputMessage="1" showErrorMessage="1" prompt="Enter the units for this service (Non-IEP/IFSP Health Education/Anticipatory Guidance 99401 ) for the dates of service covered during this cost report period." sqref="K31" xr:uid="{00000000-0002-0000-0800-000014000000}"/>
    <dataValidation allowBlank="1" showInputMessage="1" showErrorMessage="1" prompt="Enter the units for this service (Non-IEP/IFSP Hearing Assessment (Pure tone, air only) 92551 TD) for the dates of service covered during this cost report period." sqref="K34" xr:uid="{00000000-0002-0000-0800-000015000000}"/>
    <dataValidation allowBlank="1" showInputMessage="1" showErrorMessage="1" prompt="Enter the units for this service (Non-IEP/IFSP Hearing Assessment (Pure tone-threshold, air only) 92552 TD) for the dates of service covered during this cost report period." sqref="K35" xr:uid="{00000000-0002-0000-0800-000016000000}"/>
    <dataValidation allowBlank="1" showInputMessage="1" showErrorMessage="1" prompt="Enter the units for this service (Non-IEP/IFSP Health/Nutrition Assessment 96150 TD) for the dates of service covered during this cost report period." sqref="K36" xr:uid="{00000000-0002-0000-0800-000017000000}"/>
    <dataValidation allowBlank="1" showInputMessage="1" showErrorMessage="1" prompt="Enter the units for this service (Non-IEP/IFSP Health/Nutrition Re-Assessment 96151 TD) for the dates of service covered during this cost report period." sqref="K37" xr:uid="{00000000-0002-0000-0800-000018000000}"/>
    <dataValidation allowBlank="1" showInputMessage="1" showErrorMessage="1" prompt="Enter the units for this service (Non-IEP/IFSP Vision Assessment 99173 TD) for the dates of service covered during this cost report period." sqref="K38" xr:uid="{00000000-0002-0000-0800-000019000000}"/>
    <dataValidation allowBlank="1" showInputMessage="1" showErrorMessage="1" prompt="Enter the units for this service (Non-IEP/IFSP Health Education/Anticipatory Guidance 99401 TD) for the dates of service covered during this cost report period." sqref="K39" xr:uid="{00000000-0002-0000-0800-00001A000000}"/>
    <dataValidation allowBlank="1" showInputMessage="1" showErrorMessage="1" prompt="Enter the units for this service (Non-IEP/IFSP Nursing and Trained Health Care Aide Services T1002 ) for the dates of service covered during this cost report period." sqref="K40" xr:uid="{00000000-0002-0000-0800-00001B000000}"/>
    <dataValidation allowBlank="1" showInputMessage="1" showErrorMessage="1" prompt="Enter the units for this service (Non-IEP/IFSP LVN Services T1003 ) for the dates of service covered during this cost report period." sqref="K43" xr:uid="{00000000-0002-0000-0800-00001C000000}"/>
    <dataValidation allowBlank="1" showInputMessage="1" showErrorMessage="1" prompt="Enter the units for this service (Non-IEP/IFSP Trained Health Care Aide Services T1004 ) for the dates of service covered during this cost report period." sqref="K46" xr:uid="{00000000-0002-0000-0800-00001D000000}"/>
    <dataValidation allowBlank="1" showInputMessage="1" showErrorMessage="1" prompt="Enter the units for this service (Non-IEP/IFSP Speech Therapy, Individual Treatment - Initial 92507 GN) for the dates of service covered during this cost report period." sqref="K49" xr:uid="{00000000-0002-0000-0800-00001E000000}"/>
    <dataValidation allowBlank="1" showInputMessage="1" showErrorMessage="1" prompt="Enter the units for this service (Non-IEP/IFSP Speech Therapy, Individual Treatment - Additional 92507 GN, 22) for the dates of service covered during this cost report period." sqref="K50" xr:uid="{00000000-0002-0000-0800-00001F000000}"/>
    <dataValidation allowBlank="1" showInputMessage="1" showErrorMessage="1" prompt="Enter the units for this service (Non-IEP/IFSP Speech Therapy, Group Treatment - Initial 92508 GN) for the dates of service covered during this cost report period." sqref="K51" xr:uid="{00000000-0002-0000-0800-000020000000}"/>
    <dataValidation allowBlank="1" showInputMessage="1" showErrorMessage="1" prompt="Enter the units for this service (Non-IEP/IFSP Speech Therapy, Group Treatment - Additional 92508 GN, 22) for the dates of service covered during this cost report period." sqref="K52" xr:uid="{00000000-0002-0000-0800-000021000000}"/>
    <dataValidation allowBlank="1" showInputMessage="1" showErrorMessage="1" prompt="Enter the units for this service (Non-IEP/IFSP Hearing Assessment (Pure tone, air only) 92551 GN) for the dates of service covered during this cost report period." sqref="K53" xr:uid="{00000000-0002-0000-0800-000022000000}"/>
    <dataValidation allowBlank="1" showInputMessage="1" showErrorMessage="1" prompt="Enter the units for this service (Non-IEP/IFSP Hearing Assessment (Pure tone-threshold, air only) 92552 GN) for the dates of service covered during this cost report period." sqref="K54" xr:uid="{00000000-0002-0000-0800-000023000000}"/>
    <dataValidation allowBlank="1" showInputMessage="1" showErrorMessage="1" prompt="Enter the units for this service (Non-IEP/IFSP Developmental Assessment 96110 GN) for the dates of service covered during this cost report period." sqref="K55" xr:uid="{00000000-0002-0000-0800-000024000000}"/>
    <dataValidation allowBlank="1" showInputMessage="1" showErrorMessage="1" prompt="Enter the units for this service (Non-IEP/IFSP Audiology, Individual Treatment - Initial 92507 ) for the dates of service covered during this cost report period." sqref="K64" xr:uid="{00000000-0002-0000-0800-000025000000}"/>
    <dataValidation allowBlank="1" showInputMessage="1" showErrorMessage="1" prompt="Enter the units for this service (Non-IEP/IFSP Audiology, Individual Treatment - Additional 92507 22) for the dates of service covered during this cost report period." sqref="K65" xr:uid="{00000000-0002-0000-0800-000026000000}"/>
    <dataValidation allowBlank="1" showInputMessage="1" showErrorMessage="1" prompt="Enter the units for this service (Non-IEP/IFSP Hearing Assessment (Pure tone, air only) 92551 ) for the dates of service covered during this cost report period." sqref="K68" xr:uid="{00000000-0002-0000-0800-000027000000}"/>
    <dataValidation allowBlank="1" showInputMessage="1" showErrorMessage="1" prompt="Enter the units for this service (Non-IEP/IFSP Hearing Assessment (Pure tone-threshold, air only) 92552 ) for the dates of service covered during this cost report period." sqref="K69" xr:uid="{00000000-0002-0000-0800-000028000000}"/>
    <dataValidation allowBlank="1" showInputMessage="1" showErrorMessage="1" prompt="Enter the units for this service (Non-IEP/IFSP Developmental Assessment 96110 GP) for the dates of service covered during this cost report period." sqref="K72" xr:uid="{00000000-0002-0000-0800-000029000000}"/>
    <dataValidation allowBlank="1" showInputMessage="1" showErrorMessage="1" prompt="Enter the units for this service (Non-IEP/IFSP Physical Therapy Individual Treatment - Initial 97110 GP) for the dates of service covered during this cost report period." sqref="K73" xr:uid="{00000000-0002-0000-0800-00002A000000}"/>
    <dataValidation allowBlank="1" showInputMessage="1" showErrorMessage="1" prompt="Enter the units for this service (Non-IEP/IFSP Physical Therapy Individual Treatment - Additional 97110 GP, 22) for the dates of service covered during this cost report period." sqref="K74" xr:uid="{00000000-0002-0000-0800-00002B000000}"/>
    <dataValidation allowBlank="1" showInputMessage="1" showErrorMessage="1" prompt="Enter the units for this service (Non-IEP/IFSP Developmental Assessment 96110 GO) for the dates of service covered during this cost report period." sqref="K77" xr:uid="{00000000-0002-0000-0800-00002C000000}"/>
    <dataValidation allowBlank="1" showInputMessage="1" showErrorMessage="1" prompt="Enter the units for this service (Non-IEP/IFSP Occupational Therapy Individual Treatment - Initial 97110 GO) for the dates of service covered during this cost report period." sqref="K78" xr:uid="{00000000-0002-0000-0800-00002D000000}"/>
    <dataValidation allowBlank="1" showInputMessage="1" showErrorMessage="1" prompt="Enter the units for this service (Non-IEP/IFSP Occupational Therapy Individual Treatment - Additional 97110 GO, 22) for the dates of service covered during this cost report period." sqref="K79" xr:uid="{00000000-0002-0000-0800-00002E000000}"/>
    <dataValidation allowBlank="1" showInputMessage="1" showErrorMessage="1" prompt="Enter the units for this service (Non-IEP/IFSP Hearing Assessment (Pure tone, air only) 92551 AG) for the dates of service covered during this cost report period." sqref="K82" xr:uid="{00000000-0002-0000-0800-00002F000000}"/>
    <dataValidation allowBlank="1" showInputMessage="1" showErrorMessage="1" prompt="Enter the units for this service (Non-IEP/IFSP Hearing Assessment (Pure tone-threshold, air only) 92552 AG) for the dates of service covered during this cost report period." sqref="K83" xr:uid="{00000000-0002-0000-0800-000030000000}"/>
    <dataValidation allowBlank="1" showInputMessage="1" showErrorMessage="1" prompt="Enter the units for this service (Non-IEP/IFSP Health/Nutrition Assessment 96150 AG) for the dates of service covered during this cost report period." sqref="K84" xr:uid="{00000000-0002-0000-0800-000031000000}"/>
    <dataValidation allowBlank="1" showInputMessage="1" showErrorMessage="1" prompt="Enter the units for this service (Non-IEP/IFSP Health/Nutrition Re-Assessment 96151 AG) for the dates of service covered during this cost report period." sqref="K85" xr:uid="{00000000-0002-0000-0800-000032000000}"/>
    <dataValidation allowBlank="1" showInputMessage="1" showErrorMessage="1" prompt="Enter the units for this service (Non-IEP/IFSP Psychology Counseling, Individual Treatment - Initial 96152 AG) for the dates of service covered during this cost report period." sqref="K86" xr:uid="{00000000-0002-0000-0800-000033000000}"/>
    <dataValidation allowBlank="1" showInputMessage="1" showErrorMessage="1" prompt="Enter the units for this service (Non-IEP/IFSP Psychology Counseling, Individual Treatment - Additional 96152 AG, 22) for the dates of service covered during this cost report period." sqref="K87" xr:uid="{00000000-0002-0000-0800-000034000000}"/>
    <dataValidation allowBlank="1" showInputMessage="1" showErrorMessage="1" prompt="Enter the units for this service (Non-IEP/IFSP Psychology Counseling, Group Treatment - Initial 96153 AG) for the dates of service covered during this cost report period." sqref="K88" xr:uid="{00000000-0002-0000-0800-000035000000}"/>
    <dataValidation allowBlank="1" showInputMessage="1" showErrorMessage="1" prompt="Enter the units for this service (Non-IEP/IFSP Psychology Counseling, Group Treatment - Additional 96153 AG, 22) for the dates of service covered during this cost report period." sqref="K89" xr:uid="{00000000-0002-0000-0800-000036000000}"/>
    <dataValidation allowBlank="1" showInputMessage="1" showErrorMessage="1" prompt="Enter the units for this service (Non-IEP/IFSP Vision Assessment 99173 AG) for the dates of service covered during this cost report period." sqref="K90" xr:uid="{00000000-0002-0000-0800-000037000000}"/>
    <dataValidation allowBlank="1" showInputMessage="1" showErrorMessage="1" prompt="Enter the units for this service (Non-IEP/IFSP Health Education/Anticipatory Guidance 99401 AG) for the dates of service covered during this cost report period." sqref="K91" xr:uid="{00000000-0002-0000-0800-000038000000}"/>
    <dataValidation allowBlank="1" showInputMessage="1" showErrorMessage="1" prompt="Enter the units for this service (Non-IEP/IFSP Vision Assessment 99173 ) for the dates of service covered during this cost report period." sqref="K94" xr:uid="{00000000-0002-0000-0800-000039000000}"/>
    <dataValidation allowBlank="1" showInputMessage="1" showErrorMessage="1" prompt="Enter the reimbursement figures for this service (Non-IEP/IFSP Psychosocial Status Assessment 96150 AH) for the dates of service covered during this cost report period." sqref="S7" xr:uid="{00000000-0002-0000-0800-00003A000000}"/>
    <dataValidation allowBlank="1" showInputMessage="1" showErrorMessage="1" prompt="Enter the reimbursement figures for this service (Non-IEP/IFSP Psychosocial Status Re-Assessment 96151 AH) for the dates of service covered during this cost report period." sqref="S8" xr:uid="{00000000-0002-0000-0800-00003B000000}"/>
    <dataValidation allowBlank="1" showInputMessage="1" showErrorMessage="1" prompt="Enter the reimbursement figures for this service (Non-IEP/IFSP Psychology Counseling, Individual Treatment - Initial 96152 AH) for the dates of service covered during this cost report period." sqref="S9" xr:uid="{00000000-0002-0000-0800-00003C000000}"/>
    <dataValidation allowBlank="1" showInputMessage="1" showErrorMessage="1" prompt="Enter the reimbursement figures for this service (Non-IEP/IFSP Psychology Counseling, Individual Treatment - Additional 96152 AH, 22) for the dates of service covered during this cost report period." sqref="S10" xr:uid="{00000000-0002-0000-0800-00003D000000}"/>
    <dataValidation allowBlank="1" showInputMessage="1" showErrorMessage="1" prompt="Enter the reimbursement figures for this service (Non-IEP/IFSP Psychology Counseling, Group Treatment - Initial 96153 AH) for the dates of service covered during this cost report period." sqref="S11" xr:uid="{00000000-0002-0000-0800-00003E000000}"/>
    <dataValidation allowBlank="1" showInputMessage="1" showErrorMessage="1" prompt="Enter the reimbursement figures for this service (Non-IEP/IFSP Psychology Counseling, Group Treatment - Additional 96153 AH, 22) for the dates of service covered during this cost report period." sqref="S12" xr:uid="{00000000-0002-0000-0800-00003F000000}"/>
    <dataValidation allowBlank="1" showInputMessage="1" showErrorMessage="1" prompt="Enter the reimbursement figures for this service (Non-IEP/IFSP Health Education/Anticipatory Guidance 99401 AH) for the dates of service covered during this cost report period." sqref="S13" xr:uid="{00000000-0002-0000-0800-000040000000}"/>
    <dataValidation allowBlank="1" showInputMessage="1" showErrorMessage="1" prompt="Enter the reimbursement figures for this service (Non-IEP/IFSP Psychosocial Status Assessment 96150 AJ) for the dates of service covered during this cost report period." sqref="S16" xr:uid="{00000000-0002-0000-0800-000041000000}"/>
    <dataValidation allowBlank="1" showInputMessage="1" showErrorMessage="1" prompt="Enter the reimbursement figures for this service (Non-IEP/IFSP Psychosocial Status Re-Assessment 96151 AJ) for the dates of service covered during this cost report period." sqref="S17" xr:uid="{00000000-0002-0000-0800-000042000000}"/>
    <dataValidation allowBlank="1" showInputMessage="1" showErrorMessage="1" prompt="Enter the reimbursement figures for this service (Non-IEP/IFSP Psychology Counseling, Individual Treatment - Initial 96152 AJ) for the dates of service covered during this cost report period." sqref="S18" xr:uid="{00000000-0002-0000-0800-000043000000}"/>
    <dataValidation allowBlank="1" showInputMessage="1" showErrorMessage="1" prompt="Enter the reimbursement figures for this service (Non-IEP/IFSP Psychology Counseling, Individual Treatment - Additional 96152 AJ, 22) for the dates of service covered during this cost report period." sqref="S19" xr:uid="{00000000-0002-0000-0800-000044000000}"/>
    <dataValidation allowBlank="1" showInputMessage="1" showErrorMessage="1" prompt="Enter the reimbursement figures for this service (Non-IEP/IFSP Psychology Counseling, Group Treatment - Initial 96153 AJ) for the dates of service covered during this cost report period." sqref="S20" xr:uid="{00000000-0002-0000-0800-000045000000}"/>
    <dataValidation allowBlank="1" showInputMessage="1" showErrorMessage="1" prompt="Enter the reimbursement figures for this service (Non-IEP/IFSP Psychology Counseling, Group Treatment - Additional 96153 AJ, 22) for the dates of service covered during this cost report period." sqref="S21" xr:uid="{00000000-0002-0000-0800-000046000000}"/>
    <dataValidation allowBlank="1" showInputMessage="1" showErrorMessage="1" prompt="Enter the reimbursement figures for this service (Non-IEP/IFSP Health Education/Anticipatory Guidance 99401 AJ) for the dates of service covered during this cost report period." sqref="S22" xr:uid="{00000000-0002-0000-0800-000047000000}"/>
    <dataValidation allowBlank="1" showInputMessage="1" showErrorMessage="1" prompt="Enter the reimbursement figures for this service (Non-IEP/IFSP Psychosocial Status Assessment 96150 ) for the dates of service covered during this cost report period." sqref="S25" xr:uid="{00000000-0002-0000-0800-000048000000}"/>
    <dataValidation allowBlank="1" showInputMessage="1" showErrorMessage="1" prompt="Enter the reimbursement figures for this service (Non-IEP/IFSP Psychosocial Status Re-Assessment 96151 ) for the dates of service covered during this cost report period." sqref="S26" xr:uid="{00000000-0002-0000-0800-000049000000}"/>
    <dataValidation allowBlank="1" showInputMessage="1" showErrorMessage="1" prompt="Enter the reimbursement figures for this service (Non-IEP/IFSP Psychology Counseling, Individual Treatment - Initial 96152 ) for the dates of service covered during this cost report period." sqref="S27" xr:uid="{00000000-0002-0000-0800-00004A000000}"/>
    <dataValidation allowBlank="1" showInputMessage="1" showErrorMessage="1" prompt="Enter the reimbursement figures for this service (Non-IEP/IFSP Psychology Counseling, Individual Treatment - Additional 96152 22) for the dates of service covered during this cost report period." sqref="S28" xr:uid="{00000000-0002-0000-0800-00004B000000}"/>
    <dataValidation allowBlank="1" showInputMessage="1" showErrorMessage="1" prompt="Enter the reimbursement figures for this service (Non-IEP/IFSP Psychology Counseling, Group Treatment - Initial 96153 ) for the dates of service covered during this cost report period." sqref="S29" xr:uid="{00000000-0002-0000-0800-00004C000000}"/>
    <dataValidation allowBlank="1" showInputMessage="1" showErrorMessage="1" prompt="Enter the reimbursement figures for this service (Non-IEP/IFSP Psychology Counseling, Group Treatment - Additional 96153 22) for the dates of service covered during this cost report period." sqref="S30" xr:uid="{00000000-0002-0000-0800-00004D000000}"/>
    <dataValidation allowBlank="1" showInputMessage="1" showErrorMessage="1" prompt="Enter the reimbursement figures for this service (Non-IEP/IFSP Health Education/Anticipatory Guidance 99401 ) for the dates of service covered during this cost report period." sqref="S31" xr:uid="{00000000-0002-0000-0800-00004E000000}"/>
    <dataValidation allowBlank="1" showInputMessage="1" showErrorMessage="1" prompt="Enter the reimbursement figures for this service (Non-IEP/IFSP Hearing Assessment (Pure tone, air only) 92551 TD) for the dates of service covered during this cost report period." sqref="S34" xr:uid="{00000000-0002-0000-0800-00004F000000}"/>
    <dataValidation allowBlank="1" showInputMessage="1" showErrorMessage="1" prompt="Enter the reimbursement figures for this service (Non-IEP/IFSP Hearing Assessment (Pure tone-threshold, air only) 92552 TD) for the dates of service covered during this cost report period." sqref="S35" xr:uid="{00000000-0002-0000-0800-000050000000}"/>
    <dataValidation allowBlank="1" showInputMessage="1" showErrorMessage="1" prompt="Enter the reimbursement figures for this service (Non-IEP/IFSP Health/Nutrition Assessment 96150 TD) for the dates of service covered during this cost report period." sqref="S36" xr:uid="{00000000-0002-0000-0800-000051000000}"/>
    <dataValidation allowBlank="1" showInputMessage="1" showErrorMessage="1" prompt="Enter the reimbursement figures for this service (Non-IEP/IFSP Health/Nutrition Re-Assessment 96151 TD) for the dates of service covered during this cost report period." sqref="S37" xr:uid="{00000000-0002-0000-0800-000052000000}"/>
    <dataValidation allowBlank="1" showInputMessage="1" showErrorMessage="1" prompt="Enter the reimbursement figures for this service (Non-IEP/IFSP Vision Assessment 99173 TD) for the dates of service covered during this cost report period." sqref="S38" xr:uid="{00000000-0002-0000-0800-000053000000}"/>
    <dataValidation allowBlank="1" showInputMessage="1" showErrorMessage="1" prompt="Enter the reimbursement figures for this service (Non-IEP/IFSP Health Education/Anticipatory Guidance 99401 TD) for the dates of service covered during this cost report period." sqref="S39" xr:uid="{00000000-0002-0000-0800-000054000000}"/>
    <dataValidation allowBlank="1" showInputMessage="1" showErrorMessage="1" prompt="Enter the reimbursement figures for this service (Non-IEP/IFSP Nursing and Trained Health Care Aide Services T1002 ) for the dates of service covered during this cost report period." sqref="S40" xr:uid="{00000000-0002-0000-0800-000055000000}"/>
    <dataValidation allowBlank="1" showInputMessage="1" showErrorMessage="1" prompt="Enter the reimbursement figures for this service (Non-IEP/IFSP LVN Services T1003 ) for the dates of service covered during this cost report period." sqref="S43" xr:uid="{00000000-0002-0000-0800-000056000000}"/>
    <dataValidation allowBlank="1" showInputMessage="1" showErrorMessage="1" prompt="Enter the reimbursement figures for this service (Non-IEP/IFSP Trained Health Care Aide Services T1004 ) for the dates of service covered during this cost report period." sqref="S46" xr:uid="{00000000-0002-0000-0800-000057000000}"/>
    <dataValidation allowBlank="1" showInputMessage="1" showErrorMessage="1" prompt="Enter the reimbursement figures for this service (Non-IEP/IFSP Speech Therapy, Individual Treatment - Initial 92507 GN) for the dates of service covered during this cost report period." sqref="S49" xr:uid="{00000000-0002-0000-0800-000058000000}"/>
    <dataValidation allowBlank="1" showInputMessage="1" showErrorMessage="1" prompt="Enter the reimbursement figures for this service (Non-IEP/IFSP Speech Therapy, Individual Treatment - Additional 92507 GN, 22) for the dates of service covered during this cost report period." sqref="S50" xr:uid="{00000000-0002-0000-0800-000059000000}"/>
    <dataValidation allowBlank="1" showInputMessage="1" showErrorMessage="1" prompt="Enter the reimbursement figures for this service (Non-IEP/IFSP Speech Therapy, Group Treatment - Initial 92508 GN) for the dates of service covered during this cost report period." sqref="S51" xr:uid="{00000000-0002-0000-0800-00005A000000}"/>
    <dataValidation allowBlank="1" showInputMessage="1" showErrorMessage="1" prompt="Enter the reimbursement figures for this service (Non-IEP/IFSP Speech Therapy, Group Treatment - Additional 92508 GN, 22) for the dates of service covered during this cost report period." sqref="S52" xr:uid="{00000000-0002-0000-0800-00005B000000}"/>
    <dataValidation allowBlank="1" showInputMessage="1" showErrorMessage="1" prompt="Enter the reimbursement figures for this service (Non-IEP/IFSP Hearing Assessment (Pure tone, air only) 92551 GN) for the dates of service covered during this cost report period." sqref="S53" xr:uid="{00000000-0002-0000-0800-00005C000000}"/>
    <dataValidation allowBlank="1" showInputMessage="1" showErrorMessage="1" prompt="Enter the reimbursement figures for this service (Non-IEP/IFSP Hearing Assessment (Pure tone-threshold, air only) 92552 GN) for the dates of service covered during this cost report period." sqref="S54" xr:uid="{00000000-0002-0000-0800-00005D000000}"/>
    <dataValidation allowBlank="1" showInputMessage="1" showErrorMessage="1" prompt="Enter the reimbursement figures for this service (Non-IEP/IFSP Developmental Assessment 96110 GN) for the dates of service covered during this cost report period." sqref="S55" xr:uid="{00000000-0002-0000-0800-00005E000000}"/>
    <dataValidation allowBlank="1" showInputMessage="1" showErrorMessage="1" prompt="Enter the reimbursement figures for this service (Non-IEP/IFSP Audiology, Individual Treatment - Initial 92507 ) for the dates of service covered during this cost report period." sqref="S64" xr:uid="{00000000-0002-0000-0800-00005F000000}"/>
    <dataValidation allowBlank="1" showInputMessage="1" showErrorMessage="1" prompt="Enter the reimbursement figures for this service (Non-IEP/IFSP Audiology, Individual Treatment - Additional 92507 22) for the dates of service covered during this cost report period." sqref="S65" xr:uid="{00000000-0002-0000-0800-000060000000}"/>
    <dataValidation allowBlank="1" showInputMessage="1" showErrorMessage="1" prompt="Enter the reimbursement figures for this service (Non-IEP/IFSP Hearing Assessment (Pure tone, air only) 92551 ) for the dates of service covered during this cost report period." sqref="S68" xr:uid="{00000000-0002-0000-0800-000061000000}"/>
    <dataValidation allowBlank="1" showInputMessage="1" showErrorMessage="1" prompt="Enter the reimbursement figures for this service (Non-IEP/IFSP Hearing Assessment (Pure tone-threshold, air only) 92552 ) for the dates of service covered during this cost report period." sqref="S69" xr:uid="{00000000-0002-0000-0800-000062000000}"/>
    <dataValidation allowBlank="1" showInputMessage="1" showErrorMessage="1" prompt="Enter the reimbursement figures for this service (Non-IEP/IFSP Developmental Assessment 96110 GP) for the dates of service covered during this cost report period." sqref="S72" xr:uid="{00000000-0002-0000-0800-000063000000}"/>
    <dataValidation allowBlank="1" showInputMessage="1" showErrorMessage="1" prompt="Enter the reimbursement figures for this service (Non-IEP/IFSP Physical Therapy Individual Treatment - Initial 97110 GP) for the dates of service covered during this cost report period." sqref="S73" xr:uid="{00000000-0002-0000-0800-000064000000}"/>
    <dataValidation allowBlank="1" showInputMessage="1" showErrorMessage="1" prompt="Enter the reimbursement figures for this service (Non-IEP/IFSP Physical Therapy Individual Treatment - Additional 97110 GP, 22) for the dates of service covered during this cost report period." sqref="S74" xr:uid="{00000000-0002-0000-0800-000065000000}"/>
    <dataValidation allowBlank="1" showInputMessage="1" showErrorMessage="1" prompt="Enter the reimbursement figures for this service (Non-IEP/IFSP Developmental Assessment 96110 GO) for the dates of service covered during this cost report period." sqref="S77" xr:uid="{00000000-0002-0000-0800-000066000000}"/>
    <dataValidation allowBlank="1" showInputMessage="1" showErrorMessage="1" prompt="Enter the reimbursement figures for this service (Non-IEP/IFSP Occupational Therapy Individual Treatment - Initial 97110 GO) for the dates of service covered during this cost report period." sqref="S78" xr:uid="{00000000-0002-0000-0800-000067000000}"/>
    <dataValidation allowBlank="1" showInputMessage="1" showErrorMessage="1" prompt="Enter the reimbursement figures for this service (Non-IEP/IFSP Occupational Therapy Individual Treatment - Additional 97110 GO, 22) for the dates of service covered during this cost report period." sqref="S79" xr:uid="{00000000-0002-0000-0800-000068000000}"/>
    <dataValidation allowBlank="1" showInputMessage="1" showErrorMessage="1" prompt="Enter the reimbursement figures for this service (Non-IEP/IFSP Hearing Assessment (Pure tone, air only) 92551 AG) for the dates of service covered during this cost report period." sqref="S82" xr:uid="{00000000-0002-0000-0800-000069000000}"/>
    <dataValidation allowBlank="1" showInputMessage="1" showErrorMessage="1" prompt="Enter the reimbursement figures for this service (Non-IEP/IFSP Hearing Assessment (Pure tone-threshold, air only) 92552 AG) for the dates of service covered during this cost report period." sqref="S83" xr:uid="{00000000-0002-0000-0800-00006A000000}"/>
    <dataValidation allowBlank="1" showInputMessage="1" showErrorMessage="1" prompt="Enter the reimbursement figures for this service (Non-IEP/IFSP Health/Nutrition Assessment 96150 AG) for the dates of service covered during this cost report period." sqref="S84" xr:uid="{00000000-0002-0000-0800-00006B000000}"/>
    <dataValidation allowBlank="1" showInputMessage="1" showErrorMessage="1" prompt="Enter the reimbursement figures for this service (Non-IEP/IFSP Health/Nutrition Re-Assessment 96151 AG) for the dates of service covered during this cost report period." sqref="S85" xr:uid="{00000000-0002-0000-0800-00006C000000}"/>
    <dataValidation allowBlank="1" showInputMessage="1" showErrorMessage="1" prompt="Enter the reimbursement figures for this service (Non-IEP/IFSP Psychology Counseling, Individual Treatment - Initial 96152 AG) for the dates of service covered during this cost report period." sqref="S86" xr:uid="{00000000-0002-0000-0800-00006D000000}"/>
    <dataValidation allowBlank="1" showInputMessage="1" showErrorMessage="1" prompt="Enter the reimbursement figures for this service (Non-IEP/IFSP Psychology Counseling, Individual Treatment - Additional 96152 AG, 22) for the dates of service covered during this cost report period." sqref="S87" xr:uid="{00000000-0002-0000-0800-00006E000000}"/>
    <dataValidation allowBlank="1" showInputMessage="1" showErrorMessage="1" prompt="Enter the reimbursement figures for this service (Non-IEP/IFSP Psychology Counseling, Group Treatment - Initial 96153 AG) for the dates of service covered during this cost report period." sqref="S88" xr:uid="{00000000-0002-0000-0800-00006F000000}"/>
    <dataValidation allowBlank="1" showInputMessage="1" showErrorMessage="1" prompt="Enter the reimbursement figures for this service (Non-IEP/IFSP Psychology Counseling, Group Treatment - Additional 96153 AG, 22) for the dates of service covered during this cost report period." sqref="S89" xr:uid="{00000000-0002-0000-0800-000070000000}"/>
    <dataValidation allowBlank="1" showInputMessage="1" showErrorMessage="1" prompt="Enter the reimbursement figures for this service (Non-IEP/IFSP Vision Assessment 99173 AG) for the dates of service covered during this cost report period." sqref="S90" xr:uid="{00000000-0002-0000-0800-000071000000}"/>
    <dataValidation allowBlank="1" showInputMessage="1" showErrorMessage="1" prompt="Enter the reimbursement figures for this service (Non-IEP/IFSP Health Education/Anticipatory Guidance 99401 AG) for the dates of service covered during this cost report period." sqref="S91" xr:uid="{00000000-0002-0000-0800-000072000000}"/>
    <dataValidation allowBlank="1" showInputMessage="1" showErrorMessage="1" prompt="Enter the reimbursement figures for this service (Non-IEP/IFSP Vision Assessment 99173 ) for the dates of service covered during this cost report period." sqref="S94" xr:uid="{00000000-0002-0000-0800-000073000000}"/>
    <dataValidation allowBlank="1" showInputMessage="1" showErrorMessage="1" prompt="Press UP or DOWN ARROW to read Worksheet B-4 Units and Reimbursement" sqref="A2" xr:uid="{00000000-0002-0000-0800-000074000000}"/>
    <dataValidation allowBlank="1" showInputMessage="1" showErrorMessage="1" prompt="Worksheet B-4 Units and Reimbursement: Collects the appropriate Medi­Cal units and encounters reimbursed and interim Medi­Cal reimbursement amounts by practitioner type for LEA Non-IDEA services for dates of services between 7/1/2015 through 6/30/2016." sqref="C2" xr:uid="{00000000-0002-0000-0800-000075000000}"/>
    <dataValidation allowBlank="1" showInputMessage="1" showErrorMessage="1" prompt="and document any potential discrepancies to provide an accounting documentation trail for review and/or audit.  " sqref="I2" xr:uid="{00000000-0002-0000-0800-000076000000}"/>
    <dataValidation allowBlank="1" showInputMessage="1" showErrorMessage="1" prompt="LEAs may find the report useful in completing Worksheet B-4.  LEAs should verify the reasonableness of the report with their own internal accounting system, " sqref="G2" xr:uid="{00000000-0002-0000-0800-000077000000}"/>
    <dataValidation allowBlank="1" showInputMessage="1" showErrorMessage="1" prompt="By Fall 2017, LEAs may download their FY 2015/16 Annual Reimbursement Report on the LEA Program website.  This report includes detail on your LEA’s units, encounters and interim reimbursement by date of service for the fiscal year.  _x000a_" sqref="E2" xr:uid="{00000000-0002-0000-0800-000078000000}"/>
  </dataValidations>
  <printOptions horizontalCentered="1"/>
  <pageMargins left="0.2" right="0.2" top="0.27" bottom="0.3" header="0.4" footer="0.2"/>
  <pageSetup scale="62" orientation="portrait" r:id="rId4"/>
  <headerFooter alignWithMargins="0">
    <oddFooter>&amp;L&amp;8DHCS 2437 (7/14)</oddFooter>
  </headerFooter>
  <rowBreaks count="1" manualBreakCount="1">
    <brk id="63" max="1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E2CC357-AFAF-40E4-9FDB-92B992466734}">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2.xml><?xml version="1.0" encoding="utf-8"?>
<ds:datastoreItem xmlns:ds="http://schemas.openxmlformats.org/officeDocument/2006/customXml" ds:itemID="{0F2F30A1-589B-4D3B-84B3-653229E12BE6}">
  <ds:schemaRefs>
    <ds:schemaRef ds:uri="http://schemas.microsoft.com/sharepoint/events"/>
  </ds:schemaRefs>
</ds:datastoreItem>
</file>

<file path=customXml/itemProps3.xml><?xml version="1.0" encoding="utf-8"?>
<ds:datastoreItem xmlns:ds="http://schemas.openxmlformats.org/officeDocument/2006/customXml" ds:itemID="{4577E18F-6241-4801-8032-CB570D1CA038}">
  <ds:schemaRefs>
    <ds:schemaRef ds:uri="http://schemas.microsoft.com/office/2006/metadata/longProperties"/>
  </ds:schemaRefs>
</ds:datastoreItem>
</file>

<file path=customXml/itemProps4.xml><?xml version="1.0" encoding="utf-8"?>
<ds:datastoreItem xmlns:ds="http://schemas.openxmlformats.org/officeDocument/2006/customXml" ds:itemID="{0F78DE2E-749D-41A6-9E2A-FA12AA1C9A8B}">
  <ds:schemaRefs>
    <ds:schemaRef ds:uri="http://schemas.microsoft.com/sharepoint/v3/contenttype/forms"/>
  </ds:schemaRefs>
</ds:datastoreItem>
</file>

<file path=customXml/itemProps5.xml><?xml version="1.0" encoding="utf-8"?>
<ds:datastoreItem xmlns:ds="http://schemas.openxmlformats.org/officeDocument/2006/customXml" ds:itemID="{D12EB6E4-20FB-4777-B5AD-6134A203787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Certification</vt:lpstr>
      <vt:lpstr>Worksheet A</vt:lpstr>
      <vt:lpstr>Worksheet B</vt:lpstr>
      <vt:lpstr>A.1&amp;B.1 Salary &amp; Bene</vt:lpstr>
      <vt:lpstr>A-1&amp;B-1 Other Costs</vt:lpstr>
      <vt:lpstr>A-2&amp;B-2 Contractor Costs</vt:lpstr>
      <vt:lpstr>A-3&amp;B-3 Percent of Time</vt:lpstr>
      <vt:lpstr>A-4 Units and Reimb </vt:lpstr>
      <vt:lpstr>B-4 Units and Reimb</vt:lpstr>
      <vt:lpstr>'A.1&amp;B.1 Salary &amp; Bene'!Print_Area</vt:lpstr>
      <vt:lpstr>'A-1&amp;B-1 Other Costs'!Print_Area</vt:lpstr>
      <vt:lpstr>'A-2&amp;B-2 Contractor Costs'!Print_Area</vt:lpstr>
      <vt:lpstr>'A-3&amp;B-3 Percent of Time'!Print_Area</vt:lpstr>
      <vt:lpstr>'A-4 Units and Reimb '!Print_Area</vt:lpstr>
      <vt:lpstr>'B-4 Units and Reimb'!Print_Area</vt:lpstr>
      <vt:lpstr>Certification!Print_Area</vt:lpstr>
      <vt:lpstr>'Worksheet A'!Print_Area</vt:lpstr>
      <vt:lpstr>'Worksheet B'!Print_Area</vt:lpstr>
      <vt:lpstr>'A-4 Units and Reimb '!Print_Titles</vt:lpstr>
      <vt:lpstr>'B-4 Units and Reimb'!Print_Titles</vt:lpstr>
    </vt:vector>
  </TitlesOfParts>
  <Company>Navigant Consulting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2015-16 CRCS ADA</dc:title>
  <dc:creator>NCI</dc:creator>
  <cp:keywords>FY 2105-16 CRCS_ADA, Cost and Reimbursement Comparison Schedule</cp:keywords>
  <cp:lastModifiedBy>westj</cp:lastModifiedBy>
  <cp:lastPrinted>2016-06-06T19:01:44Z</cp:lastPrinted>
  <dcterms:created xsi:type="dcterms:W3CDTF">2006-12-08T19:43:58Z</dcterms:created>
  <dcterms:modified xsi:type="dcterms:W3CDTF">2020-11-10T22:57:18Z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DHCS Document</vt:lpwstr>
  </property>
  <property fmtid="{D5CDD505-2E9C-101B-9397-08002B2CF9AE}" pid="3" name="display_urn:schemas-microsoft-com:office:office#Editor">
    <vt:lpwstr>John SS01. Trapper</vt:lpwstr>
  </property>
  <property fmtid="{D5CDD505-2E9C-101B-9397-08002B2CF9AE}" pid="4" name="xd_Signature">
    <vt:lpwstr/>
  </property>
  <property fmtid="{D5CDD505-2E9C-101B-9397-08002B2CF9AE}" pid="5" name="TemplateUrl">
    <vt:lpwstr/>
  </property>
  <property fmtid="{D5CDD505-2E9C-101B-9397-08002B2CF9AE}" pid="6" name="xd_ProgID">
    <vt:lpwstr/>
  </property>
  <property fmtid="{D5CDD505-2E9C-101B-9397-08002B2CF9AE}" pid="7" name="PublishingStartDate">
    <vt:lpwstr/>
  </property>
  <property fmtid="{D5CDD505-2E9C-101B-9397-08002B2CF9AE}" pid="8" name="PublishingExpirationDate">
    <vt:lpwstr/>
  </property>
  <property fmtid="{D5CDD505-2E9C-101B-9397-08002B2CF9AE}" pid="9" name="display_urn:schemas-microsoft-com:office:office#Author">
    <vt:lpwstr>John SS01. Trapper</vt:lpwstr>
  </property>
  <property fmtid="{D5CDD505-2E9C-101B-9397-08002B2CF9AE}" pid="10" name="display_urn">
    <vt:lpwstr>System Account</vt:lpwstr>
  </property>
  <property fmtid="{D5CDD505-2E9C-101B-9397-08002B2CF9AE}" pid="11" name="Order">
    <vt:lpwstr>660100.000000000</vt:lpwstr>
  </property>
  <property fmtid="{D5CDD505-2E9C-101B-9397-08002B2CF9AE}" pid="12" name="_dlc_DocId">
    <vt:lpwstr>DHCSDOC-2129867196-86</vt:lpwstr>
  </property>
  <property fmtid="{D5CDD505-2E9C-101B-9397-08002B2CF9AE}" pid="13" name="_dlc_DocIdItemGuid">
    <vt:lpwstr>7c3d52fe-b0f5-4818-b7c2-75e9695ff76d</vt:lpwstr>
  </property>
  <property fmtid="{D5CDD505-2E9C-101B-9397-08002B2CF9AE}" pid="14" name="_dlc_DocIdUrl">
    <vt:lpwstr>http://dhcs2016prod:88/provgovpart/_layouts/15/DocIdRedir.aspx?ID=DHCSDOC-2129867196-86, DHCSDOC-2129867196-86</vt:lpwstr>
  </property>
  <property fmtid="{D5CDD505-2E9C-101B-9397-08002B2CF9AE}" pid="15" name="ContentTypeId">
    <vt:lpwstr>0x0101000DD778A44A894D44A57135C48A267F0A</vt:lpwstr>
  </property>
</Properties>
</file>