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defaultThemeVersion="124226"/>
  <mc:AlternateContent xmlns:mc="http://schemas.openxmlformats.org/markup-compatibility/2006">
    <mc:Choice Requires="x15">
      <x15ac:absPath xmlns:x15ac="http://schemas.microsoft.com/office/spreadsheetml/2010/11/ac" url="C:\Users\westj\Desktop\~xls\"/>
    </mc:Choice>
  </mc:AlternateContent>
  <xr:revisionPtr revIDLastSave="0" documentId="13_ncr:1_{8A98A032-09E1-48EB-8CE9-61C30E353E8E}" xr6:coauthVersionLast="45" xr6:coauthVersionMax="45" xr10:uidLastSave="{00000000-0000-0000-0000-000000000000}"/>
  <bookViews>
    <workbookView xWindow="-120" yWindow="-120" windowWidth="20730" windowHeight="11160" xr2:uid="{00000000-000D-0000-FFFF-FFFF00000000}"/>
  </bookViews>
  <sheets>
    <sheet name="PROJECTED APPROVED AMOUNTS" sheetId="1" r:id="rId1"/>
    <sheet name="Sheet2" sheetId="2" r:id="rId2"/>
    <sheet name="Sheet3" sheetId="3" r:id="rId3"/>
  </sheets>
  <calcPr calcId="191029"/>
</workbook>
</file>

<file path=xl/calcChain.xml><?xml version="1.0" encoding="utf-8"?>
<calcChain xmlns="http://schemas.openxmlformats.org/spreadsheetml/2006/main">
  <c r="N30" i="1" l="1"/>
  <c r="G30" i="1"/>
  <c r="N29" i="1"/>
  <c r="G29" i="1"/>
  <c r="N28" i="1"/>
  <c r="G28" i="1"/>
  <c r="N27" i="1"/>
  <c r="G27" i="1"/>
  <c r="N24" i="1"/>
  <c r="N23" i="1"/>
  <c r="N22" i="1"/>
  <c r="N21" i="1"/>
  <c r="G24" i="1"/>
  <c r="G23" i="1"/>
  <c r="G22" i="1"/>
  <c r="G21" i="1"/>
  <c r="N18" i="1"/>
  <c r="N17" i="1"/>
  <c r="N16" i="1"/>
  <c r="N15" i="1"/>
  <c r="N14" i="1"/>
  <c r="N13" i="1"/>
  <c r="G18" i="1"/>
  <c r="G17" i="1"/>
  <c r="G16" i="1"/>
  <c r="G15" i="1"/>
  <c r="G14" i="1"/>
  <c r="G13" i="1"/>
  <c r="N9" i="1"/>
  <c r="N10" i="1"/>
  <c r="N8" i="1"/>
  <c r="N7" i="1"/>
  <c r="N6" i="1"/>
  <c r="N5" i="1"/>
  <c r="G6" i="1"/>
  <c r="G7" i="1"/>
  <c r="G8" i="1"/>
  <c r="G9" i="1"/>
  <c r="G10" i="1"/>
  <c r="M31" i="1"/>
  <c r="L31" i="1"/>
  <c r="K31" i="1"/>
  <c r="J31" i="1"/>
  <c r="I31" i="1"/>
  <c r="F31" i="1"/>
  <c r="E31" i="1"/>
  <c r="D31" i="1"/>
  <c r="C31" i="1"/>
  <c r="B31" i="1"/>
  <c r="B25" i="1"/>
  <c r="M25" i="1"/>
  <c r="L25" i="1"/>
  <c r="K25" i="1"/>
  <c r="J25" i="1"/>
  <c r="I25" i="1"/>
  <c r="F25" i="1"/>
  <c r="E25" i="1"/>
  <c r="D25" i="1"/>
  <c r="C25" i="1"/>
  <c r="M19" i="1"/>
  <c r="L19" i="1"/>
  <c r="K19" i="1"/>
  <c r="J19" i="1"/>
  <c r="I19" i="1"/>
  <c r="F19" i="1"/>
  <c r="E19" i="1"/>
  <c r="D19" i="1"/>
  <c r="C19" i="1"/>
  <c r="B19" i="1"/>
  <c r="M11" i="1"/>
  <c r="L11" i="1"/>
  <c r="K11" i="1"/>
  <c r="J11" i="1"/>
  <c r="I11" i="1"/>
  <c r="F11" i="1"/>
  <c r="E11" i="1"/>
  <c r="E33" i="1" s="1"/>
  <c r="D11" i="1"/>
  <c r="C11" i="1"/>
  <c r="B11" i="1"/>
  <c r="G5" i="1"/>
  <c r="F33" i="1" l="1"/>
  <c r="C33" i="1"/>
  <c r="D33" i="1"/>
  <c r="J33" i="1"/>
  <c r="L33" i="1"/>
  <c r="N19" i="1"/>
  <c r="I33" i="1"/>
  <c r="K33" i="1"/>
  <c r="M33" i="1"/>
  <c r="N33" i="1" s="1"/>
  <c r="N31" i="1"/>
  <c r="N25" i="1"/>
  <c r="G25" i="1"/>
  <c r="B33" i="1"/>
  <c r="G33" i="1" s="1"/>
  <c r="G19" i="1"/>
  <c r="G31" i="1"/>
  <c r="N11" i="1"/>
  <c r="G11" i="1"/>
</calcChain>
</file>

<file path=xl/sharedStrings.xml><?xml version="1.0" encoding="utf-8"?>
<sst xmlns="http://schemas.openxmlformats.org/spreadsheetml/2006/main" count="41" uniqueCount="35">
  <si>
    <t>Category 1</t>
  </si>
  <si>
    <t>Category 2</t>
  </si>
  <si>
    <t>DY 6</t>
  </si>
  <si>
    <t>DY7</t>
  </si>
  <si>
    <t>DY8</t>
  </si>
  <si>
    <t>DY9</t>
  </si>
  <si>
    <t>DY10</t>
  </si>
  <si>
    <t>ACTUAL PAYMENTS</t>
  </si>
  <si>
    <t>Total All Categories</t>
  </si>
  <si>
    <t>Category 3</t>
  </si>
  <si>
    <t>Category 4</t>
  </si>
  <si>
    <t>PROJECTED/APPROVED AMOUNTS</t>
  </si>
  <si>
    <t>Total</t>
  </si>
  <si>
    <t>Category 1 Subtotal</t>
  </si>
  <si>
    <t>Category 2 Subtotal</t>
  </si>
  <si>
    <t>Patient/Caregiver Experience</t>
  </si>
  <si>
    <t>Care Coordination</t>
  </si>
  <si>
    <t>Preventive Health</t>
  </si>
  <si>
    <t>At-Risk Populations</t>
  </si>
  <si>
    <t>Category 3 Subtotal</t>
  </si>
  <si>
    <t>Severe Sepsis Detection and Management</t>
  </si>
  <si>
    <t>CLABSI Prevention</t>
  </si>
  <si>
    <t>Category 4 Subtotal</t>
  </si>
  <si>
    <t>Expand Primary Care Capacity</t>
  </si>
  <si>
    <t>Increase Training of Primary Care Workforce</t>
  </si>
  <si>
    <t>Implement and Utilize Disease Mgt Registry Func</t>
  </si>
  <si>
    <t>Expand Specialty Care Capacity</t>
  </si>
  <si>
    <t>Expand Medical Homes</t>
  </si>
  <si>
    <t>Expand Chronic Care Mgt Models</t>
  </si>
  <si>
    <t>Redesign Primary Care</t>
  </si>
  <si>
    <t>Redesign to Improve Patient Experience</t>
  </si>
  <si>
    <t>Increase Spec Care Access/Redesign Ref Proc</t>
  </si>
  <si>
    <t>Surgical Site Infections</t>
  </si>
  <si>
    <t>Stroke Management</t>
  </si>
  <si>
    <t>Riverside County Regional Medical Center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</si>
</sst>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41" formatCode="_(* #,##0_);_(* \(#,##0\);_(* &quot;-&quot;_);_(@_)"/>
  </numFmts>
  <fonts count="5" x14ac:knownFonts="1">
    <font>
      <sz val="11"/>
      <color theme="1"/>
      <name val="Calibri"/>
      <family val="2"/>
      <scheme val="minor"/>
    </font>
    <font>
      <b/>
      <sz val="11"/>
      <name val="Calibri"/>
      <family val="2"/>
      <scheme val="minor"/>
    </font>
    <font>
      <i/>
      <sz val="11"/>
      <name val="Calibri"/>
      <family val="2"/>
      <scheme val="minor"/>
    </font>
    <font>
      <sz val="11"/>
      <name val="Calibri"/>
      <family val="2"/>
      <scheme val="minor"/>
    </font>
    <font>
      <sz val="10"/>
      <name val="Calibri"/>
      <family val="2"/>
      <scheme val="minor"/>
    </font>
  </fonts>
  <fills count="3">
    <fill>
      <patternFill patternType="none"/>
    </fill>
    <fill>
      <patternFill patternType="gray125"/>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bottom style="medium">
        <color indexed="64"/>
      </bottom>
      <diagonal/>
    </border>
    <border>
      <left style="thin">
        <color indexed="64"/>
      </left>
      <right style="thick">
        <color indexed="64"/>
      </right>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top/>
      <bottom/>
      <diagonal/>
    </border>
    <border>
      <left/>
      <right style="thick">
        <color indexed="64"/>
      </right>
      <top/>
      <bottom/>
      <diagonal/>
    </border>
    <border>
      <left style="thin">
        <color indexed="64"/>
      </left>
      <right style="thin">
        <color indexed="64"/>
      </right>
      <top/>
      <bottom style="thick">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s>
  <cellStyleXfs count="1">
    <xf numFmtId="0" fontId="0" fillId="0" borderId="0"/>
  </cellStyleXfs>
  <cellXfs count="47">
    <xf numFmtId="0" fontId="0" fillId="0" borderId="0" xfId="0"/>
    <xf numFmtId="0" fontId="1" fillId="2" borderId="0" xfId="0" applyFont="1" applyFill="1"/>
    <xf numFmtId="0" fontId="3" fillId="2" borderId="0" xfId="0" applyFont="1" applyFill="1"/>
    <xf numFmtId="0" fontId="1" fillId="2" borderId="22" xfId="0" applyFont="1" applyFill="1" applyBorder="1"/>
    <xf numFmtId="0" fontId="1" fillId="2" borderId="22" xfId="0" applyFont="1" applyFill="1" applyBorder="1" applyAlignment="1">
      <alignment horizontal="center"/>
    </xf>
    <xf numFmtId="0" fontId="1" fillId="2" borderId="23" xfId="0" applyFont="1" applyFill="1" applyBorder="1" applyAlignment="1">
      <alignment horizontal="center"/>
    </xf>
    <xf numFmtId="0" fontId="3" fillId="2" borderId="23" xfId="0" applyFont="1" applyFill="1" applyBorder="1"/>
    <xf numFmtId="0" fontId="1" fillId="2" borderId="24" xfId="0" applyFont="1" applyFill="1" applyBorder="1" applyAlignment="1">
      <alignment horizontal="center"/>
    </xf>
    <xf numFmtId="0" fontId="3" fillId="2" borderId="29" xfId="0" applyFont="1" applyFill="1" applyBorder="1"/>
    <xf numFmtId="0" fontId="1" fillId="2" borderId="19" xfId="0" applyFont="1" applyFill="1" applyBorder="1" applyAlignment="1">
      <alignment horizontal="center"/>
    </xf>
    <xf numFmtId="0" fontId="1" fillId="2" borderId="20" xfId="0" applyFont="1" applyFill="1" applyBorder="1" applyAlignment="1">
      <alignment horizontal="center"/>
    </xf>
    <xf numFmtId="0" fontId="3" fillId="2" borderId="25" xfId="0" applyFont="1" applyFill="1" applyBorder="1" applyAlignment="1">
      <alignment horizontal="center"/>
    </xf>
    <xf numFmtId="0" fontId="1" fillId="2" borderId="21" xfId="0" applyFont="1" applyFill="1" applyBorder="1" applyAlignment="1">
      <alignment horizontal="center"/>
    </xf>
    <xf numFmtId="0" fontId="1" fillId="2" borderId="6" xfId="0" applyFont="1" applyFill="1" applyBorder="1"/>
    <xf numFmtId="0" fontId="1" fillId="2" borderId="7" xfId="0" applyFont="1" applyFill="1" applyBorder="1"/>
    <xf numFmtId="0" fontId="1" fillId="2" borderId="8" xfId="0" applyFont="1" applyFill="1" applyBorder="1"/>
    <xf numFmtId="0" fontId="4" fillId="2" borderId="9" xfId="0" applyFont="1" applyFill="1" applyBorder="1"/>
    <xf numFmtId="41" fontId="3" fillId="2" borderId="4" xfId="0" applyNumberFormat="1" applyFont="1" applyFill="1" applyBorder="1"/>
    <xf numFmtId="0" fontId="3" fillId="2" borderId="0" xfId="0" applyFont="1" applyFill="1" applyBorder="1"/>
    <xf numFmtId="41" fontId="3" fillId="2" borderId="10" xfId="0" applyNumberFormat="1" applyFont="1" applyFill="1" applyBorder="1"/>
    <xf numFmtId="0" fontId="4" fillId="2" borderId="11" xfId="0" applyFont="1" applyFill="1" applyBorder="1"/>
    <xf numFmtId="41" fontId="3" fillId="2" borderId="1" xfId="0" applyNumberFormat="1" applyFont="1" applyFill="1" applyBorder="1"/>
    <xf numFmtId="41" fontId="3" fillId="2" borderId="12" xfId="0" applyNumberFormat="1" applyFont="1" applyFill="1" applyBorder="1"/>
    <xf numFmtId="0" fontId="4" fillId="2" borderId="13" xfId="0" applyFont="1" applyFill="1" applyBorder="1"/>
    <xf numFmtId="41" fontId="3" fillId="2" borderId="2" xfId="0" applyNumberFormat="1" applyFont="1" applyFill="1" applyBorder="1"/>
    <xf numFmtId="41" fontId="3" fillId="2" borderId="14" xfId="0" applyNumberFormat="1" applyFont="1" applyFill="1" applyBorder="1"/>
    <xf numFmtId="0" fontId="2" fillId="2" borderId="32" xfId="0" applyFont="1" applyFill="1" applyBorder="1" applyAlignment="1">
      <alignment horizontal="right"/>
    </xf>
    <xf numFmtId="42" fontId="2" fillId="2" borderId="5" xfId="0" applyNumberFormat="1" applyFont="1" applyFill="1" applyBorder="1"/>
    <xf numFmtId="42" fontId="2" fillId="2" borderId="33" xfId="0" applyNumberFormat="1" applyFont="1" applyFill="1" applyBorder="1"/>
    <xf numFmtId="42" fontId="2" fillId="2" borderId="34" xfId="0" applyNumberFormat="1" applyFont="1" applyFill="1" applyBorder="1"/>
    <xf numFmtId="0" fontId="2" fillId="2" borderId="0" xfId="0" applyFont="1" applyFill="1"/>
    <xf numFmtId="0" fontId="1" fillId="2" borderId="17" xfId="0" applyFont="1" applyFill="1" applyBorder="1"/>
    <xf numFmtId="0" fontId="1" fillId="2" borderId="3" xfId="0" applyFont="1" applyFill="1" applyBorder="1"/>
    <xf numFmtId="0" fontId="1" fillId="2" borderId="18" xfId="0" applyFont="1" applyFill="1" applyBorder="1"/>
    <xf numFmtId="0" fontId="3" fillId="2" borderId="9" xfId="0" applyFont="1" applyFill="1" applyBorder="1"/>
    <xf numFmtId="0" fontId="3" fillId="2" borderId="11" xfId="0" applyFont="1" applyFill="1" applyBorder="1"/>
    <xf numFmtId="0" fontId="3" fillId="2" borderId="13" xfId="0" applyFont="1" applyFill="1" applyBorder="1"/>
    <xf numFmtId="0" fontId="2" fillId="2" borderId="15" xfId="0" applyFont="1" applyFill="1" applyBorder="1" applyAlignment="1">
      <alignment horizontal="right"/>
    </xf>
    <xf numFmtId="42" fontId="2" fillId="2" borderId="16" xfId="0" applyNumberFormat="1" applyFont="1" applyFill="1" applyBorder="1"/>
    <xf numFmtId="42" fontId="2" fillId="2" borderId="19" xfId="0" applyNumberFormat="1" applyFont="1" applyFill="1" applyBorder="1" applyAlignment="1">
      <alignment horizontal="right"/>
    </xf>
    <xf numFmtId="42" fontId="2" fillId="2" borderId="20" xfId="0" applyNumberFormat="1" applyFont="1" applyFill="1" applyBorder="1"/>
    <xf numFmtId="42" fontId="2" fillId="2" borderId="31" xfId="0" applyNumberFormat="1" applyFont="1" applyFill="1" applyBorder="1"/>
    <xf numFmtId="42" fontId="2" fillId="2" borderId="21" xfId="0" applyNumberFormat="1" applyFont="1" applyFill="1" applyBorder="1"/>
    <xf numFmtId="0" fontId="3" fillId="2" borderId="30" xfId="0" applyFont="1" applyFill="1" applyBorder="1"/>
    <xf numFmtId="42" fontId="1" fillId="2" borderId="26" xfId="0" applyNumberFormat="1" applyFont="1" applyFill="1" applyBorder="1" applyAlignment="1">
      <alignment horizontal="left"/>
    </xf>
    <xf numFmtId="42" fontId="1" fillId="2" borderId="27" xfId="0" applyNumberFormat="1" applyFont="1" applyFill="1" applyBorder="1"/>
    <xf numFmtId="42" fontId="1" fillId="2" borderId="28"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topLeftCell="A2" workbookViewId="0">
      <selection activeCell="A2" sqref="A1:XFD1048576"/>
    </sheetView>
  </sheetViews>
  <sheetFormatPr defaultRowHeight="15" x14ac:dyDescent="0.25"/>
  <cols>
    <col min="1" max="1" width="39.140625" style="2" bestFit="1" customWidth="1"/>
    <col min="2" max="6" width="15.28515625" style="2" bestFit="1" customWidth="1"/>
    <col min="7" max="7" width="16.28515625" style="2" bestFit="1" customWidth="1"/>
    <col min="8" max="8" width="1.28515625" style="2" customWidth="1"/>
    <col min="9" max="13" width="15.28515625" style="2" bestFit="1" customWidth="1"/>
    <col min="14" max="14" width="16.28515625" style="2" bestFit="1" customWidth="1"/>
    <col min="15" max="16384" width="9.140625" style="2"/>
  </cols>
  <sheetData>
    <row r="1" spans="1:14" ht="15.75" thickBot="1" x14ac:dyDescent="0.3">
      <c r="A1" s="1"/>
    </row>
    <row r="2" spans="1:14" ht="15.75" thickTop="1" x14ac:dyDescent="0.25">
      <c r="A2" s="3" t="s">
        <v>34</v>
      </c>
      <c r="B2" s="4" t="s">
        <v>11</v>
      </c>
      <c r="C2" s="5"/>
      <c r="D2" s="5"/>
      <c r="E2" s="5"/>
      <c r="F2" s="5"/>
      <c r="G2" s="5"/>
      <c r="H2" s="6"/>
      <c r="I2" s="5" t="s">
        <v>7</v>
      </c>
      <c r="J2" s="5"/>
      <c r="K2" s="5"/>
      <c r="L2" s="5"/>
      <c r="M2" s="5"/>
      <c r="N2" s="7"/>
    </row>
    <row r="3" spans="1:14" ht="15.75" thickBot="1" x14ac:dyDescent="0.3">
      <c r="A3" s="8"/>
      <c r="B3" s="9" t="s">
        <v>2</v>
      </c>
      <c r="C3" s="10" t="s">
        <v>3</v>
      </c>
      <c r="D3" s="10" t="s">
        <v>4</v>
      </c>
      <c r="E3" s="10" t="s">
        <v>5</v>
      </c>
      <c r="F3" s="10" t="s">
        <v>6</v>
      </c>
      <c r="G3" s="10" t="s">
        <v>12</v>
      </c>
      <c r="H3" s="11"/>
      <c r="I3" s="10" t="s">
        <v>2</v>
      </c>
      <c r="J3" s="10" t="s">
        <v>3</v>
      </c>
      <c r="K3" s="10" t="s">
        <v>4</v>
      </c>
      <c r="L3" s="10" t="s">
        <v>5</v>
      </c>
      <c r="M3" s="10" t="s">
        <v>6</v>
      </c>
      <c r="N3" s="12" t="s">
        <v>12</v>
      </c>
    </row>
    <row r="4" spans="1:14" s="1" customFormat="1" ht="16.5" thickTop="1" thickBot="1" x14ac:dyDescent="0.3">
      <c r="A4" s="13" t="s">
        <v>0</v>
      </c>
      <c r="B4" s="14"/>
      <c r="C4" s="14"/>
      <c r="D4" s="14"/>
      <c r="E4" s="14"/>
      <c r="F4" s="14"/>
      <c r="G4" s="14"/>
      <c r="H4" s="14"/>
      <c r="I4" s="14"/>
      <c r="J4" s="14"/>
      <c r="K4" s="14"/>
      <c r="L4" s="14"/>
      <c r="M4" s="14"/>
      <c r="N4" s="15"/>
    </row>
    <row r="5" spans="1:14" ht="15.75" thickBot="1" x14ac:dyDescent="0.3">
      <c r="A5" s="16" t="s">
        <v>23</v>
      </c>
      <c r="B5" s="17">
        <v>6610125</v>
      </c>
      <c r="C5" s="17">
        <v>6028875</v>
      </c>
      <c r="D5" s="17">
        <v>4877000</v>
      </c>
      <c r="E5" s="17">
        <v>2065500</v>
      </c>
      <c r="F5" s="17">
        <v>778500</v>
      </c>
      <c r="G5" s="17">
        <f t="shared" ref="G5:G11" si="0">SUM(B5:F5)</f>
        <v>20360000</v>
      </c>
      <c r="H5" s="18"/>
      <c r="I5" s="17">
        <v>6610125</v>
      </c>
      <c r="J5" s="17"/>
      <c r="K5" s="17"/>
      <c r="L5" s="17"/>
      <c r="M5" s="17"/>
      <c r="N5" s="19">
        <f t="shared" ref="N5:N11" si="1">SUM(I5:M5)</f>
        <v>6610125</v>
      </c>
    </row>
    <row r="6" spans="1:14" ht="15.75" thickBot="1" x14ac:dyDescent="0.3">
      <c r="A6" s="20" t="s">
        <v>24</v>
      </c>
      <c r="B6" s="17">
        <v>6610125</v>
      </c>
      <c r="C6" s="17">
        <v>6028875</v>
      </c>
      <c r="D6" s="17">
        <v>4877000</v>
      </c>
      <c r="E6" s="17">
        <v>2065500</v>
      </c>
      <c r="F6" s="17">
        <v>778500</v>
      </c>
      <c r="G6" s="21">
        <f t="shared" si="0"/>
        <v>20360000</v>
      </c>
      <c r="H6" s="18"/>
      <c r="I6" s="17">
        <v>6610125</v>
      </c>
      <c r="J6" s="21"/>
      <c r="K6" s="21"/>
      <c r="L6" s="21"/>
      <c r="M6" s="21"/>
      <c r="N6" s="22">
        <f t="shared" si="1"/>
        <v>6610125</v>
      </c>
    </row>
    <row r="7" spans="1:14" ht="15.75" thickBot="1" x14ac:dyDescent="0.3">
      <c r="A7" s="20" t="s">
        <v>25</v>
      </c>
      <c r="B7" s="17">
        <v>6610125</v>
      </c>
      <c r="C7" s="17">
        <v>6028875</v>
      </c>
      <c r="D7" s="17">
        <v>4877000</v>
      </c>
      <c r="E7" s="17">
        <v>2065500</v>
      </c>
      <c r="F7" s="17">
        <v>778500</v>
      </c>
      <c r="G7" s="21">
        <f t="shared" si="0"/>
        <v>20360000</v>
      </c>
      <c r="H7" s="18"/>
      <c r="I7" s="17">
        <v>6610125</v>
      </c>
      <c r="J7" s="21"/>
      <c r="K7" s="21"/>
      <c r="L7" s="21"/>
      <c r="M7" s="21"/>
      <c r="N7" s="22">
        <f t="shared" si="1"/>
        <v>6610125</v>
      </c>
    </row>
    <row r="8" spans="1:14" x14ac:dyDescent="0.25">
      <c r="A8" s="20" t="s">
        <v>26</v>
      </c>
      <c r="B8" s="17">
        <v>6610125</v>
      </c>
      <c r="C8" s="17">
        <v>6028875</v>
      </c>
      <c r="D8" s="17">
        <v>4877000</v>
      </c>
      <c r="E8" s="17">
        <v>2065500</v>
      </c>
      <c r="F8" s="17">
        <v>778500</v>
      </c>
      <c r="G8" s="21">
        <f t="shared" si="0"/>
        <v>20360000</v>
      </c>
      <c r="H8" s="18"/>
      <c r="I8" s="17">
        <v>6610125</v>
      </c>
      <c r="J8" s="21"/>
      <c r="K8" s="21"/>
      <c r="L8" s="21"/>
      <c r="M8" s="21"/>
      <c r="N8" s="22">
        <f t="shared" si="1"/>
        <v>6610125</v>
      </c>
    </row>
    <row r="9" spans="1:14" x14ac:dyDescent="0.25">
      <c r="A9" s="20"/>
      <c r="B9" s="21"/>
      <c r="C9" s="21"/>
      <c r="D9" s="21"/>
      <c r="E9" s="21"/>
      <c r="F9" s="21"/>
      <c r="G9" s="21">
        <f t="shared" si="0"/>
        <v>0</v>
      </c>
      <c r="H9" s="18"/>
      <c r="I9" s="21"/>
      <c r="J9" s="21"/>
      <c r="K9" s="21"/>
      <c r="L9" s="21"/>
      <c r="M9" s="21"/>
      <c r="N9" s="22">
        <f t="shared" si="1"/>
        <v>0</v>
      </c>
    </row>
    <row r="10" spans="1:14" x14ac:dyDescent="0.25">
      <c r="A10" s="23"/>
      <c r="B10" s="21"/>
      <c r="C10" s="21"/>
      <c r="D10" s="21"/>
      <c r="E10" s="21"/>
      <c r="F10" s="21"/>
      <c r="G10" s="24">
        <f t="shared" si="0"/>
        <v>0</v>
      </c>
      <c r="H10" s="18"/>
      <c r="I10" s="21"/>
      <c r="J10" s="21"/>
      <c r="K10" s="21"/>
      <c r="L10" s="21"/>
      <c r="M10" s="21"/>
      <c r="N10" s="25">
        <f t="shared" si="1"/>
        <v>0</v>
      </c>
    </row>
    <row r="11" spans="1:14" s="30" customFormat="1" ht="15.75" thickBot="1" x14ac:dyDescent="0.3">
      <c r="A11" s="26" t="s">
        <v>13</v>
      </c>
      <c r="B11" s="27">
        <f>SUM(B5:B10)</f>
        <v>26440500</v>
      </c>
      <c r="C11" s="27">
        <f>SUM(C5:C10)</f>
        <v>24115500</v>
      </c>
      <c r="D11" s="27">
        <f>SUM(D5:D10)</f>
        <v>19508000</v>
      </c>
      <c r="E11" s="27">
        <f>SUM(E5:E10)</f>
        <v>8262000</v>
      </c>
      <c r="F11" s="27">
        <f>SUM(F5:F10)</f>
        <v>3114000</v>
      </c>
      <c r="G11" s="28">
        <f t="shared" si="0"/>
        <v>81440000</v>
      </c>
      <c r="H11" s="27"/>
      <c r="I11" s="27">
        <f>SUM(I5:I10)</f>
        <v>26440500</v>
      </c>
      <c r="J11" s="27">
        <f>SUM(J5:J10)</f>
        <v>0</v>
      </c>
      <c r="K11" s="27">
        <f>SUM(K5:K10)</f>
        <v>0</v>
      </c>
      <c r="L11" s="27">
        <f>SUM(L5:L10)</f>
        <v>0</v>
      </c>
      <c r="M11" s="27">
        <f>SUM(M5:M10)</f>
        <v>0</v>
      </c>
      <c r="N11" s="29">
        <f t="shared" si="1"/>
        <v>26440500</v>
      </c>
    </row>
    <row r="12" spans="1:14" s="1" customFormat="1" ht="15.75" thickBot="1" x14ac:dyDescent="0.3">
      <c r="A12" s="31" t="s">
        <v>1</v>
      </c>
      <c r="B12" s="32"/>
      <c r="C12" s="32"/>
      <c r="D12" s="32"/>
      <c r="E12" s="32"/>
      <c r="F12" s="32"/>
      <c r="G12" s="32"/>
      <c r="H12" s="32"/>
      <c r="I12" s="32"/>
      <c r="J12" s="32"/>
      <c r="K12" s="32"/>
      <c r="L12" s="32"/>
      <c r="M12" s="32"/>
      <c r="N12" s="33"/>
    </row>
    <row r="13" spans="1:14" ht="15.75" thickBot="1" x14ac:dyDescent="0.3">
      <c r="A13" s="34" t="s">
        <v>27</v>
      </c>
      <c r="B13" s="17">
        <v>5288100</v>
      </c>
      <c r="C13" s="17">
        <v>4823100</v>
      </c>
      <c r="D13" s="17">
        <v>3901600</v>
      </c>
      <c r="E13" s="17">
        <v>1652400</v>
      </c>
      <c r="F13" s="17">
        <v>622800</v>
      </c>
      <c r="G13" s="17">
        <f t="shared" ref="G13:G19" si="2">SUM(B13:F13)</f>
        <v>16288000</v>
      </c>
      <c r="H13" s="18"/>
      <c r="I13" s="17">
        <v>5288100</v>
      </c>
      <c r="J13" s="17"/>
      <c r="K13" s="17"/>
      <c r="L13" s="17"/>
      <c r="M13" s="17"/>
      <c r="N13" s="19">
        <f t="shared" ref="N13:N19" si="3">SUM(I13:M13)</f>
        <v>5288100</v>
      </c>
    </row>
    <row r="14" spans="1:14" ht="15.75" thickBot="1" x14ac:dyDescent="0.3">
      <c r="A14" s="35" t="s">
        <v>28</v>
      </c>
      <c r="B14" s="17">
        <v>5288100</v>
      </c>
      <c r="C14" s="17">
        <v>4823100</v>
      </c>
      <c r="D14" s="17">
        <v>3901600</v>
      </c>
      <c r="E14" s="17">
        <v>1652400</v>
      </c>
      <c r="F14" s="17">
        <v>622800</v>
      </c>
      <c r="G14" s="21">
        <f t="shared" si="2"/>
        <v>16288000</v>
      </c>
      <c r="H14" s="18"/>
      <c r="I14" s="17">
        <v>5288100</v>
      </c>
      <c r="J14" s="21"/>
      <c r="K14" s="21"/>
      <c r="L14" s="21"/>
      <c r="M14" s="21"/>
      <c r="N14" s="22">
        <f t="shared" si="3"/>
        <v>5288100</v>
      </c>
    </row>
    <row r="15" spans="1:14" ht="15.75" thickBot="1" x14ac:dyDescent="0.3">
      <c r="A15" s="35" t="s">
        <v>29</v>
      </c>
      <c r="B15" s="17">
        <v>5288100</v>
      </c>
      <c r="C15" s="17">
        <v>4823100</v>
      </c>
      <c r="D15" s="17">
        <v>3901600</v>
      </c>
      <c r="E15" s="17">
        <v>1652400</v>
      </c>
      <c r="F15" s="17">
        <v>622800</v>
      </c>
      <c r="G15" s="21">
        <f t="shared" si="2"/>
        <v>16288000</v>
      </c>
      <c r="H15" s="18"/>
      <c r="I15" s="17">
        <v>5288100</v>
      </c>
      <c r="J15" s="21"/>
      <c r="K15" s="21"/>
      <c r="L15" s="21"/>
      <c r="M15" s="21"/>
      <c r="N15" s="22">
        <f t="shared" si="3"/>
        <v>5288100</v>
      </c>
    </row>
    <row r="16" spans="1:14" ht="15.75" thickBot="1" x14ac:dyDescent="0.3">
      <c r="A16" s="35" t="s">
        <v>30</v>
      </c>
      <c r="B16" s="17">
        <v>5288100</v>
      </c>
      <c r="C16" s="17">
        <v>4823100</v>
      </c>
      <c r="D16" s="17">
        <v>3901600</v>
      </c>
      <c r="E16" s="17">
        <v>1652400</v>
      </c>
      <c r="F16" s="17">
        <v>622800</v>
      </c>
      <c r="G16" s="21">
        <f t="shared" si="2"/>
        <v>16288000</v>
      </c>
      <c r="H16" s="18"/>
      <c r="I16" s="17">
        <v>5288100</v>
      </c>
      <c r="J16" s="21"/>
      <c r="K16" s="21"/>
      <c r="L16" s="21"/>
      <c r="M16" s="21"/>
      <c r="N16" s="22">
        <f t="shared" si="3"/>
        <v>5288100</v>
      </c>
    </row>
    <row r="17" spans="1:14" x14ac:dyDescent="0.25">
      <c r="A17" s="35" t="s">
        <v>31</v>
      </c>
      <c r="B17" s="17">
        <v>5288100</v>
      </c>
      <c r="C17" s="17">
        <v>4823100</v>
      </c>
      <c r="D17" s="17">
        <v>3901600</v>
      </c>
      <c r="E17" s="17">
        <v>1652400</v>
      </c>
      <c r="F17" s="17">
        <v>622800</v>
      </c>
      <c r="G17" s="21">
        <f t="shared" si="2"/>
        <v>16288000</v>
      </c>
      <c r="H17" s="18"/>
      <c r="I17" s="17">
        <v>5288100</v>
      </c>
      <c r="J17" s="21"/>
      <c r="K17" s="21"/>
      <c r="L17" s="21"/>
      <c r="M17" s="21"/>
      <c r="N17" s="22">
        <f t="shared" si="3"/>
        <v>5288100</v>
      </c>
    </row>
    <row r="18" spans="1:14" x14ac:dyDescent="0.25">
      <c r="A18" s="36"/>
      <c r="B18" s="21"/>
      <c r="C18" s="21"/>
      <c r="D18" s="21"/>
      <c r="E18" s="21"/>
      <c r="F18" s="21"/>
      <c r="G18" s="24">
        <f t="shared" si="2"/>
        <v>0</v>
      </c>
      <c r="H18" s="18"/>
      <c r="I18" s="21"/>
      <c r="J18" s="21"/>
      <c r="K18" s="21"/>
      <c r="L18" s="21"/>
      <c r="M18" s="21"/>
      <c r="N18" s="25">
        <f t="shared" si="3"/>
        <v>0</v>
      </c>
    </row>
    <row r="19" spans="1:14" s="30" customFormat="1" ht="15.75" thickBot="1" x14ac:dyDescent="0.3">
      <c r="A19" s="26" t="s">
        <v>14</v>
      </c>
      <c r="B19" s="28">
        <f>SUM(B13:B18)</f>
        <v>26440500</v>
      </c>
      <c r="C19" s="28">
        <f>SUM(C13:C18)</f>
        <v>24115500</v>
      </c>
      <c r="D19" s="28">
        <f>SUM(D13:D18)</f>
        <v>19508000</v>
      </c>
      <c r="E19" s="28">
        <f>SUM(E13:E18)</f>
        <v>8262000</v>
      </c>
      <c r="F19" s="28">
        <f>SUM(F13:F18)</f>
        <v>3114000</v>
      </c>
      <c r="G19" s="28">
        <f t="shared" si="2"/>
        <v>81440000</v>
      </c>
      <c r="H19" s="27"/>
      <c r="I19" s="27">
        <f>SUM(I13:I18)</f>
        <v>26440500</v>
      </c>
      <c r="J19" s="27">
        <f>SUM(J13:J18)</f>
        <v>0</v>
      </c>
      <c r="K19" s="27">
        <f>SUM(K13:K18)</f>
        <v>0</v>
      </c>
      <c r="L19" s="27">
        <f>SUM(L13:L18)</f>
        <v>0</v>
      </c>
      <c r="M19" s="27">
        <f>SUM(M13:M18)</f>
        <v>0</v>
      </c>
      <c r="N19" s="29">
        <f t="shared" si="3"/>
        <v>26440500</v>
      </c>
    </row>
    <row r="20" spans="1:14" s="1" customFormat="1" ht="15.75" thickBot="1" x14ac:dyDescent="0.3">
      <c r="A20" s="31" t="s">
        <v>9</v>
      </c>
      <c r="B20" s="32"/>
      <c r="C20" s="32"/>
      <c r="D20" s="32"/>
      <c r="E20" s="32"/>
      <c r="F20" s="32"/>
      <c r="G20" s="32"/>
      <c r="H20" s="32"/>
      <c r="I20" s="32"/>
      <c r="J20" s="32"/>
      <c r="K20" s="32"/>
      <c r="L20" s="32"/>
      <c r="M20" s="32"/>
      <c r="N20" s="33"/>
    </row>
    <row r="21" spans="1:14" ht="15.75" thickBot="1" x14ac:dyDescent="0.3">
      <c r="A21" s="34" t="s">
        <v>15</v>
      </c>
      <c r="B21" s="17">
        <v>0</v>
      </c>
      <c r="C21" s="17">
        <v>4182750</v>
      </c>
      <c r="D21" s="17">
        <v>5577000</v>
      </c>
      <c r="E21" s="17">
        <v>8365500</v>
      </c>
      <c r="F21" s="17">
        <v>9759750</v>
      </c>
      <c r="G21" s="17">
        <f>SUM(B21:F21)</f>
        <v>27885000</v>
      </c>
      <c r="H21" s="18"/>
      <c r="I21" s="17">
        <v>0</v>
      </c>
      <c r="J21" s="17"/>
      <c r="K21" s="17"/>
      <c r="L21" s="17"/>
      <c r="M21" s="17"/>
      <c r="N21" s="19">
        <f>SUM(I21:M21)</f>
        <v>0</v>
      </c>
    </row>
    <row r="22" spans="1:14" ht="15.75" thickBot="1" x14ac:dyDescent="0.3">
      <c r="A22" s="35" t="s">
        <v>16</v>
      </c>
      <c r="B22" s="17">
        <v>0</v>
      </c>
      <c r="C22" s="17">
        <v>4182750</v>
      </c>
      <c r="D22" s="17">
        <v>5577000</v>
      </c>
      <c r="E22" s="17">
        <v>8365500</v>
      </c>
      <c r="F22" s="17">
        <v>9759750</v>
      </c>
      <c r="G22" s="21">
        <f>SUM(B22:F22)</f>
        <v>27885000</v>
      </c>
      <c r="H22" s="18"/>
      <c r="I22" s="17">
        <v>0</v>
      </c>
      <c r="J22" s="21"/>
      <c r="K22" s="21"/>
      <c r="L22" s="21"/>
      <c r="M22" s="21"/>
      <c r="N22" s="22">
        <f>SUM(I22:M22)</f>
        <v>0</v>
      </c>
    </row>
    <row r="23" spans="1:14" ht="15.75" thickBot="1" x14ac:dyDescent="0.3">
      <c r="A23" s="35" t="s">
        <v>17</v>
      </c>
      <c r="B23" s="17">
        <v>0</v>
      </c>
      <c r="C23" s="17">
        <v>4182750</v>
      </c>
      <c r="D23" s="17">
        <v>5577000</v>
      </c>
      <c r="E23" s="17">
        <v>8365500</v>
      </c>
      <c r="F23" s="17">
        <v>9759750</v>
      </c>
      <c r="G23" s="21">
        <f>SUM(B23:F23)</f>
        <v>27885000</v>
      </c>
      <c r="H23" s="18"/>
      <c r="I23" s="17">
        <v>0</v>
      </c>
      <c r="J23" s="21"/>
      <c r="K23" s="21"/>
      <c r="L23" s="21"/>
      <c r="M23" s="21"/>
      <c r="N23" s="22">
        <f>SUM(I23:M23)</f>
        <v>0</v>
      </c>
    </row>
    <row r="24" spans="1:14" x14ac:dyDescent="0.25">
      <c r="A24" s="35" t="s">
        <v>18</v>
      </c>
      <c r="B24" s="17">
        <v>0</v>
      </c>
      <c r="C24" s="17">
        <v>4182750</v>
      </c>
      <c r="D24" s="17">
        <v>5577000</v>
      </c>
      <c r="E24" s="17">
        <v>8365500</v>
      </c>
      <c r="F24" s="17">
        <v>9759750</v>
      </c>
      <c r="G24" s="21">
        <f>SUM(B24:F24)</f>
        <v>27885000</v>
      </c>
      <c r="H24" s="18"/>
      <c r="I24" s="17">
        <v>0</v>
      </c>
      <c r="J24" s="21"/>
      <c r="K24" s="21"/>
      <c r="L24" s="21"/>
      <c r="M24" s="21"/>
      <c r="N24" s="22">
        <f>SUM(I24:M24)</f>
        <v>0</v>
      </c>
    </row>
    <row r="25" spans="1:14" s="30" customFormat="1" ht="15.75" thickBot="1" x14ac:dyDescent="0.3">
      <c r="A25" s="37" t="s">
        <v>19</v>
      </c>
      <c r="B25" s="27">
        <f>SUM(B21:B24)</f>
        <v>0</v>
      </c>
      <c r="C25" s="27">
        <f>SUM(C21:C24)</f>
        <v>16731000</v>
      </c>
      <c r="D25" s="27">
        <f>SUM(D21:D24)</f>
        <v>22308000</v>
      </c>
      <c r="E25" s="27">
        <f>SUM(E21:E24)</f>
        <v>33462000</v>
      </c>
      <c r="F25" s="27">
        <f>SUM(F21:F24)</f>
        <v>39039000</v>
      </c>
      <c r="G25" s="27">
        <f>SUM(B25:F25)</f>
        <v>111540000</v>
      </c>
      <c r="H25" s="27"/>
      <c r="I25" s="27">
        <f>SUM(I21:I24)</f>
        <v>0</v>
      </c>
      <c r="J25" s="27">
        <f>SUM(J21:J24)</f>
        <v>0</v>
      </c>
      <c r="K25" s="27">
        <f>SUM(K21:K24)</f>
        <v>0</v>
      </c>
      <c r="L25" s="27">
        <f>SUM(L21:L24)</f>
        <v>0</v>
      </c>
      <c r="M25" s="27">
        <f>SUM(M21:M24)</f>
        <v>0</v>
      </c>
      <c r="N25" s="38">
        <f>SUM(I25:M25)</f>
        <v>0</v>
      </c>
    </row>
    <row r="26" spans="1:14" s="1" customFormat="1" ht="15.75" thickBot="1" x14ac:dyDescent="0.3">
      <c r="A26" s="31" t="s">
        <v>10</v>
      </c>
      <c r="B26" s="32"/>
      <c r="C26" s="32"/>
      <c r="D26" s="32"/>
      <c r="E26" s="32"/>
      <c r="F26" s="32"/>
      <c r="G26" s="32"/>
      <c r="H26" s="32"/>
      <c r="I26" s="32"/>
      <c r="J26" s="32"/>
      <c r="K26" s="32"/>
      <c r="L26" s="32"/>
      <c r="M26" s="32"/>
      <c r="N26" s="33"/>
    </row>
    <row r="27" spans="1:14" ht="15.75" thickBot="1" x14ac:dyDescent="0.3">
      <c r="A27" s="34" t="s">
        <v>20</v>
      </c>
      <c r="B27" s="17">
        <v>1179750</v>
      </c>
      <c r="C27" s="17">
        <v>2359500</v>
      </c>
      <c r="D27" s="17">
        <v>4719000</v>
      </c>
      <c r="E27" s="17">
        <v>7078500</v>
      </c>
      <c r="F27" s="17">
        <v>8258250</v>
      </c>
      <c r="G27" s="17">
        <f>SUM(B27:F27)</f>
        <v>23595000</v>
      </c>
      <c r="H27" s="18"/>
      <c r="I27" s="17">
        <v>1179750</v>
      </c>
      <c r="J27" s="17"/>
      <c r="K27" s="17"/>
      <c r="L27" s="17"/>
      <c r="M27" s="17"/>
      <c r="N27" s="19">
        <f>SUM(I27:M27)</f>
        <v>1179750</v>
      </c>
    </row>
    <row r="28" spans="1:14" ht="15.75" thickBot="1" x14ac:dyDescent="0.3">
      <c r="A28" s="35" t="s">
        <v>21</v>
      </c>
      <c r="B28" s="17">
        <v>1179750</v>
      </c>
      <c r="C28" s="17">
        <v>2359500</v>
      </c>
      <c r="D28" s="17">
        <v>4719000</v>
      </c>
      <c r="E28" s="17">
        <v>7078500</v>
      </c>
      <c r="F28" s="17">
        <v>8258250</v>
      </c>
      <c r="G28" s="21">
        <f>SUM(B28:F28)</f>
        <v>23595000</v>
      </c>
      <c r="H28" s="18"/>
      <c r="I28" s="17">
        <v>1179750</v>
      </c>
      <c r="J28" s="21"/>
      <c r="K28" s="21"/>
      <c r="L28" s="21"/>
      <c r="M28" s="21"/>
      <c r="N28" s="22">
        <f>SUM(I28:M28)</f>
        <v>1179750</v>
      </c>
    </row>
    <row r="29" spans="1:14" ht="15.75" thickBot="1" x14ac:dyDescent="0.3">
      <c r="A29" s="35" t="s">
        <v>32</v>
      </c>
      <c r="B29" s="17">
        <v>1179750</v>
      </c>
      <c r="C29" s="17">
        <v>2359500</v>
      </c>
      <c r="D29" s="17">
        <v>4719000</v>
      </c>
      <c r="E29" s="17">
        <v>7078500</v>
      </c>
      <c r="F29" s="17">
        <v>8258250</v>
      </c>
      <c r="G29" s="21">
        <f>SUM(B29:F29)</f>
        <v>23595000</v>
      </c>
      <c r="H29" s="18"/>
      <c r="I29" s="17">
        <v>1179750</v>
      </c>
      <c r="J29" s="21"/>
      <c r="K29" s="21"/>
      <c r="L29" s="21"/>
      <c r="M29" s="21"/>
      <c r="N29" s="22">
        <f>SUM(I29:M29)</f>
        <v>1179750</v>
      </c>
    </row>
    <row r="30" spans="1:14" x14ac:dyDescent="0.25">
      <c r="A30" s="36" t="s">
        <v>33</v>
      </c>
      <c r="B30" s="17">
        <v>1179750</v>
      </c>
      <c r="C30" s="17">
        <v>2359500</v>
      </c>
      <c r="D30" s="17">
        <v>4719000</v>
      </c>
      <c r="E30" s="17">
        <v>7078500</v>
      </c>
      <c r="F30" s="17">
        <v>8258250</v>
      </c>
      <c r="G30" s="21">
        <f>SUM(B30:F30)</f>
        <v>23595000</v>
      </c>
      <c r="H30" s="18"/>
      <c r="I30" s="17">
        <v>1179750</v>
      </c>
      <c r="J30" s="21"/>
      <c r="K30" s="21"/>
      <c r="L30" s="21"/>
      <c r="M30" s="21"/>
      <c r="N30" s="22">
        <f>SUM(I30:M30)</f>
        <v>1179750</v>
      </c>
    </row>
    <row r="31" spans="1:14" s="30" customFormat="1" ht="15.75" thickBot="1" x14ac:dyDescent="0.3">
      <c r="A31" s="39" t="s">
        <v>22</v>
      </c>
      <c r="B31" s="40">
        <f>SUM(B27:B30)</f>
        <v>4719000</v>
      </c>
      <c r="C31" s="40">
        <f>SUM(C27:C30)</f>
        <v>9438000</v>
      </c>
      <c r="D31" s="40">
        <f>SUM(D27:D30)</f>
        <v>18876000</v>
      </c>
      <c r="E31" s="40">
        <f>SUM(E27:E30)</f>
        <v>28314000</v>
      </c>
      <c r="F31" s="40">
        <f>SUM(F27:F30)</f>
        <v>33033000</v>
      </c>
      <c r="G31" s="40">
        <f>SUM(B31:F31)</f>
        <v>94380000</v>
      </c>
      <c r="H31" s="41"/>
      <c r="I31" s="40">
        <f>SUM(I27:I30)</f>
        <v>4719000</v>
      </c>
      <c r="J31" s="40">
        <f>SUM(J27:J30)</f>
        <v>0</v>
      </c>
      <c r="K31" s="40">
        <f>SUM(K27:K30)</f>
        <v>0</v>
      </c>
      <c r="L31" s="40">
        <f>SUM(L27:L30)</f>
        <v>0</v>
      </c>
      <c r="M31" s="40">
        <f>SUM(M27:M30)</f>
        <v>0</v>
      </c>
      <c r="N31" s="42">
        <f>SUM(I31:M31)</f>
        <v>4719000</v>
      </c>
    </row>
    <row r="32" spans="1:14" ht="3" customHeight="1" thickTop="1" thickBot="1" x14ac:dyDescent="0.3">
      <c r="A32" s="8"/>
      <c r="B32" s="18"/>
      <c r="C32" s="18"/>
      <c r="D32" s="18"/>
      <c r="E32" s="18"/>
      <c r="F32" s="18"/>
      <c r="G32" s="18"/>
      <c r="H32" s="18"/>
      <c r="I32" s="18"/>
      <c r="J32" s="18"/>
      <c r="K32" s="18"/>
      <c r="L32" s="18"/>
      <c r="M32" s="18"/>
      <c r="N32" s="43"/>
    </row>
    <row r="33" spans="1:14" s="30" customFormat="1" ht="16.5" thickTop="1" thickBot="1" x14ac:dyDescent="0.3">
      <c r="A33" s="44" t="s">
        <v>8</v>
      </c>
      <c r="B33" s="45">
        <f>B11+B19+B25+B31</f>
        <v>57600000</v>
      </c>
      <c r="C33" s="45">
        <f>C11+C19+C25+C31</f>
        <v>74400000</v>
      </c>
      <c r="D33" s="45">
        <f>D11+D19+D25+D31</f>
        <v>80200000</v>
      </c>
      <c r="E33" s="45">
        <f>E11+E19+E25+E31</f>
        <v>78300000</v>
      </c>
      <c r="F33" s="45">
        <f>F11+F19+F25+F31</f>
        <v>78300000</v>
      </c>
      <c r="G33" s="45">
        <f>SUM(B33:F33)</f>
        <v>368800000</v>
      </c>
      <c r="H33" s="45"/>
      <c r="I33" s="45">
        <f>I11+I19+I25+I31</f>
        <v>57600000</v>
      </c>
      <c r="J33" s="45">
        <f>J11+J19+J25+J31</f>
        <v>0</v>
      </c>
      <c r="K33" s="45">
        <f>K11+K19+K25+K31</f>
        <v>0</v>
      </c>
      <c r="L33" s="45">
        <f>L11+L19+L25+L31</f>
        <v>0</v>
      </c>
      <c r="M33" s="45">
        <f>M11+M19+M25+M31</f>
        <v>0</v>
      </c>
      <c r="N33" s="46">
        <f>SUM(I33:M33)</f>
        <v>57600000</v>
      </c>
    </row>
    <row r="34" spans="1:14" ht="15.75" thickTop="1" x14ac:dyDescent="0.25"/>
  </sheetData>
  <mergeCells count="2">
    <mergeCell ref="B2:G2"/>
    <mergeCell ref="I2:N2"/>
  </mergeCells>
  <pageMargins left="0.3" right="0.3" top="0.75" bottom="0.75" header="0.3" footer="0.3"/>
  <pageSetup paperSize="5" scale="75" fitToHeight="0" orientation="landscape" r:id="rId1"/>
  <headerFooter>
    <oddHeader>&amp;CCA 1115 WAIVER - DSRIP ALLOCATION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22" ma:contentTypeDescription="This is the Custom Document Type for use by DHCS" ma:contentTypeScope="" ma:versionID="54754345e7a46eefdcce069b4d1cec81">
  <xsd:schema xmlns:xsd="http://www.w3.org/2001/XMLSchema" xmlns:xs="http://www.w3.org/2001/XMLSchema" xmlns:p="http://schemas.microsoft.com/office/2006/metadata/properties" xmlns:ns1="http://schemas.microsoft.com/sharepoint/v3" xmlns:ns2="69bc34b3-1921-46c7-8c7a-d18363374b4b" xmlns:ns3="c1c1dc04-eeda-4b6e-b2df-40979f5da1d3" targetNamespace="http://schemas.microsoft.com/office/2006/metadata/properties" ma:root="true" ma:fieldsID="d6b18e05db21fd7ec08f5784cff6b160" ns1:_="" ns2:_="" ns3: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Organization"/>
                <xsd:element ref="ns2:Publication_x0020_Type" minOccurs="0"/>
                <xsd:element ref="ns2:Abstract" minOccurs="0"/>
                <xsd:element ref="ns3:Reading_x0020_Level"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3:SharedWithUsers"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internalName="PublishingContactName">
      <xsd:simpleType>
        <xsd:restriction base="dms:Text">
          <xsd:maxLength value="255"/>
        </xsd:restriction>
      </xsd:simpleType>
    </xsd:element>
    <xsd:element name="Language" ma:index="8" nillable="true" ma:displayName="Language" ma:default="English" ma:internalName="Languag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Organization" ma:index="2" ma:displayName="Organization" ma:list="2ddb1181-b291-4e5e-950b-c2e820c0d208" ma:internalName="Organization" ma:showField="Title" ma:web="69bc34b3-1921-46c7-8c7a-d18363374b4b">
      <xsd:simpleType>
        <xsd:restriction base="dms:Lookup"/>
      </xsd:simpleType>
    </xsd:element>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internalName="Abstract">
      <xsd:simpleType>
        <xsd:restriction base="dms:Note">
          <xsd:maxLength value="255"/>
        </xsd:restriction>
      </xsd:simpleType>
    </xsd:element>
    <xsd:element name="TAGAge" ma:index="9" nillable="true" ma:displayName="TAGAge" ma:list="379e5c79-d9c3-4952-a067-e05980d12f7d" ma:internalName="TAGAge" ma:showField="Title" ma:web="69bc34b3-1921-46c7-8c7a-d18363374b4b">
      <xsd:simpleType>
        <xsd:restriction base="dms:Lookup"/>
      </xsd:simpleType>
    </xsd:element>
    <xsd:element name="TAGBusPart" ma:index="10" nillable="true" ma:displayName="TAGBusPart" ma:list="e6599d1e-16c4-4dcc-aa83-4b926728b2ff" ma:internalName="TAGBusPart" ma:showField="Title" ma:web="69bc34b3-1921-46c7-8c7a-d18363374b4b">
      <xsd:simpleType>
        <xsd:restriction base="dms:Lookup"/>
      </xsd:simpleType>
    </xsd:element>
    <xsd:element name="TAGender" ma:index="11" nillable="true" ma:displayName="TAGender" ma:list="1fedfd00-9c5a-428a-8fed-99736ec43d80" ma:internalName="TAGender" ma:showField="Title" ma:web="69bc34b3-1921-46c7-8c7a-d18363374b4b">
      <xsd:simpleType>
        <xsd:restriction base="dms:Lookup"/>
      </xsd:simpleType>
    </xsd:element>
    <xsd:element name="TAGEthnicity" ma:index="12" nillable="true" ma:displayName="TAGEthnicity" ma:list="90ba1348-e3b2-4d32-9e12-e8a4f76c577a" ma:internalName="TAGEthnicity" ma:showField="Title" ma:web="69bc34b3-1921-46c7-8c7a-d18363374b4b">
      <xsd:simpleType>
        <xsd:restriction base="dms:Lookup"/>
      </xsd:simpleType>
    </xsd:element>
    <xsd:element name="Topics" ma:index="13" nillable="true" ma:displayName="Topics" ma:list="d882c70e-9a2a-4ac7-bf8a-63d5b11e81e5" ma:internalName="Topics" ma:showField="Title" ma:web="69bc34b3-1921-46c7-8c7a-d18363374b4b">
      <xsd:simpleType>
        <xsd:restriction base="dms:Lookup"/>
      </xsd:simpleType>
    </xsd:element>
    <xsd:element name="_dlc_DocId" ma:index="21" nillable="true" ma:displayName="Document ID Value" ma:description="The value of the document ID assigned to this item." ma:internalName="_dlc_DocId" ma:readOnly="true">
      <xsd:simpleType>
        <xsd:restriction base="dms:Text"/>
      </xsd:simpleType>
    </xsd:element>
    <xsd:element name="_dlc_DocIdUrl" ma:index="2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3"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Reading_x0020_Level" ma:index="5" nillable="true" ma:displayName="Reading Level" ma:format="Dropdown"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axOccurs="1" ma:index="1" ma:displayName="Title"/>
        <xsd:element ref="dc:subject" minOccurs="0" maxOccurs="1"/>
        <xsd:element ref="dc:description" minOccurs="0" maxOccurs="1"/>
        <xsd:element name="keywords" minOccurs="0" maxOccurs="1" type="xsd:string" ma:index="7"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18</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Managed Care Operations</TermName>
          <TermId xmlns="http://schemas.microsoft.com/office/infopath/2007/PartnerControls">5e9e8b4a-3a3a-4ed5-9d8b-6a40aeffd627</TermId>
        </TermInfo>
      </Terms>
    </o68eaf9243684232b2418c37bbb152dc>
    <Abstract xmlns="69bc34b3-1921-46c7-8c7a-d18363374b4b">Funding Allocations and Payments
As noted earlier, the total available funding under the DSRIP is $6.5 billion ($3.3 billion FFP).  The amount of available funding by demonstration year is:
Demonstration Year Total Computable Funding Federal Funding
DY6 $1.006 billion $600 million
DY7 $1.300 billion $650 million
DY8 $1.400 billion $700 million
DY9 $1.400 billion $700 million
DY10 $1.400 billion $700 million
Each DPH system’s DSRIP plan includes an allocation proposal.  The allocations were required to follow specific rules outlined in the STCs that set limits on the funding allowed in categories 1 and 2 and specific formulas (with some flexibility) for the allocation of funding in categories 3 and 4.  DHCS reviewed each DSRIP allocation proposal and ensured that the final approved proposals met the requirements of the STC allocation protocols.  The attached table (“Delivery Reform System Incentive Pool - Total Computable Funding Allocation by Year”) provides detailed information regarding the allocation of the funding by year across the DPH systems and project categories.  Each DPH system is responsible for providing the non-federal share of its DSRIP payments through an intergovernmental transfer (IGT). The DPH system submits the IGT to DHCS once DHCS has determined the appropriate payment amount based on the semi-annual report submission.  
All projects include milestones that are measurable.  Milestones are bundled by improvement project by year and the funding allocated to those projects is laid out in the individual DSRIP plan according to the program mechanics.  The amount of the incentive funding paid to a DPH system is based on the amount of progress made within each specific bundle.  DPH systems are permitted to receive payment for partial progress toward milestones that can be measured incrementally.  Payment for partial progress is only provided for in 25% increments.  If a DPH system is not able to demonstrate full progress toward a milestone in the demonstration year it may still receive payment for achieving that milestone at a later time depending on the project category.  For categories 1 and 2, DPH systems can take up to an additional year to meet the milestone metric.  For category 3, DPH systems are not permitted to claim payment for a missed milestone beyond the original demonstration year.  For category 4, DPH systems have until the end demonstration year 10 to achieve full progress on milestones and receive the associated payment.  
As of the end of Demonstration Year 6, all 17 DPH systems completed all of the DY6 milestones.  Payments of approximately $600 million in federal funding ($1 billion total computable), pursuant the Centers for Medicare and Medicaid Services (CMS) negotiated agreement, have been made to the DPH systems.  The reporting and payment for DY6 was expedited due to the enhanced FMAP rate in place during DY 6, and without the expedited payment and reporting up to $100 million in federal funds would have been foregone.  The attached table (“DSRIP payments to date”) provides information on the DSRIP payments made for DY6.  As noted above, the first round of semi-annual payments for DY7 is scheduled for April 2012.  </Abstract>
    <PublishingContactName xmlns="http://schemas.microsoft.com/sharepoint/v3">Amber Kemp</PublishingContactName>
    <TAGAge xmlns="69bc34b3-1921-46c7-8c7a-d18363374b4b" xsi:nil="true"/>
    <_dlc_DocId xmlns="69bc34b3-1921-46c7-8c7a-d18363374b4b">DHCSDOC-2129867196-556</_dlc_DocId>
    <_dlc_DocIdUrl xmlns="69bc34b3-1921-46c7-8c7a-d18363374b4b">
      <Url>http://dhcs2016prod:88/provgovpart/_layouts/15/DocIdRedir.aspx?ID=DHCSDOC-2129867196-556</Url>
      <Description>DHCSDOC-2129867196-556</Description>
    </_dlc_DocIdUrl>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6D1533-37B9-436B-B1FD-9EED4A7CAE86}"/>
</file>

<file path=customXml/itemProps2.xml><?xml version="1.0" encoding="utf-8"?>
<ds:datastoreItem xmlns:ds="http://schemas.openxmlformats.org/officeDocument/2006/customXml" ds:itemID="{E852D638-A94F-4D99-862C-278AED6B5E63}">
  <ds:schemaRefs>
    <ds:schemaRef ds:uri="http://schemas.microsoft.com/sharepoint/v3/contenttype/forms"/>
  </ds:schemaRefs>
</ds:datastoreItem>
</file>

<file path=customXml/itemProps3.xml><?xml version="1.0" encoding="utf-8"?>
<ds:datastoreItem xmlns:ds="http://schemas.openxmlformats.org/officeDocument/2006/customXml" ds:itemID="{8832DB7F-77FF-48F1-8F5F-6BE369D220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9bc34b3-1921-46c7-8c7a-d18363374b4b"/>
    <ds:schemaRef ds:uri="c1c1dc04-eeda-4b6e-b2df-40979f5da1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F2032B6-DA1C-4FC5-8F24-D0B6F17C069B}">
  <ds:schemaRefs>
    <ds:schemaRef ds:uri="http://schemas.microsoft.com/office/2006/metadata/properties"/>
    <ds:schemaRef ds:uri="http://schemas.microsoft.com/sharepoint/v3"/>
    <ds:schemaRef ds:uri="69bc34b3-1921-46c7-8c7a-d18363374b4b"/>
    <ds:schemaRef ds:uri="c1c1dc04-eeda-4b6e-b2df-40979f5da1d3"/>
  </ds:schemaRefs>
</ds:datastoreItem>
</file>

<file path=customXml/itemProps5.xml><?xml version="1.0" encoding="utf-8"?>
<ds:datastoreItem xmlns:ds="http://schemas.openxmlformats.org/officeDocument/2006/customXml" ds:itemID="{8548E0EA-2F2E-41D9-9949-5D955139265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PROJECTED APPROVED AMOUNTS</vt:lpstr>
      <vt:lpstr>Sheet2</vt:lpstr>
      <vt:lpstr>Sheet3</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Allocation Table</dc:title>
  <dc:creator>Mari Cantwell</dc:creator>
  <cp:keywords>Delivery System Reform Incentive Payments Program, Delivery System Reform Incentive Pool, Delivery System Reform Program, DSRIP, 1115 Waiver, California Association of Public Hospitals, CAPH, Safety Net Institute, SNI, designated public hospitals systems, Alameda County Medical Center, Arrowhead Regional Medical Center, Contra Costa Regional Medical Center and Health Center, Kern Medical Center, Los Angeles County Department of Health Services, Natividad Medical Center, Riverside County Regional Medical Center, San Francisco General Hospital, San Joaquin General Hospital, San Mateo Medical Center, Santa Clara Valley Medical Center, UC Davis Medical Center, University of California Davis Medical Center, UC Irvine Medical Center, University of California Irvine Medical Center, UCLA Hospitals, University of California Los Angeles Hospitals, UC San Diego Health System, University of California San Diego Health System, UCSF Medical Center, University of California San Francisco Medical Center, Ventura County Medical Center, Delivery System Reform, Innovative, Centers for Medicare and Medicaid Services, CMS, Institute for Population Health Improvement, Dr. Kenneth W. Kizer, Ken Kizer, DHCS Quality Plan, Quality Improvement, Rapid-Cycle Improvement, Rapid-Cycle Improvement, Infrastructure Development, Innovation and Redesign, Population-focused Improvements, Urgent Improvement in Care, Semi-Annual Report, Year-End Report, Allocation Table, Incentive Payment Table</cp:keywords>
  <cp:lastModifiedBy>westj</cp:lastModifiedBy>
  <cp:lastPrinted>2011-10-31T16:32:49Z</cp:lastPrinted>
  <dcterms:created xsi:type="dcterms:W3CDTF">2011-10-13T18:25:10Z</dcterms:created>
  <dcterms:modified xsi:type="dcterms:W3CDTF">2020-11-11T02:00:04Z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0x010100EEE380F46F125946A8B4C4C90D9FFCDC002BD714A348B448409FBFD44A860871DB</vt:lpwstr>
  </property>
  <property fmtid="{D5CDD505-2E9C-101B-9397-08002B2CF9AE}" pid="3" name="Order">
    <vt:r8>305100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y fmtid="{D5CDD505-2E9C-101B-9397-08002B2CF9AE}" pid="9" name="_dlc_DocIdItemGuid">
    <vt:lpwstr>005a6144-6684-44b6-84aa-a21ceda19ed8</vt:lpwstr>
  </property>
  <property fmtid="{D5CDD505-2E9C-101B-9397-08002B2CF9AE}" pid="10" name="Remediated">
    <vt:bool>false</vt:bool>
  </property>
  <property fmtid="{D5CDD505-2E9C-101B-9397-08002B2CF9AE}" pid="11" name="Organization">
    <vt:lpwstr>92</vt:lpwstr>
  </property>
  <property fmtid="{D5CDD505-2E9C-101B-9397-08002B2CF9AE}" pid="12" name="Division">
    <vt:lpwstr>18;#Managed Care Operations|5e9e8b4a-3a3a-4ed5-9d8b-6a40aeffd627</vt:lpwstr>
  </property>
</Properties>
</file>