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65416" yWindow="65416" windowWidth="20730" windowHeight="11160" activeTab="0"/>
  </bookViews>
  <sheets>
    <sheet name="CSS Pgm 1" sheetId="1" r:id="rId1"/>
    <sheet name="CSS Pgm 2" sheetId="7" r:id="rId2"/>
    <sheet name="CSS Pgm 3" sheetId="15" r:id="rId3"/>
    <sheet name="CSS Pgm Summary" sheetId="5" r:id="rId4"/>
    <sheet name="CSS Summary" sheetId="6" r:id="rId5"/>
    <sheet name="WET Planning" sheetId="8" r:id="rId6"/>
    <sheet name="CPP" sheetId="13" r:id="rId7"/>
    <sheet name="County Summary" sheetId="12" r:id="rId8"/>
    <sheet name="Unspent" sheetId="10" r:id="rId9"/>
    <sheet name="CSS 1 Time" sheetId="9" r:id="rId10"/>
    <sheet name="CSS Crosswalk" sheetId="14" r:id="rId11"/>
  </sheets>
  <definedNames>
    <definedName name="_Pgm1" localSheetId="7">'County Summary'!$D$3</definedName>
    <definedName name="_Pgm1" localSheetId="6">'CPP'!$D$3</definedName>
    <definedName name="_Pgm1" localSheetId="9">'CSS 1 Time'!$D$3</definedName>
    <definedName name="_Pgm1" localSheetId="10">'CSS Crosswalk'!$D$3</definedName>
    <definedName name="_Pgm1" localSheetId="3">'CSS Pgm Summary'!$D$3</definedName>
    <definedName name="_Pgm1" localSheetId="4">'CSS Summary'!$D$3</definedName>
    <definedName name="_Pgm1" localSheetId="8">'Unspent'!$D$3</definedName>
    <definedName name="_Pgm1" localSheetId="5">'WET Planning'!$D$3</definedName>
    <definedName name="_Pgm1">'CSS Pgm 1'!$D$3</definedName>
    <definedName name="_pgm10">#REF!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2" localSheetId="2">'CSS Pgm 3'!$D$3</definedName>
    <definedName name="_Pgm2">'CSS Pgm 2'!$D$3</definedName>
    <definedName name="_Pgm3">'CSS Pgm 3'!$D$3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'CSS Pgm 1'!$D$3</definedName>
    <definedName name="_xlnm.Print_Area" localSheetId="7">'County Summary'!$A$1:$O$17</definedName>
    <definedName name="_xlnm.Print_Area" localSheetId="6">'CPP'!$A$1:$O$11</definedName>
    <definedName name="_xlnm.Print_Area" localSheetId="9">'CSS 1 Time'!$A$1:$H$34</definedName>
    <definedName name="_xlnm.Print_Area" localSheetId="10">'CSS Crosswalk'!$A$1:$L$33</definedName>
    <definedName name="_xlnm.Print_Area" localSheetId="0">'CSS Pgm 1'!$A$1:$O$59</definedName>
    <definedName name="_xlnm.Print_Area" localSheetId="1">'CSS Pgm 2'!$A$1:$O$59</definedName>
    <definedName name="_xlnm.Print_Area" localSheetId="2">'CSS Pgm 3'!$A$1:$O$59</definedName>
    <definedName name="_xlnm.Print_Area" localSheetId="3">'CSS Pgm Summary'!$A$1:$O$59</definedName>
    <definedName name="_xlnm.Print_Area" localSheetId="4">'CSS Summary'!$A$1:$O$56</definedName>
    <definedName name="_xlnm.Print_Area" localSheetId="8">'Unspent'!$A$1:$K$17</definedName>
    <definedName name="_xlnm.Print_Area" localSheetId="5">'WET Planning'!$A$1:$O$13</definedName>
  </definedNames>
  <calcPr calcId="191029"/>
</workbook>
</file>

<file path=xl/sharedStrings.xml><?xml version="1.0" encoding="utf-8"?>
<sst xmlns="http://schemas.openxmlformats.org/spreadsheetml/2006/main" count="531" uniqueCount="135">
  <si>
    <t>MHSA</t>
  </si>
  <si>
    <t>Medi-Cal FFP</t>
  </si>
  <si>
    <t>Realignment</t>
  </si>
  <si>
    <t>Program 1</t>
  </si>
  <si>
    <t>County</t>
  </si>
  <si>
    <t>Other</t>
  </si>
  <si>
    <t>Contract Provider</t>
  </si>
  <si>
    <t>Total Mental Health Expenditures</t>
  </si>
  <si>
    <t>Total County</t>
  </si>
  <si>
    <t>Total Contract Provider</t>
  </si>
  <si>
    <t>Total FSP</t>
  </si>
  <si>
    <t>Client Housing</t>
  </si>
  <si>
    <t>Other Client Supports</t>
  </si>
  <si>
    <t>Outreach and Engagement (O&amp;E)</t>
  </si>
  <si>
    <t>Total O&amp;E</t>
  </si>
  <si>
    <t>Total Program 1</t>
  </si>
  <si>
    <t>Medicare</t>
  </si>
  <si>
    <t>Other Federal Funds</t>
  </si>
  <si>
    <t>County Funds</t>
  </si>
  <si>
    <t>Other State Funds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</si>
  <si>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</si>
  <si>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</si>
  <si>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</si>
  <si>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</si>
  <si>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</si>
  <si>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</si>
  <si>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</si>
  <si>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</si>
  <si>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</si>
  <si>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County:</t>
  </si>
  <si>
    <t>Date:</t>
  </si>
  <si>
    <t>Activity</t>
  </si>
  <si>
    <t>New Programs</t>
  </si>
  <si>
    <t>Total New Programs</t>
  </si>
  <si>
    <t>Existing Programs</t>
  </si>
  <si>
    <t>Total Existing Programs</t>
  </si>
  <si>
    <t>Total One-Time Expenditures</t>
  </si>
  <si>
    <t>State General Fund</t>
  </si>
  <si>
    <t>Funding Source</t>
  </si>
  <si>
    <t>Personnel</t>
  </si>
  <si>
    <t>All Programs</t>
  </si>
  <si>
    <t>Total CSS Programs</t>
  </si>
  <si>
    <t>Operating Costs</t>
  </si>
  <si>
    <t>Total CSS</t>
  </si>
  <si>
    <t>City/County Allocated Administration</t>
  </si>
  <si>
    <t>Total CSS Administration</t>
  </si>
  <si>
    <t>CSS Programs:</t>
  </si>
  <si>
    <t>a/ Start-up and One-Time Implementation activities not identified with specific programs.</t>
  </si>
  <si>
    <t>b/ Enhancement of Local Infrastructure consistent with DMH Information Notice No.:06-13 (11/3/06)</t>
  </si>
  <si>
    <t>Program 2</t>
  </si>
  <si>
    <t>Funding Category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</si>
  <si>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</si>
  <si>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</si>
  <si>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</si>
  <si>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</si>
  <si>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</si>
  <si>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Total WET Planning/Early Implementation</t>
  </si>
  <si>
    <t>Extension of Community Program Planning</t>
  </si>
  <si>
    <t>System Improvement</t>
  </si>
  <si>
    <t>Information Technology One-Time</t>
  </si>
  <si>
    <t>Actual Expenditures</t>
  </si>
  <si>
    <t>Balance</t>
  </si>
  <si>
    <t>Approved Amount</t>
  </si>
  <si>
    <t>Total Use of Approved One-Time Expenditure Funding</t>
  </si>
  <si>
    <t>CSS Approved One-Time Expenditures</t>
  </si>
  <si>
    <t>Other Approved One-Time (please list)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</si>
  <si>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</si>
  <si>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</si>
  <si>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</si>
  <si>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</si>
  <si>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</si>
  <si>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MHSA FY 2006-07 Expenditures</t>
  </si>
  <si>
    <t>Community Program Planning</t>
  </si>
  <si>
    <t>Fiscal Year 2006-07</t>
  </si>
  <si>
    <t>Evaluation</t>
  </si>
  <si>
    <t>Professional Services</t>
  </si>
  <si>
    <t>Administration</t>
  </si>
  <si>
    <t>Other Funds</t>
  </si>
  <si>
    <t>(J)</t>
  </si>
  <si>
    <t>Distributions from Department of Mental Health</t>
  </si>
  <si>
    <t>Interest Income Posted to MHS Fund</t>
  </si>
  <si>
    <t>Total Deposits</t>
  </si>
  <si>
    <t>Total CSS Evaluation</t>
  </si>
  <si>
    <t>MHSA Components</t>
  </si>
  <si>
    <t>Total MHSA Components</t>
  </si>
  <si>
    <t>Total County Mental Health Services</t>
  </si>
  <si>
    <t>Non-MHSA Mental Health Services</t>
  </si>
  <si>
    <t>MHSA Funds Subject to Reversion from Prior Fiscal Year</t>
  </si>
  <si>
    <t>Total Program 2</t>
  </si>
  <si>
    <t>Deposits to Local MHS Fund during FY 2006-07</t>
  </si>
  <si>
    <t>Other Costs</t>
  </si>
  <si>
    <t>Total CPP</t>
  </si>
  <si>
    <t>Balance from SD/MC Cost Report-MH 1992 Summary</t>
  </si>
  <si>
    <t>Client and Service Information (CSI) System Provider Number(s) 
Associated with each CSS Program</t>
  </si>
  <si>
    <t>Total MHSA Unspent Funds</t>
  </si>
  <si>
    <t>Total MHSA Unspent Funds Available from Prior Fiscal Years</t>
  </si>
  <si>
    <t>MHSA Unspent Funds Available from Prior Fiscal Years</t>
  </si>
  <si>
    <t>Contributions to Local Prudent Reserve in FY 06-07</t>
  </si>
  <si>
    <t>General System Development (GSD)</t>
  </si>
  <si>
    <t>Total GSD</t>
  </si>
  <si>
    <t>CSS Planning, Evaluation and Administration</t>
  </si>
  <si>
    <t>Planning</t>
  </si>
  <si>
    <t>Total CSS Planning</t>
  </si>
  <si>
    <t>Total CSS Planning, Evaluation and Admin.</t>
  </si>
  <si>
    <t>One-Time Expenditures Redirected to CSS Services</t>
  </si>
  <si>
    <t>Program 1:</t>
  </si>
  <si>
    <t>Program 2:</t>
  </si>
  <si>
    <t xml:space="preserve">Full Service Partnership (FSP) </t>
  </si>
  <si>
    <t>Full Service Partnership (FSP)</t>
  </si>
  <si>
    <t>Program 3</t>
  </si>
  <si>
    <t>Program 3:</t>
  </si>
  <si>
    <t>Total Program 3</t>
  </si>
  <si>
    <t>Annual Mental Health Services Act Revenue and Expenditure Report for Fiscal Year 2006-07
Community Services and Supports (CSS) Program Summary</t>
  </si>
  <si>
    <t>Annual Mental Health Services Act Revenue and Expenditure Report for Fiscal Year 2006-07
Community Services and Supports (CSS) Programs</t>
  </si>
  <si>
    <t>Annual Mental Health Services Act Revenue and Expenditure Report for Fiscal Year 2006-07
Community Services and Supports (CSS) Summary</t>
  </si>
  <si>
    <t>Annual Mental Health Services Act Revenue and Expenditure Report for Fiscal Year 2006-07
Workforce Education and Training (WET) Planning Summary</t>
  </si>
  <si>
    <t>Annual Mental Health Services Act Revenue and Expenditure Report for Fiscal Year 2006-07
Community Program Planning (CPP) Summary</t>
  </si>
  <si>
    <t>Annual Mental Health Services Act Revenue and Expenditure Report for Fiscal Year 2006-07
County Summary</t>
  </si>
  <si>
    <t>Annual Mental Health Services Act Revenue and Expenditure Report for Fiscal Year 2006-07
Identification of Unspent Funds</t>
  </si>
  <si>
    <t>Annual Mental Health Services Act Revenue and Expenditure Report for Fiscal Year 2006-07
Community Services and Supports (CSS) One-Time Expenditures</t>
  </si>
  <si>
    <t>Annual Mental Health Services Act Revenue and Expenditure Report for Fiscal Year 2006-07
Community Services and Supports (CSS) Crosswalk to CSI Provider Numbers</t>
  </si>
  <si>
    <t>FSP</t>
  </si>
  <si>
    <t>GSD</t>
  </si>
  <si>
    <t>O&amp;E</t>
  </si>
  <si>
    <t>Vehicles</t>
  </si>
  <si>
    <t>IT Server</t>
  </si>
  <si>
    <t>Work Stations</t>
  </si>
  <si>
    <t>Transitional Housing</t>
  </si>
  <si>
    <t>Drop in Center</t>
  </si>
  <si>
    <t>Lake</t>
  </si>
  <si>
    <t>Sum of Sources</t>
  </si>
  <si>
    <t>check</t>
  </si>
  <si>
    <t>Total</t>
  </si>
  <si>
    <r>
      <t>Start-up and One-Time Implementation</t>
    </r>
    <r>
      <rPr>
        <vertAlign val="superscript"/>
        <sz val="12"/>
        <rFont val="Arial"/>
        <family val="2"/>
      </rPr>
      <t>a/</t>
    </r>
  </si>
  <si>
    <r>
      <t>Enhancement of Local Infrastructure</t>
    </r>
    <r>
      <rPr>
        <vertAlign val="superscript"/>
        <sz val="12"/>
        <rFont val="Arial"/>
        <family val="2"/>
      </rPr>
      <t>b/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</si>
</sst>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NumberFormat="1" applyFont="1" applyBorder="1" applyProtection="1">
      <protection locked="0"/>
    </xf>
    <xf numFmtId="0" fontId="4" fillId="0" borderId="0" xfId="0" applyFont="1" applyProtection="1">
      <protection hidden="1"/>
    </xf>
    <xf numFmtId="0" fontId="3" fillId="0" borderId="4" xfId="0" applyFont="1" applyBorder="1" applyProtection="1">
      <protection hidden="1"/>
    </xf>
    <xf numFmtId="1" fontId="4" fillId="0" borderId="0" xfId="0" applyNumberFormat="1" applyFont="1" applyProtection="1">
      <protection locked="0"/>
    </xf>
    <xf numFmtId="0" fontId="3" fillId="0" borderId="12" xfId="0" applyFont="1" applyBorder="1" applyProtection="1">
      <protection locked="0"/>
    </xf>
    <xf numFmtId="1" fontId="4" fillId="0" borderId="3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164" fontId="4" fillId="0" borderId="16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1" fontId="4" fillId="0" borderId="11" xfId="0" applyNumberFormat="1" applyFont="1" applyBorder="1" applyProtection="1">
      <protection locked="0"/>
    </xf>
    <xf numFmtId="164" fontId="4" fillId="0" borderId="11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" fontId="4" fillId="0" borderId="0" xfId="0" applyNumberFormat="1" applyFont="1" applyProtection="1">
      <protection hidden="1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164" fontId="4" fillId="0" borderId="0" xfId="0" applyNumberFormat="1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64" fontId="4" fillId="0" borderId="0" xfId="0" applyNumberFormat="1" applyFont="1" applyFill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19" xfId="0" applyFont="1" applyBorder="1" applyProtection="1">
      <protection hidden="1"/>
    </xf>
    <xf numFmtId="0" fontId="4" fillId="0" borderId="12" xfId="0" applyFont="1" applyBorder="1" applyProtection="1"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right" vertical="center"/>
      <protection locked="0"/>
    </xf>
    <xf numFmtId="164" fontId="4" fillId="0" borderId="3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164" fontId="4" fillId="0" borderId="8" xfId="0" applyNumberFormat="1" applyFont="1" applyBorder="1" applyAlignment="1" applyProtection="1">
      <alignment vertical="center"/>
      <protection locked="0"/>
    </xf>
    <xf numFmtId="164" fontId="4" fillId="3" borderId="8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164" fontId="4" fillId="0" borderId="16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164" fontId="4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4" fillId="0" borderId="14" xfId="0" applyFont="1" applyFill="1" applyBorder="1" applyProtection="1">
      <protection locked="0"/>
    </xf>
    <xf numFmtId="0" fontId="3" fillId="0" borderId="20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Protection="1">
      <protection locked="0"/>
    </xf>
    <xf numFmtId="164" fontId="4" fillId="0" borderId="23" xfId="0" applyNumberFormat="1" applyFont="1" applyBorder="1" applyProtection="1">
      <protection locked="0"/>
    </xf>
    <xf numFmtId="164" fontId="4" fillId="0" borderId="23" xfId="0" applyNumberFormat="1" applyFont="1" applyFill="1" applyBorder="1" applyProtection="1">
      <protection locked="0"/>
    </xf>
    <xf numFmtId="164" fontId="4" fillId="0" borderId="2" xfId="0" applyNumberFormat="1" applyFont="1" applyFill="1" applyBorder="1" applyProtection="1">
      <protection locked="0"/>
    </xf>
    <xf numFmtId="164" fontId="4" fillId="3" borderId="11" xfId="0" applyNumberFormat="1" applyFont="1" applyFill="1" applyBorder="1" applyProtection="1">
      <protection locked="0"/>
    </xf>
    <xf numFmtId="164" fontId="4" fillId="3" borderId="16" xfId="0" applyNumberFormat="1" applyFont="1" applyFill="1" applyBorder="1" applyProtection="1">
      <protection hidden="1"/>
    </xf>
    <xf numFmtId="164" fontId="4" fillId="3" borderId="8" xfId="0" applyNumberFormat="1" applyFont="1" applyFill="1" applyBorder="1" applyProtection="1">
      <protection hidden="1"/>
    </xf>
    <xf numFmtId="164" fontId="4" fillId="3" borderId="23" xfId="0" applyNumberFormat="1" applyFont="1" applyFill="1" applyBorder="1" applyProtection="1">
      <protection hidden="1"/>
    </xf>
    <xf numFmtId="164" fontId="4" fillId="3" borderId="2" xfId="0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left" wrapText="1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7" xfId="0" applyFont="1" applyBorder="1" applyProtection="1"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0" borderId="10" xfId="0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customXml" Target="../customXml/item4.xml" /><Relationship Id="rId17" Type="http://schemas.openxmlformats.org/officeDocument/2006/relationships/customXml" Target="../customXml/item5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tabSelected="1" zoomScale="90" zoomScaleNormal="90" workbookViewId="0" topLeftCell="A1">
      <selection activeCell="O7" sqref="O7"/>
    </sheetView>
  </sheetViews>
  <sheetFormatPr defaultColWidth="0" defaultRowHeight="12.75" zeroHeight="1"/>
  <cols>
    <col min="1" max="2" width="3.7109375" style="9" customWidth="1"/>
    <col min="3" max="3" width="6.140625" style="9" customWidth="1"/>
    <col min="4" max="4" width="3.7109375" style="9" customWidth="1"/>
    <col min="5" max="5" width="22.7109375" style="9" customWidth="1"/>
    <col min="6" max="6" width="16.57421875" style="27" customWidth="1"/>
    <col min="7" max="7" width="12.7109375" style="9" customWidth="1"/>
    <col min="8" max="8" width="18.8515625" style="9" customWidth="1"/>
    <col min="9" max="9" width="17.8515625" style="9" customWidth="1"/>
    <col min="10" max="10" width="12.7109375" style="9" customWidth="1"/>
    <col min="11" max="11" width="14.28125" style="9" customWidth="1"/>
    <col min="12" max="12" width="16.7109375" style="9" customWidth="1"/>
    <col min="13" max="13" width="16.57421875" style="9" customWidth="1"/>
    <col min="14" max="14" width="14.140625" style="9" customWidth="1"/>
    <col min="15" max="15" width="12.7109375" style="9" customWidth="1"/>
    <col min="16" max="18" width="12.7109375" style="0" hidden="1" customWidth="1"/>
  </cols>
  <sheetData>
    <row r="1" spans="1:15" ht="40.5" customHeight="1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0.1" customHeight="1">
      <c r="A2" s="8" t="s">
        <v>29</v>
      </c>
      <c r="B2" s="8"/>
      <c r="C2" s="8"/>
      <c r="D2" s="127" t="s">
        <v>129</v>
      </c>
      <c r="E2" s="127"/>
      <c r="F2" s="40"/>
      <c r="G2" s="25"/>
      <c r="H2" s="25"/>
      <c r="I2" s="25"/>
      <c r="J2" s="25"/>
      <c r="K2" s="25"/>
      <c r="L2" s="25"/>
      <c r="M2" s="25"/>
      <c r="N2" s="10" t="s">
        <v>30</v>
      </c>
      <c r="O2" s="11">
        <v>39560</v>
      </c>
    </row>
    <row r="3" spans="1:15" ht="20.1" customHeight="1">
      <c r="A3" s="8" t="s">
        <v>105</v>
      </c>
      <c r="B3" s="8"/>
      <c r="C3" s="8"/>
      <c r="D3" s="126"/>
      <c r="E3" s="126"/>
      <c r="F3" s="40"/>
      <c r="G3" s="25"/>
      <c r="H3" s="25"/>
      <c r="I3" s="25"/>
      <c r="J3" s="25"/>
      <c r="K3" s="25"/>
      <c r="L3" s="25"/>
      <c r="M3" s="25"/>
      <c r="N3" s="25"/>
      <c r="O3" s="25"/>
    </row>
    <row r="4" spans="1:15" ht="12.75">
      <c r="A4" s="25"/>
      <c r="B4" s="25"/>
      <c r="C4" s="25"/>
      <c r="D4" s="25"/>
      <c r="E4" s="25"/>
      <c r="F4" s="40"/>
      <c r="G4" s="25"/>
      <c r="H4" s="25"/>
      <c r="I4" s="25"/>
      <c r="J4" s="25"/>
      <c r="K4" s="25"/>
      <c r="L4" s="25"/>
      <c r="M4" s="25"/>
      <c r="N4" s="25"/>
      <c r="O4" s="25"/>
    </row>
    <row r="5" spans="1:15" s="3" customFormat="1" ht="18" customHeight="1">
      <c r="A5" s="111" t="s">
        <v>31</v>
      </c>
      <c r="B5" s="112"/>
      <c r="C5" s="112"/>
      <c r="D5" s="112"/>
      <c r="E5" s="113"/>
      <c r="F5" s="41" t="s">
        <v>20</v>
      </c>
      <c r="G5" s="42" t="s">
        <v>21</v>
      </c>
      <c r="H5" s="42" t="s">
        <v>28</v>
      </c>
      <c r="I5" s="42" t="s">
        <v>22</v>
      </c>
      <c r="J5" s="42" t="s">
        <v>23</v>
      </c>
      <c r="K5" s="42" t="s">
        <v>24</v>
      </c>
      <c r="L5" s="42" t="s">
        <v>25</v>
      </c>
      <c r="M5" s="42" t="s">
        <v>26</v>
      </c>
      <c r="N5" s="42" t="s">
        <v>27</v>
      </c>
      <c r="O5" s="42" t="s">
        <v>78</v>
      </c>
    </row>
    <row r="6" spans="1:15" s="3" customFormat="1" ht="18" customHeight="1">
      <c r="A6" s="114"/>
      <c r="B6" s="115"/>
      <c r="C6" s="115"/>
      <c r="D6" s="115"/>
      <c r="E6" s="116"/>
      <c r="F6" s="124" t="s">
        <v>7</v>
      </c>
      <c r="G6" s="128" t="s">
        <v>38</v>
      </c>
      <c r="H6" s="129"/>
      <c r="I6" s="129"/>
      <c r="J6" s="129"/>
      <c r="K6" s="129"/>
      <c r="L6" s="129"/>
      <c r="M6" s="129"/>
      <c r="N6" s="129"/>
      <c r="O6" s="130"/>
    </row>
    <row r="7" spans="1:18" s="1" customFormat="1" ht="42" customHeight="1">
      <c r="A7" s="117"/>
      <c r="B7" s="118"/>
      <c r="C7" s="118"/>
      <c r="D7" s="118"/>
      <c r="E7" s="119"/>
      <c r="F7" s="125"/>
      <c r="G7" s="39" t="s">
        <v>0</v>
      </c>
      <c r="H7" s="39" t="s">
        <v>37</v>
      </c>
      <c r="I7" s="39" t="s">
        <v>19</v>
      </c>
      <c r="J7" s="39" t="s">
        <v>1</v>
      </c>
      <c r="K7" s="39" t="s">
        <v>16</v>
      </c>
      <c r="L7" s="39" t="s">
        <v>17</v>
      </c>
      <c r="M7" s="39" t="s">
        <v>2</v>
      </c>
      <c r="N7" s="39" t="s">
        <v>18</v>
      </c>
      <c r="O7" s="39" t="s">
        <v>77</v>
      </c>
      <c r="P7" s="2"/>
      <c r="Q7" s="2"/>
      <c r="R7" s="2"/>
    </row>
    <row r="8" spans="1:15" ht="15" customHeight="1">
      <c r="A8" s="28" t="s">
        <v>3</v>
      </c>
      <c r="B8" s="14"/>
      <c r="C8" s="14"/>
      <c r="D8" s="14"/>
      <c r="E8" s="15"/>
      <c r="F8" s="29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120" t="s">
        <v>107</v>
      </c>
      <c r="C9" s="120"/>
      <c r="D9" s="120"/>
      <c r="E9" s="121"/>
      <c r="F9" s="30"/>
      <c r="G9" s="31"/>
      <c r="H9" s="31"/>
      <c r="I9" s="31"/>
      <c r="J9" s="31"/>
      <c r="K9" s="31"/>
      <c r="L9" s="31"/>
      <c r="M9" s="31"/>
      <c r="N9" s="31"/>
      <c r="O9" s="31"/>
    </row>
    <row r="10" spans="1:15" ht="15" customHeight="1">
      <c r="A10" s="17"/>
      <c r="B10" s="20"/>
      <c r="C10" s="20" t="s">
        <v>4</v>
      </c>
      <c r="D10" s="20"/>
      <c r="E10" s="18"/>
      <c r="F10" s="30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5" customHeight="1">
      <c r="A11" s="17"/>
      <c r="B11" s="20"/>
      <c r="C11" s="20"/>
      <c r="D11" s="20" t="s">
        <v>11</v>
      </c>
      <c r="E11" s="18"/>
      <c r="F11" s="30">
        <f>SUM(G11:O11)</f>
        <v>1410</v>
      </c>
      <c r="G11" s="31">
        <v>1410</v>
      </c>
      <c r="H11" s="31"/>
      <c r="I11" s="31"/>
      <c r="J11" s="31"/>
      <c r="K11" s="31"/>
      <c r="L11" s="31"/>
      <c r="M11" s="31"/>
      <c r="N11" s="31"/>
      <c r="O11" s="31"/>
    </row>
    <row r="12" spans="1:15" ht="15" customHeight="1">
      <c r="A12" s="17"/>
      <c r="B12" s="20"/>
      <c r="C12" s="20"/>
      <c r="D12" s="20" t="s">
        <v>12</v>
      </c>
      <c r="E12" s="18"/>
      <c r="F12" s="30">
        <f>SUM(G12:O12)</f>
        <v>12431.43</v>
      </c>
      <c r="G12" s="31">
        <v>12431.43</v>
      </c>
      <c r="H12" s="31"/>
      <c r="I12" s="31"/>
      <c r="J12" s="31"/>
      <c r="K12" s="31"/>
      <c r="L12" s="31"/>
      <c r="M12" s="31"/>
      <c r="N12" s="31"/>
      <c r="O12" s="31"/>
    </row>
    <row r="13" spans="1:15" ht="15" customHeight="1">
      <c r="A13" s="17"/>
      <c r="B13" s="20"/>
      <c r="C13" s="20"/>
      <c r="D13" s="20" t="s">
        <v>39</v>
      </c>
      <c r="E13" s="18"/>
      <c r="F13" s="30">
        <f>SUM(G13:O13)</f>
        <v>78447.33</v>
      </c>
      <c r="G13" s="31">
        <f>78447-7578</f>
        <v>70869</v>
      </c>
      <c r="H13" s="31"/>
      <c r="I13" s="31"/>
      <c r="J13" s="31">
        <v>7578.33</v>
      </c>
      <c r="K13" s="31"/>
      <c r="L13" s="31"/>
      <c r="M13" s="31"/>
      <c r="N13" s="31"/>
      <c r="O13" s="31"/>
    </row>
    <row r="14" spans="1:15" ht="15" customHeight="1">
      <c r="A14" s="17"/>
      <c r="B14" s="20"/>
      <c r="C14" s="20"/>
      <c r="D14" s="20" t="s">
        <v>5</v>
      </c>
      <c r="E14" s="18"/>
      <c r="F14" s="30">
        <f aca="true" t="shared" si="0" ref="F14:F57">SUM(G14:O14)</f>
        <v>14167.096</v>
      </c>
      <c r="G14" s="31">
        <f>70835.48*20%</f>
        <v>14167.096</v>
      </c>
      <c r="H14" s="31"/>
      <c r="I14" s="31"/>
      <c r="J14" s="31"/>
      <c r="K14" s="31"/>
      <c r="L14" s="31"/>
      <c r="M14" s="31"/>
      <c r="N14" s="31"/>
      <c r="O14" s="31"/>
    </row>
    <row r="15" spans="1:15" ht="15" customHeight="1">
      <c r="A15" s="17"/>
      <c r="B15" s="20"/>
      <c r="C15" s="20" t="s">
        <v>8</v>
      </c>
      <c r="D15" s="20"/>
      <c r="E15" s="18"/>
      <c r="F15" s="30">
        <f t="shared" si="0"/>
        <v>106455.856</v>
      </c>
      <c r="G15" s="31">
        <f aca="true" t="shared" si="1" ref="G15:O15">SUM(G11:G14)</f>
        <v>98877.526</v>
      </c>
      <c r="H15" s="31">
        <f t="shared" si="1"/>
        <v>0</v>
      </c>
      <c r="I15" s="31">
        <f t="shared" si="1"/>
        <v>0</v>
      </c>
      <c r="J15" s="31">
        <f t="shared" si="1"/>
        <v>7578.33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</row>
    <row r="16" spans="1:15" ht="15" customHeight="1">
      <c r="A16" s="17"/>
      <c r="B16" s="20"/>
      <c r="C16" s="20" t="s">
        <v>6</v>
      </c>
      <c r="D16" s="20"/>
      <c r="E16" s="18"/>
      <c r="F16" s="30">
        <f t="shared" si="0"/>
        <v>0</v>
      </c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5" customHeight="1">
      <c r="A17" s="17"/>
      <c r="B17" s="20"/>
      <c r="C17" s="20"/>
      <c r="D17" s="20" t="s">
        <v>11</v>
      </c>
      <c r="E17" s="18"/>
      <c r="F17" s="30">
        <f t="shared" si="0"/>
        <v>0</v>
      </c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5" customHeight="1">
      <c r="A18" s="17"/>
      <c r="B18" s="20"/>
      <c r="C18" s="20"/>
      <c r="D18" s="20" t="s">
        <v>12</v>
      </c>
      <c r="E18" s="18"/>
      <c r="F18" s="30">
        <f t="shared" si="0"/>
        <v>0</v>
      </c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5" customHeight="1">
      <c r="A19" s="17"/>
      <c r="B19" s="20"/>
      <c r="C19" s="20"/>
      <c r="D19" s="20" t="s">
        <v>39</v>
      </c>
      <c r="E19" s="18"/>
      <c r="F19" s="30">
        <f t="shared" si="0"/>
        <v>0</v>
      </c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5" customHeight="1">
      <c r="A20" s="17"/>
      <c r="B20" s="20"/>
      <c r="C20" s="20"/>
      <c r="D20" s="20" t="s">
        <v>5</v>
      </c>
      <c r="E20" s="18"/>
      <c r="F20" s="30">
        <f t="shared" si="0"/>
        <v>0</v>
      </c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5" customHeight="1">
      <c r="A21" s="17"/>
      <c r="B21" s="20"/>
      <c r="C21" s="20" t="s">
        <v>9</v>
      </c>
      <c r="D21" s="20"/>
      <c r="E21" s="18"/>
      <c r="F21" s="30">
        <f t="shared" si="0"/>
        <v>0</v>
      </c>
      <c r="G21" s="31">
        <f aca="true" t="shared" si="2" ref="G21:O21">SUM(G17:G20)</f>
        <v>0</v>
      </c>
      <c r="H21" s="31">
        <f t="shared" si="2"/>
        <v>0</v>
      </c>
      <c r="I21" s="31">
        <f t="shared" si="2"/>
        <v>0</v>
      </c>
      <c r="J21" s="31">
        <f t="shared" si="2"/>
        <v>0</v>
      </c>
      <c r="K21" s="31">
        <f t="shared" si="2"/>
        <v>0</v>
      </c>
      <c r="L21" s="31">
        <f t="shared" si="2"/>
        <v>0</v>
      </c>
      <c r="M21" s="31">
        <f t="shared" si="2"/>
        <v>0</v>
      </c>
      <c r="N21" s="31">
        <f t="shared" si="2"/>
        <v>0</v>
      </c>
      <c r="O21" s="31">
        <f t="shared" si="2"/>
        <v>0</v>
      </c>
    </row>
    <row r="22" spans="1:15" ht="15" customHeight="1">
      <c r="A22" s="32"/>
      <c r="B22" s="33" t="s">
        <v>10</v>
      </c>
      <c r="C22" s="33"/>
      <c r="D22" s="33"/>
      <c r="E22" s="34"/>
      <c r="F22" s="30">
        <f t="shared" si="0"/>
        <v>106455.856</v>
      </c>
      <c r="G22" s="35">
        <f aca="true" t="shared" si="3" ref="G22:O22">G15+G21</f>
        <v>98877.526</v>
      </c>
      <c r="H22" s="35">
        <f t="shared" si="3"/>
        <v>0</v>
      </c>
      <c r="I22" s="35">
        <f t="shared" si="3"/>
        <v>0</v>
      </c>
      <c r="J22" s="35">
        <f t="shared" si="3"/>
        <v>7578.33</v>
      </c>
      <c r="K22" s="35">
        <f t="shared" si="3"/>
        <v>0</v>
      </c>
      <c r="L22" s="35">
        <f t="shared" si="3"/>
        <v>0</v>
      </c>
      <c r="M22" s="35">
        <f t="shared" si="3"/>
        <v>0</v>
      </c>
      <c r="N22" s="35">
        <f t="shared" si="3"/>
        <v>0</v>
      </c>
      <c r="O22" s="35">
        <f t="shared" si="3"/>
        <v>0</v>
      </c>
    </row>
    <row r="23" spans="1:15" ht="15" customHeight="1">
      <c r="A23" s="17"/>
      <c r="B23" s="122" t="s">
        <v>98</v>
      </c>
      <c r="C23" s="122"/>
      <c r="D23" s="122"/>
      <c r="E23" s="123"/>
      <c r="F23" s="30">
        <f t="shared" si="0"/>
        <v>0</v>
      </c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" customHeight="1">
      <c r="A24" s="17"/>
      <c r="B24" s="20"/>
      <c r="C24" s="20" t="s">
        <v>32</v>
      </c>
      <c r="D24" s="20"/>
      <c r="E24" s="18"/>
      <c r="F24" s="30">
        <f t="shared" si="0"/>
        <v>0</v>
      </c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5" customHeight="1">
      <c r="A25" s="17"/>
      <c r="B25" s="20"/>
      <c r="C25" s="20"/>
      <c r="D25" s="20" t="s">
        <v>4</v>
      </c>
      <c r="E25" s="18"/>
      <c r="F25" s="30">
        <f t="shared" si="0"/>
        <v>0</v>
      </c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5" customHeight="1">
      <c r="A26" s="17"/>
      <c r="B26" s="20"/>
      <c r="C26" s="20"/>
      <c r="D26" s="20"/>
      <c r="E26" s="18" t="s">
        <v>39</v>
      </c>
      <c r="F26" s="30">
        <f t="shared" si="0"/>
        <v>0</v>
      </c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" customHeight="1">
      <c r="A27" s="17"/>
      <c r="B27" s="20"/>
      <c r="C27" s="20"/>
      <c r="D27" s="20"/>
      <c r="E27" s="18" t="s">
        <v>5</v>
      </c>
      <c r="F27" s="30">
        <f t="shared" si="0"/>
        <v>0</v>
      </c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5" customHeight="1">
      <c r="A28" s="17"/>
      <c r="B28" s="20"/>
      <c r="C28" s="20"/>
      <c r="D28" s="20" t="s">
        <v>8</v>
      </c>
      <c r="E28" s="18"/>
      <c r="F28" s="30">
        <f t="shared" si="0"/>
        <v>0</v>
      </c>
      <c r="G28" s="31">
        <f aca="true" t="shared" si="4" ref="G28:O28">SUM(G26:G27)</f>
        <v>0</v>
      </c>
      <c r="H28" s="31">
        <f t="shared" si="4"/>
        <v>0</v>
      </c>
      <c r="I28" s="31">
        <f t="shared" si="4"/>
        <v>0</v>
      </c>
      <c r="J28" s="31">
        <f t="shared" si="4"/>
        <v>0</v>
      </c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</row>
    <row r="29" spans="1:15" ht="15" customHeight="1">
      <c r="A29" s="17"/>
      <c r="B29" s="20"/>
      <c r="C29" s="20"/>
      <c r="D29" s="20" t="s">
        <v>6</v>
      </c>
      <c r="E29" s="18"/>
      <c r="F29" s="30">
        <f t="shared" si="0"/>
        <v>0</v>
      </c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5" customHeight="1">
      <c r="A30" s="17"/>
      <c r="B30" s="20"/>
      <c r="C30" s="20"/>
      <c r="D30" s="20"/>
      <c r="E30" s="18" t="s">
        <v>39</v>
      </c>
      <c r="F30" s="30">
        <f t="shared" si="0"/>
        <v>0</v>
      </c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" customHeight="1">
      <c r="A31" s="17"/>
      <c r="B31" s="20"/>
      <c r="C31" s="20"/>
      <c r="D31" s="20"/>
      <c r="E31" s="18" t="s">
        <v>5</v>
      </c>
      <c r="F31" s="30">
        <f t="shared" si="0"/>
        <v>0</v>
      </c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5" customHeight="1">
      <c r="A32" s="17"/>
      <c r="B32" s="20"/>
      <c r="C32" s="20"/>
      <c r="D32" s="20" t="s">
        <v>9</v>
      </c>
      <c r="E32" s="18"/>
      <c r="F32" s="30">
        <f t="shared" si="0"/>
        <v>0</v>
      </c>
      <c r="G32" s="31">
        <f aca="true" t="shared" si="5" ref="G32:O32">SUM(G30:G31)</f>
        <v>0</v>
      </c>
      <c r="H32" s="31">
        <f t="shared" si="5"/>
        <v>0</v>
      </c>
      <c r="I32" s="31">
        <f t="shared" si="5"/>
        <v>0</v>
      </c>
      <c r="J32" s="31">
        <f t="shared" si="5"/>
        <v>0</v>
      </c>
      <c r="K32" s="31">
        <f t="shared" si="5"/>
        <v>0</v>
      </c>
      <c r="L32" s="31">
        <f t="shared" si="5"/>
        <v>0</v>
      </c>
      <c r="M32" s="31">
        <f t="shared" si="5"/>
        <v>0</v>
      </c>
      <c r="N32" s="31">
        <f t="shared" si="5"/>
        <v>0</v>
      </c>
      <c r="O32" s="31">
        <f t="shared" si="5"/>
        <v>0</v>
      </c>
    </row>
    <row r="33" spans="1:15" ht="15" customHeight="1">
      <c r="A33" s="17"/>
      <c r="B33" s="20"/>
      <c r="C33" s="20" t="s">
        <v>33</v>
      </c>
      <c r="D33" s="20"/>
      <c r="E33" s="18"/>
      <c r="F33" s="30">
        <f t="shared" si="0"/>
        <v>0</v>
      </c>
      <c r="G33" s="31">
        <f aca="true" t="shared" si="6" ref="G33:O33">G28+G32</f>
        <v>0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1">
        <f t="shared" si="6"/>
        <v>0</v>
      </c>
      <c r="L33" s="31">
        <f t="shared" si="6"/>
        <v>0</v>
      </c>
      <c r="M33" s="31">
        <f t="shared" si="6"/>
        <v>0</v>
      </c>
      <c r="N33" s="31">
        <f t="shared" si="6"/>
        <v>0</v>
      </c>
      <c r="O33" s="31">
        <f t="shared" si="6"/>
        <v>0</v>
      </c>
    </row>
    <row r="34" spans="1:15" ht="15" customHeight="1">
      <c r="A34" s="17"/>
      <c r="B34" s="20"/>
      <c r="C34" s="20" t="s">
        <v>34</v>
      </c>
      <c r="D34" s="20"/>
      <c r="E34" s="18"/>
      <c r="F34" s="30">
        <f t="shared" si="0"/>
        <v>0</v>
      </c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5" customHeight="1">
      <c r="A35" s="17"/>
      <c r="B35" s="20"/>
      <c r="C35" s="20"/>
      <c r="D35" s="20" t="s">
        <v>4</v>
      </c>
      <c r="E35" s="18"/>
      <c r="F35" s="30">
        <f t="shared" si="0"/>
        <v>0</v>
      </c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5" customHeight="1">
      <c r="A36" s="17"/>
      <c r="B36" s="20"/>
      <c r="C36" s="20"/>
      <c r="D36" s="20"/>
      <c r="E36" s="18" t="s">
        <v>39</v>
      </c>
      <c r="F36" s="30">
        <f t="shared" si="0"/>
        <v>0</v>
      </c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5" customHeight="1">
      <c r="A37" s="17"/>
      <c r="B37" s="20"/>
      <c r="C37" s="20"/>
      <c r="D37" s="20"/>
      <c r="E37" s="18" t="s">
        <v>5</v>
      </c>
      <c r="F37" s="30">
        <f t="shared" si="0"/>
        <v>0</v>
      </c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" customHeight="1">
      <c r="A38" s="17"/>
      <c r="B38" s="20"/>
      <c r="C38" s="20"/>
      <c r="D38" s="20" t="s">
        <v>8</v>
      </c>
      <c r="E38" s="18"/>
      <c r="F38" s="30">
        <f t="shared" si="0"/>
        <v>0</v>
      </c>
      <c r="G38" s="31">
        <f aca="true" t="shared" si="7" ref="G38:O38">SUM(G36:G37)</f>
        <v>0</v>
      </c>
      <c r="H38" s="31">
        <f t="shared" si="7"/>
        <v>0</v>
      </c>
      <c r="I38" s="31">
        <f t="shared" si="7"/>
        <v>0</v>
      </c>
      <c r="J38" s="31">
        <f t="shared" si="7"/>
        <v>0</v>
      </c>
      <c r="K38" s="31">
        <f t="shared" si="7"/>
        <v>0</v>
      </c>
      <c r="L38" s="31">
        <f t="shared" si="7"/>
        <v>0</v>
      </c>
      <c r="M38" s="31">
        <f t="shared" si="7"/>
        <v>0</v>
      </c>
      <c r="N38" s="31">
        <f t="shared" si="7"/>
        <v>0</v>
      </c>
      <c r="O38" s="31">
        <f t="shared" si="7"/>
        <v>0</v>
      </c>
    </row>
    <row r="39" spans="1:15" ht="15" customHeight="1">
      <c r="A39" s="17"/>
      <c r="B39" s="20"/>
      <c r="C39" s="20"/>
      <c r="D39" s="20" t="s">
        <v>6</v>
      </c>
      <c r="E39" s="18"/>
      <c r="F39" s="30">
        <f t="shared" si="0"/>
        <v>0</v>
      </c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" customHeight="1">
      <c r="A40" s="17"/>
      <c r="B40" s="20"/>
      <c r="C40" s="20"/>
      <c r="D40" s="20"/>
      <c r="E40" s="18" t="s">
        <v>39</v>
      </c>
      <c r="F40" s="30">
        <f t="shared" si="0"/>
        <v>0</v>
      </c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" customHeight="1">
      <c r="A41" s="17"/>
      <c r="B41" s="20"/>
      <c r="C41" s="20"/>
      <c r="D41" s="20"/>
      <c r="E41" s="18" t="s">
        <v>5</v>
      </c>
      <c r="F41" s="30">
        <f t="shared" si="0"/>
        <v>0</v>
      </c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" customHeight="1">
      <c r="A42" s="17"/>
      <c r="B42" s="20"/>
      <c r="C42" s="20"/>
      <c r="D42" s="20" t="s">
        <v>9</v>
      </c>
      <c r="E42" s="18"/>
      <c r="F42" s="30">
        <f t="shared" si="0"/>
        <v>0</v>
      </c>
      <c r="G42" s="31">
        <f aca="true" t="shared" si="8" ref="G42:O42">SUM(G40:G41)</f>
        <v>0</v>
      </c>
      <c r="H42" s="31">
        <f t="shared" si="8"/>
        <v>0</v>
      </c>
      <c r="I42" s="31">
        <f t="shared" si="8"/>
        <v>0</v>
      </c>
      <c r="J42" s="31">
        <f t="shared" si="8"/>
        <v>0</v>
      </c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</row>
    <row r="43" spans="1:15" ht="15" customHeight="1">
      <c r="A43" s="17"/>
      <c r="B43" s="20"/>
      <c r="C43" s="20" t="s">
        <v>35</v>
      </c>
      <c r="D43" s="20"/>
      <c r="E43" s="18"/>
      <c r="F43" s="30">
        <f t="shared" si="0"/>
        <v>0</v>
      </c>
      <c r="G43" s="31">
        <f aca="true" t="shared" si="9" ref="G43:O43">G38+G42</f>
        <v>0</v>
      </c>
      <c r="H43" s="31">
        <f t="shared" si="9"/>
        <v>0</v>
      </c>
      <c r="I43" s="31">
        <f t="shared" si="9"/>
        <v>0</v>
      </c>
      <c r="J43" s="31">
        <f t="shared" si="9"/>
        <v>0</v>
      </c>
      <c r="K43" s="31">
        <f t="shared" si="9"/>
        <v>0</v>
      </c>
      <c r="L43" s="31">
        <f t="shared" si="9"/>
        <v>0</v>
      </c>
      <c r="M43" s="31">
        <f t="shared" si="9"/>
        <v>0</v>
      </c>
      <c r="N43" s="31">
        <f t="shared" si="9"/>
        <v>0</v>
      </c>
      <c r="O43" s="31">
        <f t="shared" si="9"/>
        <v>0</v>
      </c>
    </row>
    <row r="44" spans="1:15" ht="15" customHeight="1">
      <c r="A44" s="32"/>
      <c r="B44" s="33" t="s">
        <v>99</v>
      </c>
      <c r="C44" s="33"/>
      <c r="D44" s="33"/>
      <c r="E44" s="34"/>
      <c r="F44" s="30">
        <f t="shared" si="0"/>
        <v>0</v>
      </c>
      <c r="G44" s="35">
        <f aca="true" t="shared" si="10" ref="G44:O44">G33+G43</f>
        <v>0</v>
      </c>
      <c r="H44" s="35">
        <f t="shared" si="10"/>
        <v>0</v>
      </c>
      <c r="I44" s="35">
        <f t="shared" si="10"/>
        <v>0</v>
      </c>
      <c r="J44" s="35">
        <f t="shared" si="10"/>
        <v>0</v>
      </c>
      <c r="K44" s="35">
        <f t="shared" si="10"/>
        <v>0</v>
      </c>
      <c r="L44" s="35">
        <f t="shared" si="10"/>
        <v>0</v>
      </c>
      <c r="M44" s="35">
        <f t="shared" si="10"/>
        <v>0</v>
      </c>
      <c r="N44" s="35">
        <f t="shared" si="10"/>
        <v>0</v>
      </c>
      <c r="O44" s="35">
        <f t="shared" si="10"/>
        <v>0</v>
      </c>
    </row>
    <row r="45" spans="1:15" ht="15" customHeight="1">
      <c r="A45" s="17"/>
      <c r="B45" s="109" t="s">
        <v>13</v>
      </c>
      <c r="C45" s="109"/>
      <c r="D45" s="109"/>
      <c r="E45" s="110"/>
      <c r="F45" s="30">
        <f t="shared" si="0"/>
        <v>0</v>
      </c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" customHeight="1">
      <c r="A46" s="17"/>
      <c r="B46" s="20"/>
      <c r="C46" s="20" t="s">
        <v>4</v>
      </c>
      <c r="D46" s="20"/>
      <c r="E46" s="18"/>
      <c r="F46" s="30">
        <f t="shared" si="0"/>
        <v>0</v>
      </c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5" customHeight="1">
      <c r="A47" s="17"/>
      <c r="B47" s="20"/>
      <c r="C47" s="20"/>
      <c r="D47" s="20" t="s">
        <v>11</v>
      </c>
      <c r="E47" s="18"/>
      <c r="F47" s="30">
        <f t="shared" si="0"/>
        <v>0</v>
      </c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" customHeight="1">
      <c r="A48" s="17"/>
      <c r="B48" s="20"/>
      <c r="C48" s="20"/>
      <c r="D48" s="20" t="s">
        <v>12</v>
      </c>
      <c r="E48" s="18"/>
      <c r="F48" s="30">
        <f t="shared" si="0"/>
        <v>0</v>
      </c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5" customHeight="1">
      <c r="A49" s="17"/>
      <c r="B49" s="20"/>
      <c r="C49" s="20"/>
      <c r="D49" s="20" t="s">
        <v>39</v>
      </c>
      <c r="E49" s="18"/>
      <c r="F49" s="30">
        <f t="shared" si="0"/>
        <v>0</v>
      </c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5" customHeight="1">
      <c r="A50" s="17"/>
      <c r="B50" s="20"/>
      <c r="C50" s="20"/>
      <c r="D50" s="20" t="s">
        <v>5</v>
      </c>
      <c r="E50" s="18"/>
      <c r="F50" s="30">
        <f t="shared" si="0"/>
        <v>0</v>
      </c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" customHeight="1">
      <c r="A51" s="17"/>
      <c r="B51" s="20"/>
      <c r="C51" s="20" t="s">
        <v>8</v>
      </c>
      <c r="D51" s="20"/>
      <c r="E51" s="18"/>
      <c r="F51" s="30">
        <f t="shared" si="0"/>
        <v>0</v>
      </c>
      <c r="G51" s="31">
        <f aca="true" t="shared" si="11" ref="G51:O51">SUM(G47:G50)</f>
        <v>0</v>
      </c>
      <c r="H51" s="31">
        <f t="shared" si="11"/>
        <v>0</v>
      </c>
      <c r="I51" s="31">
        <f t="shared" si="11"/>
        <v>0</v>
      </c>
      <c r="J51" s="31">
        <f t="shared" si="11"/>
        <v>0</v>
      </c>
      <c r="K51" s="31">
        <f t="shared" si="11"/>
        <v>0</v>
      </c>
      <c r="L51" s="31">
        <f t="shared" si="11"/>
        <v>0</v>
      </c>
      <c r="M51" s="31">
        <f t="shared" si="11"/>
        <v>0</v>
      </c>
      <c r="N51" s="31">
        <f t="shared" si="11"/>
        <v>0</v>
      </c>
      <c r="O51" s="31">
        <f t="shared" si="11"/>
        <v>0</v>
      </c>
    </row>
    <row r="52" spans="1:15" ht="15" customHeight="1">
      <c r="A52" s="17"/>
      <c r="B52" s="20"/>
      <c r="C52" s="20" t="s">
        <v>6</v>
      </c>
      <c r="D52" s="20"/>
      <c r="E52" s="18"/>
      <c r="F52" s="30">
        <f t="shared" si="0"/>
        <v>0</v>
      </c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" customHeight="1">
      <c r="A53" s="17"/>
      <c r="B53" s="20"/>
      <c r="C53" s="20"/>
      <c r="D53" s="20" t="s">
        <v>11</v>
      </c>
      <c r="E53" s="18"/>
      <c r="F53" s="30">
        <f t="shared" si="0"/>
        <v>0</v>
      </c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 customHeight="1">
      <c r="A54" s="17"/>
      <c r="B54" s="20"/>
      <c r="C54" s="20"/>
      <c r="D54" s="20" t="s">
        <v>12</v>
      </c>
      <c r="E54" s="18"/>
      <c r="F54" s="30">
        <f t="shared" si="0"/>
        <v>0</v>
      </c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 customHeight="1">
      <c r="A55" s="17"/>
      <c r="B55" s="20"/>
      <c r="C55" s="20"/>
      <c r="D55" s="20" t="s">
        <v>39</v>
      </c>
      <c r="E55" s="18"/>
      <c r="F55" s="30">
        <f t="shared" si="0"/>
        <v>0</v>
      </c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 customHeight="1">
      <c r="A56" s="17"/>
      <c r="B56" s="20"/>
      <c r="C56" s="20"/>
      <c r="D56" s="20" t="s">
        <v>5</v>
      </c>
      <c r="E56" s="18"/>
      <c r="F56" s="30">
        <f t="shared" si="0"/>
        <v>0</v>
      </c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" customHeight="1">
      <c r="A57" s="17"/>
      <c r="B57" s="20"/>
      <c r="C57" s="20" t="s">
        <v>9</v>
      </c>
      <c r="D57" s="20"/>
      <c r="E57" s="18"/>
      <c r="F57" s="30">
        <f t="shared" si="0"/>
        <v>0</v>
      </c>
      <c r="G57" s="31">
        <f aca="true" t="shared" si="12" ref="G57:O57">SUM(G53:G56)</f>
        <v>0</v>
      </c>
      <c r="H57" s="31">
        <f t="shared" si="12"/>
        <v>0</v>
      </c>
      <c r="I57" s="31">
        <f t="shared" si="12"/>
        <v>0</v>
      </c>
      <c r="J57" s="31">
        <f t="shared" si="12"/>
        <v>0</v>
      </c>
      <c r="K57" s="31">
        <f t="shared" si="12"/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</row>
    <row r="58" spans="1:15" ht="15" customHeight="1">
      <c r="A58" s="32"/>
      <c r="B58" s="33" t="s">
        <v>14</v>
      </c>
      <c r="C58" s="33"/>
      <c r="D58" s="33"/>
      <c r="E58" s="34"/>
      <c r="F58" s="30">
        <f>SUM(G58:O58)</f>
        <v>0</v>
      </c>
      <c r="G58" s="35">
        <f aca="true" t="shared" si="13" ref="G58:O58">G57+G51</f>
        <v>0</v>
      </c>
      <c r="H58" s="35">
        <f t="shared" si="13"/>
        <v>0</v>
      </c>
      <c r="I58" s="35">
        <f t="shared" si="13"/>
        <v>0</v>
      </c>
      <c r="J58" s="35">
        <f t="shared" si="13"/>
        <v>0</v>
      </c>
      <c r="K58" s="35">
        <f t="shared" si="13"/>
        <v>0</v>
      </c>
      <c r="L58" s="35">
        <f t="shared" si="13"/>
        <v>0</v>
      </c>
      <c r="M58" s="35">
        <f t="shared" si="13"/>
        <v>0</v>
      </c>
      <c r="N58" s="35">
        <f t="shared" si="13"/>
        <v>0</v>
      </c>
      <c r="O58" s="35">
        <f t="shared" si="13"/>
        <v>0</v>
      </c>
    </row>
    <row r="59" spans="1:15" ht="15" customHeight="1">
      <c r="A59" s="36" t="s">
        <v>15</v>
      </c>
      <c r="B59" s="22"/>
      <c r="C59" s="22"/>
      <c r="D59" s="22"/>
      <c r="E59" s="23"/>
      <c r="F59" s="37">
        <f>F22+F44+F58</f>
        <v>106455.856</v>
      </c>
      <c r="G59" s="38">
        <f aca="true" t="shared" si="14" ref="G59:O59">G22+G44+G58</f>
        <v>98877.526</v>
      </c>
      <c r="H59" s="38">
        <f t="shared" si="14"/>
        <v>0</v>
      </c>
      <c r="I59" s="38">
        <f t="shared" si="14"/>
        <v>0</v>
      </c>
      <c r="J59" s="38">
        <f t="shared" si="14"/>
        <v>7578.33</v>
      </c>
      <c r="K59" s="38">
        <f t="shared" si="14"/>
        <v>0</v>
      </c>
      <c r="L59" s="38">
        <f t="shared" si="14"/>
        <v>0</v>
      </c>
      <c r="M59" s="38">
        <f t="shared" si="14"/>
        <v>0</v>
      </c>
      <c r="N59" s="38">
        <f t="shared" si="14"/>
        <v>0</v>
      </c>
      <c r="O59" s="38">
        <f t="shared" si="14"/>
        <v>0</v>
      </c>
    </row>
  </sheetData>
  <sheetProtection selectLockedCells="1"/>
  <mergeCells count="9">
    <mergeCell ref="A1:O1"/>
    <mergeCell ref="B45:E45"/>
    <mergeCell ref="A5:E7"/>
    <mergeCell ref="B9:E9"/>
    <mergeCell ref="B23:E23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55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4"/>
  <sheetViews>
    <sheetView workbookViewId="0" topLeftCell="A7">
      <selection activeCell="A1" sqref="A1:H1"/>
    </sheetView>
  </sheetViews>
  <sheetFormatPr defaultColWidth="0" defaultRowHeight="12.75" zeroHeight="1"/>
  <cols>
    <col min="1" max="4" width="3.7109375" style="9" customWidth="1"/>
    <col min="5" max="5" width="39.7109375" style="9" customWidth="1"/>
    <col min="6" max="6" width="16.421875" style="9" customWidth="1"/>
    <col min="7" max="7" width="17.00390625" style="9" customWidth="1"/>
    <col min="8" max="8" width="18.8515625" style="9" customWidth="1"/>
    <col min="9" max="12" width="12.7109375" style="0" hidden="1" customWidth="1"/>
  </cols>
  <sheetData>
    <row r="1" spans="1:8" ht="53.25" customHeight="1">
      <c r="A1" s="108" t="s">
        <v>119</v>
      </c>
      <c r="B1" s="108"/>
      <c r="C1" s="108"/>
      <c r="D1" s="108"/>
      <c r="E1" s="108"/>
      <c r="F1" s="108"/>
      <c r="G1" s="108"/>
      <c r="H1" s="108"/>
    </row>
    <row r="2" spans="1:8" ht="20.1" customHeight="1">
      <c r="A2" s="8" t="s">
        <v>29</v>
      </c>
      <c r="B2" s="8"/>
      <c r="C2" s="8"/>
      <c r="D2" s="127" t="str">
        <f>'CSS Pgm 1'!D2:E2</f>
        <v>Lake</v>
      </c>
      <c r="E2" s="127"/>
      <c r="F2" s="25"/>
      <c r="G2" s="10" t="s">
        <v>30</v>
      </c>
      <c r="H2" s="11">
        <f>'CSS Pgm 1'!O2</f>
        <v>39560</v>
      </c>
    </row>
    <row r="3" spans="1:8" ht="15" customHeight="1">
      <c r="A3" s="26"/>
      <c r="B3" s="26"/>
      <c r="C3" s="26"/>
      <c r="D3" s="136"/>
      <c r="E3" s="136"/>
      <c r="F3" s="25"/>
      <c r="G3" s="25"/>
      <c r="H3" s="25"/>
    </row>
    <row r="4" spans="1:8" ht="12.75">
      <c r="A4" s="25"/>
      <c r="B4" s="25"/>
      <c r="C4" s="25"/>
      <c r="D4" s="25"/>
      <c r="E4" s="25"/>
      <c r="F4" s="25"/>
      <c r="G4" s="25"/>
      <c r="H4" s="25"/>
    </row>
    <row r="5" spans="1:8" s="3" customFormat="1" ht="15" customHeight="1">
      <c r="A5" s="111" t="s">
        <v>64</v>
      </c>
      <c r="B5" s="112"/>
      <c r="C5" s="112"/>
      <c r="D5" s="112"/>
      <c r="E5" s="113"/>
      <c r="F5" s="12" t="s">
        <v>20</v>
      </c>
      <c r="G5" s="12" t="s">
        <v>21</v>
      </c>
      <c r="H5" s="12" t="s">
        <v>22</v>
      </c>
    </row>
    <row r="6" spans="1:8" s="3" customFormat="1" ht="15" customHeight="1">
      <c r="A6" s="114"/>
      <c r="B6" s="115"/>
      <c r="C6" s="115"/>
      <c r="D6" s="115"/>
      <c r="E6" s="116"/>
      <c r="F6" s="131" t="s">
        <v>62</v>
      </c>
      <c r="G6" s="131" t="s">
        <v>60</v>
      </c>
      <c r="H6" s="131" t="s">
        <v>61</v>
      </c>
    </row>
    <row r="7" spans="1:12" s="1" customFormat="1" ht="42" customHeight="1">
      <c r="A7" s="117"/>
      <c r="B7" s="118"/>
      <c r="C7" s="118"/>
      <c r="D7" s="118"/>
      <c r="E7" s="119"/>
      <c r="F7" s="132"/>
      <c r="G7" s="132"/>
      <c r="H7" s="132"/>
      <c r="I7" s="2"/>
      <c r="J7" s="2"/>
      <c r="K7" s="2"/>
      <c r="L7" s="2"/>
    </row>
    <row r="8" spans="1:8" ht="24.95" customHeight="1">
      <c r="A8" s="64" t="s">
        <v>57</v>
      </c>
      <c r="B8" s="14"/>
      <c r="C8" s="14"/>
      <c r="D8" s="14"/>
      <c r="E8" s="15"/>
      <c r="F8" s="16"/>
      <c r="G8" s="16"/>
      <c r="H8" s="16">
        <f>F8-G8</f>
        <v>0</v>
      </c>
    </row>
    <row r="9" spans="1:8" ht="24.95" customHeight="1">
      <c r="A9" s="17" t="s">
        <v>58</v>
      </c>
      <c r="B9" s="20"/>
      <c r="C9" s="20"/>
      <c r="D9" s="20"/>
      <c r="E9" s="18"/>
      <c r="F9" s="31"/>
      <c r="G9" s="31"/>
      <c r="H9" s="31">
        <f aca="true" t="shared" si="0" ref="H9:H31">F9-G9</f>
        <v>0</v>
      </c>
    </row>
    <row r="10" spans="1:8" ht="24.95" customHeight="1">
      <c r="A10" s="17" t="s">
        <v>59</v>
      </c>
      <c r="B10" s="20"/>
      <c r="C10" s="20"/>
      <c r="D10" s="20"/>
      <c r="E10" s="18"/>
      <c r="F10" s="31">
        <v>224677</v>
      </c>
      <c r="G10" s="31">
        <v>208062.42</v>
      </c>
      <c r="H10" s="31">
        <f t="shared" si="0"/>
        <v>16614.579999999987</v>
      </c>
    </row>
    <row r="11" spans="1:8" ht="24.95" customHeight="1">
      <c r="A11" s="17" t="s">
        <v>65</v>
      </c>
      <c r="B11" s="20"/>
      <c r="C11" s="20"/>
      <c r="D11" s="20"/>
      <c r="E11" s="18"/>
      <c r="F11" s="31"/>
      <c r="G11" s="31"/>
      <c r="H11" s="31"/>
    </row>
    <row r="12" spans="1:8" ht="24.95" customHeight="1">
      <c r="A12" s="17">
        <v>1</v>
      </c>
      <c r="B12" s="137" t="s">
        <v>124</v>
      </c>
      <c r="C12" s="137"/>
      <c r="D12" s="137"/>
      <c r="E12" s="157"/>
      <c r="F12" s="31">
        <v>44000</v>
      </c>
      <c r="G12" s="31">
        <f>44000+7409</f>
        <v>51409</v>
      </c>
      <c r="H12" s="31">
        <f t="shared" si="0"/>
        <v>-7409</v>
      </c>
    </row>
    <row r="13" spans="1:8" ht="24.95" customHeight="1">
      <c r="A13" s="17">
        <v>2</v>
      </c>
      <c r="B13" s="137" t="s">
        <v>125</v>
      </c>
      <c r="C13" s="137"/>
      <c r="D13" s="137"/>
      <c r="E13" s="157"/>
      <c r="F13" s="31">
        <v>8000</v>
      </c>
      <c r="G13" s="31">
        <v>7305.45</v>
      </c>
      <c r="H13" s="31">
        <f t="shared" si="0"/>
        <v>694.5500000000002</v>
      </c>
    </row>
    <row r="14" spans="1:8" ht="24.95" customHeight="1">
      <c r="A14" s="17">
        <v>3</v>
      </c>
      <c r="B14" s="137" t="s">
        <v>126</v>
      </c>
      <c r="C14" s="137"/>
      <c r="D14" s="137"/>
      <c r="E14" s="157"/>
      <c r="F14" s="31">
        <v>5000</v>
      </c>
      <c r="G14" s="31">
        <f>1727.24+767.2+425.67</f>
        <v>2920.11</v>
      </c>
      <c r="H14" s="31">
        <f t="shared" si="0"/>
        <v>2079.89</v>
      </c>
    </row>
    <row r="15" spans="1:8" ht="24.95" customHeight="1">
      <c r="A15" s="17">
        <v>4</v>
      </c>
      <c r="B15" s="137" t="s">
        <v>127</v>
      </c>
      <c r="C15" s="137"/>
      <c r="D15" s="137"/>
      <c r="E15" s="157"/>
      <c r="F15" s="31">
        <v>125000</v>
      </c>
      <c r="G15" s="31">
        <v>11373.62</v>
      </c>
      <c r="H15" s="31">
        <f t="shared" si="0"/>
        <v>113626.38</v>
      </c>
    </row>
    <row r="16" spans="1:8" ht="24.95" customHeight="1">
      <c r="A16" s="17">
        <v>5</v>
      </c>
      <c r="B16" s="137" t="s">
        <v>128</v>
      </c>
      <c r="C16" s="137"/>
      <c r="D16" s="137"/>
      <c r="E16" s="157"/>
      <c r="F16" s="31">
        <v>115000</v>
      </c>
      <c r="G16" s="31">
        <f>2690.63+221.71</f>
        <v>2912.34</v>
      </c>
      <c r="H16" s="31">
        <f t="shared" si="0"/>
        <v>112087.66</v>
      </c>
    </row>
    <row r="17" spans="1:8" ht="24.95" customHeight="1">
      <c r="A17" s="17">
        <v>6</v>
      </c>
      <c r="B17" s="137"/>
      <c r="C17" s="137"/>
      <c r="D17" s="137"/>
      <c r="E17" s="157"/>
      <c r="F17" s="31"/>
      <c r="G17" s="31"/>
      <c r="H17" s="31">
        <f t="shared" si="0"/>
        <v>0</v>
      </c>
    </row>
    <row r="18" spans="1:8" ht="24.95" customHeight="1">
      <c r="A18" s="17">
        <v>7</v>
      </c>
      <c r="B18" s="137"/>
      <c r="C18" s="137"/>
      <c r="D18" s="137"/>
      <c r="E18" s="157"/>
      <c r="F18" s="31"/>
      <c r="G18" s="31"/>
      <c r="H18" s="31">
        <f t="shared" si="0"/>
        <v>0</v>
      </c>
    </row>
    <row r="19" spans="1:8" ht="24.95" customHeight="1">
      <c r="A19" s="17">
        <v>8</v>
      </c>
      <c r="B19" s="137"/>
      <c r="C19" s="137"/>
      <c r="D19" s="137"/>
      <c r="E19" s="157"/>
      <c r="F19" s="31"/>
      <c r="G19" s="31"/>
      <c r="H19" s="31">
        <f t="shared" si="0"/>
        <v>0</v>
      </c>
    </row>
    <row r="20" spans="1:8" ht="24.95" customHeight="1">
      <c r="A20" s="17">
        <v>9</v>
      </c>
      <c r="B20" s="137"/>
      <c r="C20" s="137"/>
      <c r="D20" s="137"/>
      <c r="E20" s="157"/>
      <c r="F20" s="31"/>
      <c r="G20" s="31"/>
      <c r="H20" s="31">
        <f t="shared" si="0"/>
        <v>0</v>
      </c>
    </row>
    <row r="21" spans="1:8" ht="24.95" customHeight="1">
      <c r="A21" s="17">
        <v>10</v>
      </c>
      <c r="B21" s="137"/>
      <c r="C21" s="137"/>
      <c r="D21" s="137"/>
      <c r="E21" s="157"/>
      <c r="F21" s="31"/>
      <c r="G21" s="31"/>
      <c r="H21" s="31">
        <f t="shared" si="0"/>
        <v>0</v>
      </c>
    </row>
    <row r="22" spans="1:8" ht="24.95" customHeight="1">
      <c r="A22" s="17">
        <v>11</v>
      </c>
      <c r="B22" s="137"/>
      <c r="C22" s="137"/>
      <c r="D22" s="137"/>
      <c r="E22" s="157"/>
      <c r="F22" s="31"/>
      <c r="G22" s="31"/>
      <c r="H22" s="31">
        <f t="shared" si="0"/>
        <v>0</v>
      </c>
    </row>
    <row r="23" spans="1:8" ht="24.95" customHeight="1">
      <c r="A23" s="17">
        <v>12</v>
      </c>
      <c r="B23" s="137"/>
      <c r="C23" s="137"/>
      <c r="D23" s="137"/>
      <c r="E23" s="157"/>
      <c r="F23" s="31"/>
      <c r="G23" s="31"/>
      <c r="H23" s="31">
        <f t="shared" si="0"/>
        <v>0</v>
      </c>
    </row>
    <row r="24" spans="1:8" ht="24.95" customHeight="1">
      <c r="A24" s="17">
        <v>13</v>
      </c>
      <c r="B24" s="137"/>
      <c r="C24" s="137"/>
      <c r="D24" s="137"/>
      <c r="E24" s="157"/>
      <c r="F24" s="31"/>
      <c r="G24" s="31"/>
      <c r="H24" s="31">
        <f t="shared" si="0"/>
        <v>0</v>
      </c>
    </row>
    <row r="25" spans="1:8" ht="24.95" customHeight="1">
      <c r="A25" s="17">
        <v>14</v>
      </c>
      <c r="B25" s="137"/>
      <c r="C25" s="137"/>
      <c r="D25" s="137"/>
      <c r="E25" s="157"/>
      <c r="F25" s="31"/>
      <c r="G25" s="31"/>
      <c r="H25" s="31">
        <f t="shared" si="0"/>
        <v>0</v>
      </c>
    </row>
    <row r="26" spans="1:8" ht="24.95" customHeight="1">
      <c r="A26" s="17">
        <v>15</v>
      </c>
      <c r="B26" s="137"/>
      <c r="C26" s="137"/>
      <c r="D26" s="137"/>
      <c r="E26" s="157"/>
      <c r="F26" s="31"/>
      <c r="G26" s="31"/>
      <c r="H26" s="31">
        <f t="shared" si="0"/>
        <v>0</v>
      </c>
    </row>
    <row r="27" spans="1:8" ht="24.95" customHeight="1">
      <c r="A27" s="17">
        <v>16</v>
      </c>
      <c r="B27" s="137"/>
      <c r="C27" s="137"/>
      <c r="D27" s="137"/>
      <c r="E27" s="157"/>
      <c r="F27" s="31"/>
      <c r="G27" s="31"/>
      <c r="H27" s="31">
        <f t="shared" si="0"/>
        <v>0</v>
      </c>
    </row>
    <row r="28" spans="1:8" ht="24.95" customHeight="1">
      <c r="A28" s="17">
        <v>17</v>
      </c>
      <c r="B28" s="137"/>
      <c r="C28" s="137"/>
      <c r="D28" s="137"/>
      <c r="E28" s="157"/>
      <c r="F28" s="31"/>
      <c r="G28" s="31"/>
      <c r="H28" s="31">
        <f t="shared" si="0"/>
        <v>0</v>
      </c>
    </row>
    <row r="29" spans="1:8" ht="24.95" customHeight="1">
      <c r="A29" s="17">
        <v>18</v>
      </c>
      <c r="B29" s="137"/>
      <c r="C29" s="137"/>
      <c r="D29" s="137"/>
      <c r="E29" s="157"/>
      <c r="F29" s="31"/>
      <c r="G29" s="31"/>
      <c r="H29" s="31">
        <f t="shared" si="0"/>
        <v>0</v>
      </c>
    </row>
    <row r="30" spans="1:8" ht="24.95" customHeight="1">
      <c r="A30" s="17">
        <v>19</v>
      </c>
      <c r="B30" s="137"/>
      <c r="C30" s="137"/>
      <c r="D30" s="137"/>
      <c r="E30" s="157"/>
      <c r="F30" s="31"/>
      <c r="G30" s="31"/>
      <c r="H30" s="31">
        <f t="shared" si="0"/>
        <v>0</v>
      </c>
    </row>
    <row r="31" spans="1:8" ht="24.95" customHeight="1">
      <c r="A31" s="17">
        <v>20</v>
      </c>
      <c r="B31" s="137"/>
      <c r="C31" s="137"/>
      <c r="D31" s="137"/>
      <c r="E31" s="157"/>
      <c r="F31" s="31"/>
      <c r="G31" s="31"/>
      <c r="H31" s="31">
        <f t="shared" si="0"/>
        <v>0</v>
      </c>
    </row>
    <row r="32" spans="1:8" ht="24.95" customHeight="1">
      <c r="A32" s="21" t="s">
        <v>36</v>
      </c>
      <c r="B32" s="22"/>
      <c r="C32" s="22"/>
      <c r="D32" s="22"/>
      <c r="E32" s="23"/>
      <c r="F32" s="38">
        <f>SUM(F8:F31)</f>
        <v>521677</v>
      </c>
      <c r="G32" s="38">
        <f>SUM(G8:G31)</f>
        <v>283982.94</v>
      </c>
      <c r="H32" s="38">
        <f>SUM(H8:H31)</f>
        <v>237694.06</v>
      </c>
    </row>
    <row r="33" spans="1:8" ht="24.95" customHeight="1">
      <c r="A33" s="21" t="s">
        <v>104</v>
      </c>
      <c r="B33" s="22"/>
      <c r="C33" s="22"/>
      <c r="D33" s="22"/>
      <c r="E33" s="23"/>
      <c r="F33" s="102"/>
      <c r="G33" s="38"/>
      <c r="H33" s="38">
        <f>F33-G33</f>
        <v>0</v>
      </c>
    </row>
    <row r="34" spans="1:8" ht="24.95" customHeight="1">
      <c r="A34" s="21" t="s">
        <v>63</v>
      </c>
      <c r="B34" s="22"/>
      <c r="C34" s="22"/>
      <c r="D34" s="22"/>
      <c r="E34" s="23"/>
      <c r="F34" s="38">
        <f>F32</f>
        <v>521677</v>
      </c>
      <c r="G34" s="38">
        <f>G32+G33</f>
        <v>283982.94</v>
      </c>
      <c r="H34" s="38">
        <f>H32+H33</f>
        <v>237694.06</v>
      </c>
    </row>
  </sheetData>
  <sheetProtection sheet="1" selectLockedCells="1"/>
  <mergeCells count="27">
    <mergeCell ref="G6:G7"/>
    <mergeCell ref="H6:H7"/>
    <mergeCell ref="A1:H1"/>
    <mergeCell ref="A5:E7"/>
    <mergeCell ref="F6:F7"/>
    <mergeCell ref="D3:E3"/>
    <mergeCell ref="D2:E2"/>
    <mergeCell ref="B12:E12"/>
    <mergeCell ref="B13:E13"/>
    <mergeCell ref="B14:E14"/>
    <mergeCell ref="B15:E15"/>
    <mergeCell ref="B27:E27"/>
    <mergeCell ref="B16:E16"/>
    <mergeCell ref="B17:E17"/>
    <mergeCell ref="B18:E18"/>
    <mergeCell ref="B19:E19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26:E26"/>
  </mergeCells>
  <printOptions horizontalCentered="1"/>
  <pageMargins left="0.5" right="0.5" top="0.75" bottom="0.75" header="0.5" footer="0.5"/>
  <pageSetup fitToHeight="1" fitToWidth="1" horizontalDpi="600" verticalDpi="600" orientation="landscape" scale="62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3"/>
  <sheetViews>
    <sheetView workbookViewId="0" topLeftCell="A1">
      <selection activeCell="A1" sqref="A1:L1"/>
    </sheetView>
  </sheetViews>
  <sheetFormatPr defaultColWidth="0" defaultRowHeight="12.75" zeroHeight="1"/>
  <cols>
    <col min="1" max="4" width="3.7109375" style="9" customWidth="1"/>
    <col min="5" max="5" width="19.28125" style="9" customWidth="1"/>
    <col min="6" max="6" width="11.00390625" style="9" customWidth="1"/>
    <col min="7" max="7" width="9.28125" style="9" customWidth="1"/>
    <col min="8" max="8" width="10.140625" style="9" customWidth="1"/>
    <col min="9" max="9" width="10.7109375" style="9" customWidth="1"/>
    <col min="10" max="10" width="9.8515625" style="9" customWidth="1"/>
    <col min="11" max="11" width="10.00390625" style="9" customWidth="1"/>
    <col min="12" max="12" width="11.57421875" style="9" customWidth="1"/>
    <col min="13" max="15" width="12.7109375" style="0" hidden="1" customWidth="1"/>
  </cols>
  <sheetData>
    <row r="1" spans="1:12" ht="48.75" customHeight="1">
      <c r="A1" s="108" t="s">
        <v>120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0.1" customHeight="1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10" t="s">
        <v>30</v>
      </c>
      <c r="L2" s="11">
        <f>'CSS Pgm 1'!O2</f>
        <v>39560</v>
      </c>
    </row>
    <row r="3" spans="1:12" ht="15" customHeight="1">
      <c r="A3" s="26"/>
      <c r="B3" s="26"/>
      <c r="C3" s="26"/>
      <c r="D3" s="136"/>
      <c r="E3" s="136"/>
      <c r="F3" s="25"/>
      <c r="G3" s="25"/>
      <c r="H3" s="25"/>
      <c r="I3" s="25"/>
      <c r="J3" s="25"/>
      <c r="K3" s="25"/>
      <c r="L3" s="25"/>
    </row>
    <row r="4" spans="1:12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3" customFormat="1" ht="18.75" customHeight="1">
      <c r="A5" s="143"/>
      <c r="B5" s="144"/>
      <c r="C5" s="144"/>
      <c r="D5" s="144"/>
      <c r="E5" s="145"/>
      <c r="F5" s="44" t="s">
        <v>20</v>
      </c>
      <c r="G5" s="42" t="s">
        <v>21</v>
      </c>
      <c r="H5" s="42" t="s">
        <v>28</v>
      </c>
      <c r="I5" s="42" t="s">
        <v>22</v>
      </c>
      <c r="J5" s="42" t="s">
        <v>23</v>
      </c>
      <c r="K5" s="42" t="s">
        <v>24</v>
      </c>
      <c r="L5" s="42" t="s">
        <v>25</v>
      </c>
    </row>
    <row r="6" spans="1:12" s="3" customFormat="1" ht="15" customHeight="1">
      <c r="A6" s="146"/>
      <c r="B6" s="147"/>
      <c r="C6" s="147"/>
      <c r="D6" s="147"/>
      <c r="E6" s="148"/>
      <c r="F6" s="159" t="s">
        <v>93</v>
      </c>
      <c r="G6" s="160"/>
      <c r="H6" s="160"/>
      <c r="I6" s="160"/>
      <c r="J6" s="160"/>
      <c r="K6" s="160"/>
      <c r="L6" s="161"/>
    </row>
    <row r="7" spans="1:15" s="1" customFormat="1" ht="23.25" customHeight="1">
      <c r="A7" s="149"/>
      <c r="B7" s="127"/>
      <c r="C7" s="127"/>
      <c r="D7" s="127"/>
      <c r="E7" s="150"/>
      <c r="F7" s="162"/>
      <c r="G7" s="163"/>
      <c r="H7" s="163"/>
      <c r="I7" s="163"/>
      <c r="J7" s="163"/>
      <c r="K7" s="163"/>
      <c r="L7" s="164"/>
      <c r="M7" s="2"/>
      <c r="N7" s="2"/>
      <c r="O7" s="2"/>
    </row>
    <row r="8" spans="1:12" ht="15" customHeight="1">
      <c r="A8" s="140" t="s">
        <v>46</v>
      </c>
      <c r="B8" s="141"/>
      <c r="C8" s="141"/>
      <c r="D8" s="141"/>
      <c r="E8" s="142"/>
      <c r="F8" s="16"/>
      <c r="G8" s="16"/>
      <c r="H8" s="16"/>
      <c r="I8" s="16"/>
      <c r="J8" s="16"/>
      <c r="K8" s="16"/>
      <c r="L8" s="16"/>
    </row>
    <row r="9" spans="1:12" ht="15" customHeight="1">
      <c r="A9" s="17">
        <v>1</v>
      </c>
      <c r="B9" s="137" t="s">
        <v>121</v>
      </c>
      <c r="C9" s="138"/>
      <c r="D9" s="138"/>
      <c r="E9" s="139"/>
      <c r="F9" s="19">
        <v>1701</v>
      </c>
      <c r="G9" s="19">
        <v>1712</v>
      </c>
      <c r="H9" s="19"/>
      <c r="I9" s="19"/>
      <c r="J9" s="19"/>
      <c r="K9" s="19"/>
      <c r="L9" s="19"/>
    </row>
    <row r="10" spans="1:12" ht="15" customHeight="1">
      <c r="A10" s="17">
        <v>2</v>
      </c>
      <c r="B10" s="137" t="s">
        <v>122</v>
      </c>
      <c r="C10" s="138"/>
      <c r="D10" s="138"/>
      <c r="E10" s="139"/>
      <c r="F10" s="19">
        <v>1701</v>
      </c>
      <c r="G10" s="19">
        <v>1712</v>
      </c>
      <c r="H10" s="19"/>
      <c r="I10" s="19"/>
      <c r="J10" s="19"/>
      <c r="K10" s="19"/>
      <c r="L10" s="19"/>
    </row>
    <row r="11" spans="1:12" ht="15" customHeight="1">
      <c r="A11" s="17">
        <v>3</v>
      </c>
      <c r="B11" s="137" t="s">
        <v>123</v>
      </c>
      <c r="C11" s="158"/>
      <c r="D11" s="158"/>
      <c r="E11" s="139"/>
      <c r="F11" s="19">
        <v>1701</v>
      </c>
      <c r="G11" s="19">
        <v>1712</v>
      </c>
      <c r="H11" s="19"/>
      <c r="I11" s="19"/>
      <c r="J11" s="19"/>
      <c r="K11" s="19"/>
      <c r="L11" s="19"/>
    </row>
    <row r="12" spans="1:12" ht="15" customHeight="1">
      <c r="A12" s="17"/>
      <c r="B12" s="137"/>
      <c r="C12" s="138"/>
      <c r="D12" s="138"/>
      <c r="E12" s="139"/>
      <c r="F12" s="19"/>
      <c r="G12" s="19"/>
      <c r="H12" s="19"/>
      <c r="I12" s="19"/>
      <c r="J12" s="19"/>
      <c r="K12" s="19"/>
      <c r="L12" s="19"/>
    </row>
    <row r="13" spans="1:12" ht="15" customHeight="1">
      <c r="A13" s="17"/>
      <c r="B13" s="137"/>
      <c r="C13" s="138"/>
      <c r="D13" s="138"/>
      <c r="E13" s="139"/>
      <c r="F13" s="19"/>
      <c r="G13" s="19"/>
      <c r="H13" s="19"/>
      <c r="I13" s="19"/>
      <c r="J13" s="19"/>
      <c r="K13" s="19"/>
      <c r="L13" s="19"/>
    </row>
    <row r="14" spans="1:12" ht="15" customHeight="1">
      <c r="A14" s="17"/>
      <c r="B14" s="137"/>
      <c r="C14" s="138"/>
      <c r="D14" s="138"/>
      <c r="E14" s="139"/>
      <c r="F14" s="19"/>
      <c r="G14" s="19"/>
      <c r="H14" s="19"/>
      <c r="I14" s="19"/>
      <c r="J14" s="19"/>
      <c r="K14" s="19"/>
      <c r="L14" s="19"/>
    </row>
    <row r="15" spans="1:12" ht="15" customHeight="1">
      <c r="A15" s="17"/>
      <c r="B15" s="137"/>
      <c r="C15" s="138"/>
      <c r="D15" s="138"/>
      <c r="E15" s="139"/>
      <c r="F15" s="19"/>
      <c r="G15" s="19"/>
      <c r="H15" s="19"/>
      <c r="I15" s="19"/>
      <c r="J15" s="19"/>
      <c r="K15" s="19"/>
      <c r="L15" s="19"/>
    </row>
    <row r="16" spans="1:12" ht="15" customHeight="1">
      <c r="A16" s="17"/>
      <c r="B16" s="137"/>
      <c r="C16" s="138"/>
      <c r="D16" s="138"/>
      <c r="E16" s="139"/>
      <c r="F16" s="19"/>
      <c r="G16" s="19"/>
      <c r="H16" s="19"/>
      <c r="I16" s="19"/>
      <c r="J16" s="19"/>
      <c r="K16" s="19"/>
      <c r="L16" s="19"/>
    </row>
    <row r="17" spans="1:12" ht="15" customHeight="1">
      <c r="A17" s="17"/>
      <c r="B17" s="137"/>
      <c r="C17" s="138"/>
      <c r="D17" s="138"/>
      <c r="E17" s="139"/>
      <c r="F17" s="19"/>
      <c r="G17" s="19"/>
      <c r="H17" s="19"/>
      <c r="I17" s="19"/>
      <c r="J17" s="19"/>
      <c r="K17" s="19"/>
      <c r="L17" s="19"/>
    </row>
    <row r="18" spans="1:12" ht="15" customHeight="1">
      <c r="A18" s="17"/>
      <c r="B18" s="137"/>
      <c r="C18" s="138"/>
      <c r="D18" s="138"/>
      <c r="E18" s="139"/>
      <c r="F18" s="19"/>
      <c r="G18" s="19"/>
      <c r="H18" s="19"/>
      <c r="I18" s="19"/>
      <c r="J18" s="19"/>
      <c r="K18" s="19"/>
      <c r="L18" s="19"/>
    </row>
    <row r="19" spans="1:12" ht="15" customHeight="1">
      <c r="A19" s="17"/>
      <c r="B19" s="137"/>
      <c r="C19" s="138"/>
      <c r="D19" s="138"/>
      <c r="E19" s="139"/>
      <c r="F19" s="19"/>
      <c r="G19" s="19"/>
      <c r="H19" s="19"/>
      <c r="I19" s="19"/>
      <c r="J19" s="19"/>
      <c r="K19" s="19"/>
      <c r="L19" s="19"/>
    </row>
    <row r="20" spans="1:12" ht="15" customHeight="1">
      <c r="A20" s="17"/>
      <c r="B20" s="137"/>
      <c r="C20" s="138"/>
      <c r="D20" s="138"/>
      <c r="E20" s="139"/>
      <c r="F20" s="19"/>
      <c r="G20" s="19"/>
      <c r="H20" s="19"/>
      <c r="I20" s="19"/>
      <c r="J20" s="19"/>
      <c r="K20" s="19"/>
      <c r="L20" s="19"/>
    </row>
    <row r="21" spans="1:12" ht="15" customHeight="1">
      <c r="A21" s="17"/>
      <c r="B21" s="137"/>
      <c r="C21" s="138"/>
      <c r="D21" s="138"/>
      <c r="E21" s="139"/>
      <c r="F21" s="19"/>
      <c r="G21" s="19"/>
      <c r="H21" s="19"/>
      <c r="I21" s="19"/>
      <c r="J21" s="19"/>
      <c r="K21" s="19"/>
      <c r="L21" s="19"/>
    </row>
    <row r="22" spans="1:12" ht="15" customHeight="1">
      <c r="A22" s="17"/>
      <c r="H22" s="19"/>
      <c r="I22" s="19"/>
      <c r="J22" s="19"/>
      <c r="K22" s="19"/>
      <c r="L22" s="19"/>
    </row>
    <row r="23" spans="1:12" ht="15" customHeight="1">
      <c r="A23" s="17"/>
      <c r="H23" s="19"/>
      <c r="I23" s="19"/>
      <c r="J23" s="19"/>
      <c r="K23" s="19"/>
      <c r="L23" s="19"/>
    </row>
    <row r="24" spans="1:12" ht="15" customHeight="1">
      <c r="A24" s="17"/>
      <c r="H24" s="19"/>
      <c r="I24" s="19"/>
      <c r="J24" s="19"/>
      <c r="K24" s="19"/>
      <c r="L24" s="19"/>
    </row>
    <row r="25" spans="1:12" ht="15" customHeight="1">
      <c r="A25" s="17"/>
      <c r="B25" s="137"/>
      <c r="C25" s="158"/>
      <c r="D25" s="158"/>
      <c r="E25" s="139"/>
      <c r="F25" s="19"/>
      <c r="G25" s="19"/>
      <c r="H25" s="19"/>
      <c r="I25" s="19"/>
      <c r="J25" s="19"/>
      <c r="K25" s="19"/>
      <c r="L25" s="19"/>
    </row>
    <row r="26" spans="1:12" ht="15" customHeight="1">
      <c r="A26" s="17"/>
      <c r="B26" s="137"/>
      <c r="C26" s="158"/>
      <c r="D26" s="158"/>
      <c r="E26" s="139"/>
      <c r="F26" s="19"/>
      <c r="G26" s="19"/>
      <c r="H26" s="19"/>
      <c r="I26" s="19"/>
      <c r="J26" s="19"/>
      <c r="K26" s="19"/>
      <c r="L26" s="19"/>
    </row>
    <row r="27" spans="1:12" ht="15" customHeight="1">
      <c r="A27" s="17"/>
      <c r="B27" s="137"/>
      <c r="C27" s="158"/>
      <c r="D27" s="158"/>
      <c r="E27" s="139"/>
      <c r="F27" s="19"/>
      <c r="G27" s="19"/>
      <c r="H27" s="19"/>
      <c r="I27" s="19"/>
      <c r="J27" s="19"/>
      <c r="K27" s="19"/>
      <c r="L27" s="19"/>
    </row>
    <row r="28" spans="1:12" ht="15" customHeight="1">
      <c r="A28" s="17"/>
      <c r="B28" s="137"/>
      <c r="C28" s="158"/>
      <c r="D28" s="158"/>
      <c r="E28" s="139"/>
      <c r="F28" s="19"/>
      <c r="G28" s="19"/>
      <c r="H28" s="19"/>
      <c r="I28" s="19"/>
      <c r="J28" s="19"/>
      <c r="K28" s="19"/>
      <c r="L28" s="19"/>
    </row>
    <row r="29" spans="1:12" ht="15" customHeight="1">
      <c r="A29" s="17"/>
      <c r="B29" s="137"/>
      <c r="C29" s="158"/>
      <c r="D29" s="158"/>
      <c r="E29" s="139"/>
      <c r="F29" s="19"/>
      <c r="G29" s="19"/>
      <c r="H29" s="19"/>
      <c r="I29" s="19"/>
      <c r="J29" s="19"/>
      <c r="K29" s="19"/>
      <c r="L29" s="19"/>
    </row>
    <row r="30" spans="1:12" ht="15" customHeight="1">
      <c r="A30" s="17"/>
      <c r="B30" s="137"/>
      <c r="C30" s="158"/>
      <c r="D30" s="158"/>
      <c r="E30" s="139"/>
      <c r="F30" s="19"/>
      <c r="G30" s="19"/>
      <c r="H30" s="19"/>
      <c r="I30" s="19"/>
      <c r="J30" s="19"/>
      <c r="K30" s="19"/>
      <c r="L30" s="19"/>
    </row>
    <row r="31" spans="1:12" ht="15" customHeight="1">
      <c r="A31" s="17"/>
      <c r="B31" s="137"/>
      <c r="C31" s="158"/>
      <c r="D31" s="158"/>
      <c r="E31" s="139"/>
      <c r="F31" s="19"/>
      <c r="G31" s="19"/>
      <c r="H31" s="19"/>
      <c r="I31" s="19"/>
      <c r="J31" s="19"/>
      <c r="K31" s="19"/>
      <c r="L31" s="19"/>
    </row>
    <row r="32" spans="1:12" ht="15" customHeight="1">
      <c r="A32" s="17"/>
      <c r="B32" s="137"/>
      <c r="C32" s="158"/>
      <c r="D32" s="158"/>
      <c r="E32" s="139"/>
      <c r="F32" s="19"/>
      <c r="G32" s="19"/>
      <c r="H32" s="19"/>
      <c r="I32" s="19"/>
      <c r="J32" s="19"/>
      <c r="K32" s="19"/>
      <c r="L32" s="19"/>
    </row>
    <row r="33" spans="1:12" ht="15" customHeight="1">
      <c r="A33" s="21"/>
      <c r="B33" s="165"/>
      <c r="C33" s="166"/>
      <c r="D33" s="166"/>
      <c r="E33" s="167"/>
      <c r="F33" s="24"/>
      <c r="G33" s="24"/>
      <c r="H33" s="24"/>
      <c r="I33" s="24"/>
      <c r="J33" s="24"/>
      <c r="K33" s="24"/>
      <c r="L33" s="24"/>
    </row>
  </sheetData>
  <sheetProtection selectLockedCells="1"/>
  <mergeCells count="28">
    <mergeCell ref="B33:E33"/>
    <mergeCell ref="A8:E8"/>
    <mergeCell ref="B27:E27"/>
    <mergeCell ref="B28:E28"/>
    <mergeCell ref="B29:E29"/>
    <mergeCell ref="B30:E30"/>
    <mergeCell ref="B10:E10"/>
    <mergeCell ref="B18:E18"/>
    <mergeCell ref="B16:E16"/>
    <mergeCell ref="B17:E17"/>
    <mergeCell ref="B32:E32"/>
    <mergeCell ref="B25:E25"/>
    <mergeCell ref="B26:E26"/>
    <mergeCell ref="B19:E19"/>
    <mergeCell ref="B20:E20"/>
    <mergeCell ref="B21:E21"/>
    <mergeCell ref="A1:L1"/>
    <mergeCell ref="B31:E31"/>
    <mergeCell ref="B9:E9"/>
    <mergeCell ref="B15:E15"/>
    <mergeCell ref="B12:E12"/>
    <mergeCell ref="B13:E13"/>
    <mergeCell ref="B14:E14"/>
    <mergeCell ref="B11:E11"/>
    <mergeCell ref="D2:E2"/>
    <mergeCell ref="F6:L7"/>
    <mergeCell ref="A5:E7"/>
    <mergeCell ref="D3:E3"/>
  </mergeCells>
  <printOptions horizontalCentered="1"/>
  <pageMargins left="0.5" right="0.5" top="0.75" bottom="0.75" header="0.5" footer="0.5"/>
  <pageSetup fitToHeight="1" fitToWidth="1" horizontalDpi="600" verticalDpi="600" orientation="landscape" scale="99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9"/>
  <sheetViews>
    <sheetView zoomScale="90" zoomScaleNormal="90" workbookViewId="0" topLeftCell="A1">
      <selection activeCell="A1" sqref="A1:O1"/>
    </sheetView>
  </sheetViews>
  <sheetFormatPr defaultColWidth="0" defaultRowHeight="12.75" zeroHeight="1"/>
  <cols>
    <col min="1" max="2" width="3.7109375" style="9" customWidth="1"/>
    <col min="3" max="3" width="6.140625" style="9" customWidth="1"/>
    <col min="4" max="4" width="3.7109375" style="9" customWidth="1"/>
    <col min="5" max="5" width="22.7109375" style="9" customWidth="1"/>
    <col min="6" max="6" width="18.28125" style="9" customWidth="1"/>
    <col min="7" max="7" width="12.7109375" style="9" customWidth="1"/>
    <col min="8" max="8" width="17.00390625" style="9" customWidth="1"/>
    <col min="9" max="9" width="14.00390625" style="9" customWidth="1"/>
    <col min="10" max="11" width="12.7109375" style="9" customWidth="1"/>
    <col min="12" max="12" width="17.57421875" style="9" customWidth="1"/>
    <col min="13" max="13" width="15.57421875" style="9" customWidth="1"/>
    <col min="14" max="15" width="12.7109375" style="9" customWidth="1"/>
    <col min="16" max="18" width="12.7109375" style="0" hidden="1" customWidth="1"/>
  </cols>
  <sheetData>
    <row r="1" spans="1:15" ht="46.5" customHeight="1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0.1" customHeight="1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25"/>
      <c r="L2" s="25"/>
      <c r="M2" s="25"/>
      <c r="N2" s="10" t="s">
        <v>30</v>
      </c>
      <c r="O2" s="11">
        <f>'CSS Pgm 1'!O2</f>
        <v>39560</v>
      </c>
    </row>
    <row r="3" spans="1:15" ht="20.1" customHeight="1">
      <c r="A3" s="8" t="s">
        <v>106</v>
      </c>
      <c r="B3" s="8"/>
      <c r="C3" s="8"/>
      <c r="D3" s="126"/>
      <c r="E3" s="126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3" customFormat="1" ht="15" customHeight="1">
      <c r="A5" s="111" t="s">
        <v>31</v>
      </c>
      <c r="B5" s="112"/>
      <c r="C5" s="112"/>
      <c r="D5" s="112"/>
      <c r="E5" s="113"/>
      <c r="F5" s="44" t="s">
        <v>20</v>
      </c>
      <c r="G5" s="42" t="s">
        <v>21</v>
      </c>
      <c r="H5" s="42" t="s">
        <v>28</v>
      </c>
      <c r="I5" s="42" t="s">
        <v>22</v>
      </c>
      <c r="J5" s="42" t="s">
        <v>23</v>
      </c>
      <c r="K5" s="42" t="s">
        <v>24</v>
      </c>
      <c r="L5" s="42" t="s">
        <v>25</v>
      </c>
      <c r="M5" s="42" t="s">
        <v>26</v>
      </c>
      <c r="N5" s="42" t="s">
        <v>27</v>
      </c>
      <c r="O5" s="42" t="s">
        <v>78</v>
      </c>
    </row>
    <row r="6" spans="1:15" s="3" customFormat="1" ht="15" customHeight="1">
      <c r="A6" s="114"/>
      <c r="B6" s="115"/>
      <c r="C6" s="115"/>
      <c r="D6" s="115"/>
      <c r="E6" s="116"/>
      <c r="F6" s="131" t="s">
        <v>7</v>
      </c>
      <c r="G6" s="128" t="s">
        <v>38</v>
      </c>
      <c r="H6" s="129"/>
      <c r="I6" s="129"/>
      <c r="J6" s="129"/>
      <c r="K6" s="129"/>
      <c r="L6" s="129"/>
      <c r="M6" s="129"/>
      <c r="N6" s="129"/>
      <c r="O6" s="130"/>
    </row>
    <row r="7" spans="1:18" s="1" customFormat="1" ht="42" customHeight="1">
      <c r="A7" s="117"/>
      <c r="B7" s="118"/>
      <c r="C7" s="118"/>
      <c r="D7" s="118"/>
      <c r="E7" s="119"/>
      <c r="F7" s="132"/>
      <c r="G7" s="43" t="s">
        <v>0</v>
      </c>
      <c r="H7" s="43" t="s">
        <v>37</v>
      </c>
      <c r="I7" s="43" t="s">
        <v>19</v>
      </c>
      <c r="J7" s="43" t="s">
        <v>1</v>
      </c>
      <c r="K7" s="43" t="s">
        <v>16</v>
      </c>
      <c r="L7" s="43" t="s">
        <v>17</v>
      </c>
      <c r="M7" s="43" t="s">
        <v>2</v>
      </c>
      <c r="N7" s="43" t="s">
        <v>18</v>
      </c>
      <c r="O7" s="39" t="s">
        <v>77</v>
      </c>
      <c r="P7" s="2"/>
      <c r="Q7" s="2"/>
      <c r="R7" s="2"/>
    </row>
    <row r="8" spans="1:15" ht="15" customHeight="1">
      <c r="A8" s="28" t="s">
        <v>49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120" t="s">
        <v>108</v>
      </c>
      <c r="C9" s="120"/>
      <c r="D9" s="120"/>
      <c r="E9" s="12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5" customHeight="1">
      <c r="A10" s="17"/>
      <c r="B10" s="20"/>
      <c r="C10" s="20" t="s">
        <v>4</v>
      </c>
      <c r="D10" s="20"/>
      <c r="E10" s="18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5" customHeight="1">
      <c r="A11" s="17"/>
      <c r="B11" s="20"/>
      <c r="C11" s="20"/>
      <c r="D11" s="20" t="s">
        <v>11</v>
      </c>
      <c r="E11" s="18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15" customHeight="1">
      <c r="A12" s="17"/>
      <c r="B12" s="20"/>
      <c r="C12" s="20"/>
      <c r="D12" s="20" t="s">
        <v>12</v>
      </c>
      <c r="E12" s="18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5" customHeight="1">
      <c r="A13" s="17"/>
      <c r="B13" s="20"/>
      <c r="C13" s="20"/>
      <c r="D13" s="20" t="s">
        <v>39</v>
      </c>
      <c r="E13" s="18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5" customHeight="1">
      <c r="A14" s="17"/>
      <c r="B14" s="20"/>
      <c r="C14" s="20"/>
      <c r="D14" s="20" t="s">
        <v>5</v>
      </c>
      <c r="E14" s="18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5" customHeight="1">
      <c r="A15" s="17"/>
      <c r="B15" s="20"/>
      <c r="C15" s="20" t="s">
        <v>8</v>
      </c>
      <c r="D15" s="20"/>
      <c r="E15" s="18"/>
      <c r="F15" s="31">
        <f>SUM(F11:F14)</f>
        <v>0</v>
      </c>
      <c r="G15" s="31">
        <f aca="true" t="shared" si="0" ref="G15:O15">SUM(G11:G14)</f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</row>
    <row r="16" spans="1:15" ht="15" customHeight="1">
      <c r="A16" s="17"/>
      <c r="B16" s="20"/>
      <c r="C16" s="20" t="s">
        <v>6</v>
      </c>
      <c r="D16" s="20"/>
      <c r="E16" s="18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5" customHeight="1">
      <c r="A17" s="17"/>
      <c r="B17" s="20"/>
      <c r="C17" s="20"/>
      <c r="D17" s="20" t="s">
        <v>11</v>
      </c>
      <c r="E17" s="18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5" customHeight="1">
      <c r="A18" s="17"/>
      <c r="B18" s="20"/>
      <c r="C18" s="20"/>
      <c r="D18" s="20" t="s">
        <v>12</v>
      </c>
      <c r="E18" s="18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5" customHeight="1">
      <c r="A19" s="17"/>
      <c r="B19" s="20"/>
      <c r="C19" s="20"/>
      <c r="D19" s="20" t="s">
        <v>39</v>
      </c>
      <c r="E19" s="18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5" customHeight="1">
      <c r="A20" s="17"/>
      <c r="B20" s="20"/>
      <c r="C20" s="20"/>
      <c r="D20" s="20" t="s">
        <v>5</v>
      </c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5" customHeight="1">
      <c r="A21" s="17"/>
      <c r="B21" s="20"/>
      <c r="C21" s="20" t="s">
        <v>9</v>
      </c>
      <c r="D21" s="20"/>
      <c r="E21" s="18"/>
      <c r="F21" s="31">
        <f>SUM(F17:F20)</f>
        <v>0</v>
      </c>
      <c r="G21" s="31">
        <f aca="true" t="shared" si="1" ref="G21:O21">SUM(G17:G20)</f>
        <v>0</v>
      </c>
      <c r="H21" s="31">
        <f t="shared" si="1"/>
        <v>0</v>
      </c>
      <c r="I21" s="31">
        <f t="shared" si="1"/>
        <v>0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  <c r="N21" s="31">
        <f t="shared" si="1"/>
        <v>0</v>
      </c>
      <c r="O21" s="31">
        <f t="shared" si="1"/>
        <v>0</v>
      </c>
    </row>
    <row r="22" spans="1:15" ht="15" customHeight="1">
      <c r="A22" s="32"/>
      <c r="B22" s="33" t="s">
        <v>10</v>
      </c>
      <c r="C22" s="33"/>
      <c r="D22" s="33"/>
      <c r="E22" s="34"/>
      <c r="F22" s="35">
        <f>F15+F21</f>
        <v>0</v>
      </c>
      <c r="G22" s="35">
        <f aca="true" t="shared" si="2" ref="G22:O22">G15+G21</f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35">
        <f t="shared" si="2"/>
        <v>0</v>
      </c>
    </row>
    <row r="23" spans="1:15" ht="15" customHeight="1">
      <c r="A23" s="17"/>
      <c r="B23" s="122" t="s">
        <v>98</v>
      </c>
      <c r="C23" s="122"/>
      <c r="D23" s="122"/>
      <c r="E23" s="123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" customHeight="1">
      <c r="A24" s="17"/>
      <c r="B24" s="20"/>
      <c r="C24" s="20" t="s">
        <v>32</v>
      </c>
      <c r="D24" s="20"/>
      <c r="E24" s="18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5" customHeight="1">
      <c r="A25" s="17"/>
      <c r="B25" s="20"/>
      <c r="C25" s="20"/>
      <c r="D25" s="20" t="s">
        <v>4</v>
      </c>
      <c r="E25" s="18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5" customHeight="1">
      <c r="A26" s="17"/>
      <c r="B26" s="20"/>
      <c r="C26" s="20"/>
      <c r="D26" s="20"/>
      <c r="E26" s="18" t="s">
        <v>39</v>
      </c>
      <c r="F26" s="31">
        <f aca="true" t="shared" si="3" ref="F26:F58">SUM(G26:O26)</f>
        <v>37533.950000000004</v>
      </c>
      <c r="G26" s="31">
        <f>18032.63+56101.64-36600.32</f>
        <v>37533.950000000004</v>
      </c>
      <c r="H26" s="31"/>
      <c r="I26" s="31"/>
      <c r="J26" s="31"/>
      <c r="K26" s="31"/>
      <c r="L26" s="31"/>
      <c r="M26" s="31"/>
      <c r="N26" s="31"/>
      <c r="O26" s="31"/>
    </row>
    <row r="27" spans="1:15" ht="15" customHeight="1">
      <c r="A27" s="17"/>
      <c r="B27" s="20"/>
      <c r="C27" s="20"/>
      <c r="D27" s="20"/>
      <c r="E27" s="18" t="s">
        <v>5</v>
      </c>
      <c r="F27" s="31">
        <f t="shared" si="3"/>
        <v>47673.68</v>
      </c>
      <c r="G27" s="31">
        <f>134143+33920-7868-75921-36600.32</f>
        <v>47673.68</v>
      </c>
      <c r="H27" s="31"/>
      <c r="I27" s="31"/>
      <c r="J27" s="31"/>
      <c r="K27" s="31"/>
      <c r="L27" s="31"/>
      <c r="M27" s="31"/>
      <c r="N27" s="31"/>
      <c r="O27" s="31"/>
    </row>
    <row r="28" spans="1:15" ht="15" customHeight="1">
      <c r="A28" s="17"/>
      <c r="B28" s="20"/>
      <c r="C28" s="20"/>
      <c r="D28" s="20" t="s">
        <v>8</v>
      </c>
      <c r="E28" s="18"/>
      <c r="F28" s="31">
        <f t="shared" si="3"/>
        <v>85207.63</v>
      </c>
      <c r="G28" s="31">
        <f aca="true" t="shared" si="4" ref="G28:O28">SUM(G26:G27)</f>
        <v>85207.63</v>
      </c>
      <c r="H28" s="31">
        <f t="shared" si="4"/>
        <v>0</v>
      </c>
      <c r="I28" s="31">
        <f t="shared" si="4"/>
        <v>0</v>
      </c>
      <c r="J28" s="31">
        <f t="shared" si="4"/>
        <v>0</v>
      </c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</row>
    <row r="29" spans="1:15" ht="15" customHeight="1">
      <c r="A29" s="17"/>
      <c r="B29" s="20"/>
      <c r="C29" s="20"/>
      <c r="D29" s="20" t="s">
        <v>6</v>
      </c>
      <c r="E29" s="18"/>
      <c r="F29" s="31">
        <f t="shared" si="3"/>
        <v>0</v>
      </c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5" customHeight="1">
      <c r="A30" s="17"/>
      <c r="B30" s="20"/>
      <c r="C30" s="20"/>
      <c r="D30" s="20"/>
      <c r="E30" s="18" t="s">
        <v>39</v>
      </c>
      <c r="F30" s="31">
        <f t="shared" si="3"/>
        <v>0</v>
      </c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" customHeight="1">
      <c r="A31" s="17"/>
      <c r="B31" s="20"/>
      <c r="C31" s="20"/>
      <c r="D31" s="20"/>
      <c r="E31" s="18" t="s">
        <v>5</v>
      </c>
      <c r="F31" s="31">
        <f t="shared" si="3"/>
        <v>7868</v>
      </c>
      <c r="G31" s="31">
        <v>7868</v>
      </c>
      <c r="H31" s="31"/>
      <c r="I31" s="31"/>
      <c r="J31" s="31"/>
      <c r="K31" s="31"/>
      <c r="L31" s="31"/>
      <c r="M31" s="31"/>
      <c r="N31" s="31"/>
      <c r="O31" s="31"/>
    </row>
    <row r="32" spans="1:15" ht="15" customHeight="1">
      <c r="A32" s="17"/>
      <c r="B32" s="20"/>
      <c r="C32" s="20"/>
      <c r="D32" s="20" t="s">
        <v>9</v>
      </c>
      <c r="E32" s="18"/>
      <c r="F32" s="31">
        <f t="shared" si="3"/>
        <v>7868</v>
      </c>
      <c r="G32" s="31">
        <f aca="true" t="shared" si="5" ref="G32:O32">SUM(G30:G31)</f>
        <v>7868</v>
      </c>
      <c r="H32" s="31">
        <f t="shared" si="5"/>
        <v>0</v>
      </c>
      <c r="I32" s="31">
        <f t="shared" si="5"/>
        <v>0</v>
      </c>
      <c r="J32" s="31">
        <f t="shared" si="5"/>
        <v>0</v>
      </c>
      <c r="K32" s="31">
        <f t="shared" si="5"/>
        <v>0</v>
      </c>
      <c r="L32" s="31">
        <f t="shared" si="5"/>
        <v>0</v>
      </c>
      <c r="M32" s="31">
        <f t="shared" si="5"/>
        <v>0</v>
      </c>
      <c r="N32" s="31">
        <f t="shared" si="5"/>
        <v>0</v>
      </c>
      <c r="O32" s="31">
        <f t="shared" si="5"/>
        <v>0</v>
      </c>
    </row>
    <row r="33" spans="1:15" ht="15" customHeight="1">
      <c r="A33" s="17"/>
      <c r="B33" s="20"/>
      <c r="C33" s="20" t="s">
        <v>33</v>
      </c>
      <c r="D33" s="20"/>
      <c r="E33" s="18"/>
      <c r="F33" s="31">
        <f t="shared" si="3"/>
        <v>93075.63</v>
      </c>
      <c r="G33" s="31">
        <f aca="true" t="shared" si="6" ref="G33:O33">G28+G32</f>
        <v>93075.63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1">
        <f t="shared" si="6"/>
        <v>0</v>
      </c>
      <c r="L33" s="31">
        <f t="shared" si="6"/>
        <v>0</v>
      </c>
      <c r="M33" s="31">
        <f t="shared" si="6"/>
        <v>0</v>
      </c>
      <c r="N33" s="31">
        <f t="shared" si="6"/>
        <v>0</v>
      </c>
      <c r="O33" s="31">
        <f t="shared" si="6"/>
        <v>0</v>
      </c>
    </row>
    <row r="34" spans="1:15" ht="15" customHeight="1">
      <c r="A34" s="17"/>
      <c r="B34" s="20"/>
      <c r="C34" s="20" t="s">
        <v>34</v>
      </c>
      <c r="D34" s="20"/>
      <c r="E34" s="18"/>
      <c r="F34" s="31">
        <f t="shared" si="3"/>
        <v>0</v>
      </c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5" customHeight="1">
      <c r="A35" s="17"/>
      <c r="B35" s="20"/>
      <c r="C35" s="20"/>
      <c r="D35" s="20" t="s">
        <v>4</v>
      </c>
      <c r="E35" s="18"/>
      <c r="F35" s="31">
        <f t="shared" si="3"/>
        <v>0</v>
      </c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5" customHeight="1">
      <c r="A36" s="17"/>
      <c r="B36" s="20"/>
      <c r="C36" s="20"/>
      <c r="D36" s="20"/>
      <c r="E36" s="18" t="s">
        <v>39</v>
      </c>
      <c r="F36" s="31">
        <f t="shared" si="3"/>
        <v>0</v>
      </c>
      <c r="G36" s="31">
        <v>0</v>
      </c>
      <c r="H36" s="31"/>
      <c r="I36" s="31"/>
      <c r="J36" s="31"/>
      <c r="K36" s="31"/>
      <c r="L36" s="31"/>
      <c r="M36" s="31"/>
      <c r="N36" s="31"/>
      <c r="O36" s="31"/>
    </row>
    <row r="37" spans="1:15" ht="15" customHeight="1">
      <c r="A37" s="17"/>
      <c r="B37" s="20"/>
      <c r="C37" s="20"/>
      <c r="D37" s="20"/>
      <c r="E37" s="18" t="s">
        <v>5</v>
      </c>
      <c r="F37" s="31">
        <f t="shared" si="3"/>
        <v>64005.84</v>
      </c>
      <c r="G37" s="31">
        <f>49584.84+50000-1659-33920</f>
        <v>64005.84</v>
      </c>
      <c r="H37" s="31"/>
      <c r="I37" s="31"/>
      <c r="J37" s="31"/>
      <c r="K37" s="31"/>
      <c r="L37" s="31"/>
      <c r="M37" s="31"/>
      <c r="N37" s="31"/>
      <c r="O37" s="31"/>
    </row>
    <row r="38" spans="1:15" ht="15" customHeight="1">
      <c r="A38" s="17"/>
      <c r="B38" s="20"/>
      <c r="C38" s="20"/>
      <c r="D38" s="20" t="s">
        <v>8</v>
      </c>
      <c r="E38" s="18"/>
      <c r="F38" s="31">
        <f t="shared" si="3"/>
        <v>64005.84</v>
      </c>
      <c r="G38" s="31">
        <f aca="true" t="shared" si="7" ref="G38:O38">SUM(G36:G37)</f>
        <v>64005.84</v>
      </c>
      <c r="H38" s="31">
        <f t="shared" si="7"/>
        <v>0</v>
      </c>
      <c r="I38" s="31">
        <f t="shared" si="7"/>
        <v>0</v>
      </c>
      <c r="J38" s="31">
        <f t="shared" si="7"/>
        <v>0</v>
      </c>
      <c r="K38" s="31">
        <f t="shared" si="7"/>
        <v>0</v>
      </c>
      <c r="L38" s="31">
        <f t="shared" si="7"/>
        <v>0</v>
      </c>
      <c r="M38" s="31">
        <f t="shared" si="7"/>
        <v>0</v>
      </c>
      <c r="N38" s="31">
        <f t="shared" si="7"/>
        <v>0</v>
      </c>
      <c r="O38" s="31">
        <f t="shared" si="7"/>
        <v>0</v>
      </c>
    </row>
    <row r="39" spans="1:15" ht="15" customHeight="1">
      <c r="A39" s="17"/>
      <c r="B39" s="20"/>
      <c r="C39" s="20"/>
      <c r="D39" s="20" t="s">
        <v>6</v>
      </c>
      <c r="E39" s="18"/>
      <c r="F39" s="31">
        <f t="shared" si="3"/>
        <v>0</v>
      </c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" customHeight="1">
      <c r="A40" s="17"/>
      <c r="B40" s="20"/>
      <c r="C40" s="20"/>
      <c r="D40" s="20"/>
      <c r="E40" s="18" t="s">
        <v>39</v>
      </c>
      <c r="F40" s="31">
        <f t="shared" si="3"/>
        <v>0</v>
      </c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" customHeight="1">
      <c r="A41" s="17"/>
      <c r="B41" s="20"/>
      <c r="C41" s="20"/>
      <c r="D41" s="20"/>
      <c r="E41" s="18" t="s">
        <v>5</v>
      </c>
      <c r="F41" s="31">
        <f t="shared" si="3"/>
        <v>0</v>
      </c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" customHeight="1">
      <c r="A42" s="17"/>
      <c r="B42" s="20"/>
      <c r="C42" s="20"/>
      <c r="D42" s="20" t="s">
        <v>9</v>
      </c>
      <c r="E42" s="18"/>
      <c r="F42" s="31">
        <f t="shared" si="3"/>
        <v>0</v>
      </c>
      <c r="G42" s="31">
        <f aca="true" t="shared" si="8" ref="G42:O42">SUM(G40:G41)</f>
        <v>0</v>
      </c>
      <c r="H42" s="31">
        <f t="shared" si="8"/>
        <v>0</v>
      </c>
      <c r="I42" s="31">
        <f t="shared" si="8"/>
        <v>0</v>
      </c>
      <c r="J42" s="31">
        <f t="shared" si="8"/>
        <v>0</v>
      </c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</row>
    <row r="43" spans="1:15" ht="15" customHeight="1">
      <c r="A43" s="17"/>
      <c r="B43" s="20"/>
      <c r="C43" s="20" t="s">
        <v>35</v>
      </c>
      <c r="D43" s="20"/>
      <c r="E43" s="18"/>
      <c r="F43" s="31">
        <f t="shared" si="3"/>
        <v>64005.84</v>
      </c>
      <c r="G43" s="31">
        <f aca="true" t="shared" si="9" ref="G43:O43">G38+G42</f>
        <v>64005.84</v>
      </c>
      <c r="H43" s="31">
        <f t="shared" si="9"/>
        <v>0</v>
      </c>
      <c r="I43" s="31">
        <f t="shared" si="9"/>
        <v>0</v>
      </c>
      <c r="J43" s="31">
        <f t="shared" si="9"/>
        <v>0</v>
      </c>
      <c r="K43" s="31">
        <f t="shared" si="9"/>
        <v>0</v>
      </c>
      <c r="L43" s="31">
        <f t="shared" si="9"/>
        <v>0</v>
      </c>
      <c r="M43" s="31">
        <f t="shared" si="9"/>
        <v>0</v>
      </c>
      <c r="N43" s="31">
        <f t="shared" si="9"/>
        <v>0</v>
      </c>
      <c r="O43" s="31">
        <f t="shared" si="9"/>
        <v>0</v>
      </c>
    </row>
    <row r="44" spans="1:15" ht="15" customHeight="1">
      <c r="A44" s="32"/>
      <c r="B44" s="33" t="s">
        <v>99</v>
      </c>
      <c r="C44" s="33"/>
      <c r="D44" s="33"/>
      <c r="E44" s="34"/>
      <c r="F44" s="31">
        <f t="shared" si="3"/>
        <v>157081.47</v>
      </c>
      <c r="G44" s="35">
        <f aca="true" t="shared" si="10" ref="G44:O44">G33+G43</f>
        <v>157081.47</v>
      </c>
      <c r="H44" s="35">
        <f t="shared" si="10"/>
        <v>0</v>
      </c>
      <c r="I44" s="35">
        <f t="shared" si="10"/>
        <v>0</v>
      </c>
      <c r="J44" s="35">
        <f t="shared" si="10"/>
        <v>0</v>
      </c>
      <c r="K44" s="35">
        <f t="shared" si="10"/>
        <v>0</v>
      </c>
      <c r="L44" s="35">
        <f t="shared" si="10"/>
        <v>0</v>
      </c>
      <c r="M44" s="35">
        <f t="shared" si="10"/>
        <v>0</v>
      </c>
      <c r="N44" s="35">
        <f t="shared" si="10"/>
        <v>0</v>
      </c>
      <c r="O44" s="35">
        <f t="shared" si="10"/>
        <v>0</v>
      </c>
    </row>
    <row r="45" spans="1:15" ht="15" customHeight="1">
      <c r="A45" s="17"/>
      <c r="B45" s="109" t="s">
        <v>13</v>
      </c>
      <c r="C45" s="109"/>
      <c r="D45" s="109"/>
      <c r="E45" s="110"/>
      <c r="F45" s="31">
        <f t="shared" si="3"/>
        <v>0</v>
      </c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" customHeight="1">
      <c r="A46" s="17"/>
      <c r="B46" s="20"/>
      <c r="C46" s="20" t="s">
        <v>4</v>
      </c>
      <c r="D46" s="20"/>
      <c r="E46" s="18"/>
      <c r="F46" s="31">
        <f t="shared" si="3"/>
        <v>0</v>
      </c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5" customHeight="1">
      <c r="A47" s="17"/>
      <c r="B47" s="20"/>
      <c r="C47" s="20"/>
      <c r="D47" s="20" t="s">
        <v>11</v>
      </c>
      <c r="E47" s="18"/>
      <c r="F47" s="31">
        <f t="shared" si="3"/>
        <v>0</v>
      </c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" customHeight="1">
      <c r="A48" s="17"/>
      <c r="B48" s="20"/>
      <c r="C48" s="20"/>
      <c r="D48" s="20" t="s">
        <v>12</v>
      </c>
      <c r="E48" s="18"/>
      <c r="F48" s="31">
        <f t="shared" si="3"/>
        <v>0</v>
      </c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5" customHeight="1">
      <c r="A49" s="17"/>
      <c r="B49" s="20"/>
      <c r="C49" s="20"/>
      <c r="D49" s="20" t="s">
        <v>39</v>
      </c>
      <c r="E49" s="18"/>
      <c r="F49" s="31">
        <f t="shared" si="3"/>
        <v>0</v>
      </c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5" customHeight="1">
      <c r="A50" s="17"/>
      <c r="B50" s="20"/>
      <c r="C50" s="20"/>
      <c r="D50" s="20" t="s">
        <v>5</v>
      </c>
      <c r="E50" s="18"/>
      <c r="F50" s="31">
        <f t="shared" si="3"/>
        <v>0</v>
      </c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" customHeight="1">
      <c r="A51" s="17"/>
      <c r="B51" s="20"/>
      <c r="C51" s="20" t="s">
        <v>8</v>
      </c>
      <c r="D51" s="20"/>
      <c r="E51" s="18"/>
      <c r="F51" s="31">
        <f t="shared" si="3"/>
        <v>0</v>
      </c>
      <c r="G51" s="31">
        <f aca="true" t="shared" si="11" ref="G51:O51">SUM(G47:G50)</f>
        <v>0</v>
      </c>
      <c r="H51" s="31">
        <f t="shared" si="11"/>
        <v>0</v>
      </c>
      <c r="I51" s="31">
        <f t="shared" si="11"/>
        <v>0</v>
      </c>
      <c r="J51" s="31">
        <f t="shared" si="11"/>
        <v>0</v>
      </c>
      <c r="K51" s="31">
        <f t="shared" si="11"/>
        <v>0</v>
      </c>
      <c r="L51" s="31">
        <f t="shared" si="11"/>
        <v>0</v>
      </c>
      <c r="M51" s="31">
        <f t="shared" si="11"/>
        <v>0</v>
      </c>
      <c r="N51" s="31">
        <f t="shared" si="11"/>
        <v>0</v>
      </c>
      <c r="O51" s="31">
        <f t="shared" si="11"/>
        <v>0</v>
      </c>
    </row>
    <row r="52" spans="1:15" ht="15" customHeight="1">
      <c r="A52" s="17"/>
      <c r="B52" s="20"/>
      <c r="C52" s="20" t="s">
        <v>6</v>
      </c>
      <c r="D52" s="20"/>
      <c r="E52" s="18"/>
      <c r="F52" s="31">
        <f t="shared" si="3"/>
        <v>0</v>
      </c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" customHeight="1">
      <c r="A53" s="17"/>
      <c r="B53" s="20"/>
      <c r="C53" s="20"/>
      <c r="D53" s="20" t="s">
        <v>11</v>
      </c>
      <c r="E53" s="18"/>
      <c r="F53" s="31">
        <f t="shared" si="3"/>
        <v>0</v>
      </c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 customHeight="1">
      <c r="A54" s="17"/>
      <c r="B54" s="20"/>
      <c r="C54" s="20"/>
      <c r="D54" s="20" t="s">
        <v>12</v>
      </c>
      <c r="E54" s="18"/>
      <c r="F54" s="31">
        <f t="shared" si="3"/>
        <v>0</v>
      </c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 customHeight="1">
      <c r="A55" s="17"/>
      <c r="B55" s="20"/>
      <c r="C55" s="20"/>
      <c r="D55" s="20" t="s">
        <v>39</v>
      </c>
      <c r="E55" s="18"/>
      <c r="F55" s="31">
        <f t="shared" si="3"/>
        <v>0</v>
      </c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 customHeight="1">
      <c r="A56" s="17"/>
      <c r="B56" s="20"/>
      <c r="C56" s="20"/>
      <c r="D56" s="20" t="s">
        <v>5</v>
      </c>
      <c r="E56" s="18"/>
      <c r="F56" s="31">
        <f t="shared" si="3"/>
        <v>0</v>
      </c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" customHeight="1">
      <c r="A57" s="17"/>
      <c r="B57" s="20"/>
      <c r="C57" s="20" t="s">
        <v>9</v>
      </c>
      <c r="D57" s="20"/>
      <c r="E57" s="18"/>
      <c r="F57" s="31">
        <f t="shared" si="3"/>
        <v>0</v>
      </c>
      <c r="G57" s="31">
        <f aca="true" t="shared" si="12" ref="G57:O57">SUM(G53:G56)</f>
        <v>0</v>
      </c>
      <c r="H57" s="31">
        <f t="shared" si="12"/>
        <v>0</v>
      </c>
      <c r="I57" s="31">
        <f t="shared" si="12"/>
        <v>0</v>
      </c>
      <c r="J57" s="31">
        <f t="shared" si="12"/>
        <v>0</v>
      </c>
      <c r="K57" s="31">
        <f t="shared" si="12"/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</row>
    <row r="58" spans="1:15" ht="15" customHeight="1">
      <c r="A58" s="32"/>
      <c r="B58" s="33" t="s">
        <v>14</v>
      </c>
      <c r="C58" s="33"/>
      <c r="D58" s="33"/>
      <c r="E58" s="34"/>
      <c r="F58" s="31">
        <f t="shared" si="3"/>
        <v>0</v>
      </c>
      <c r="G58" s="35">
        <f aca="true" t="shared" si="13" ref="G58:O58">G57+G51</f>
        <v>0</v>
      </c>
      <c r="H58" s="35">
        <f t="shared" si="13"/>
        <v>0</v>
      </c>
      <c r="I58" s="35">
        <f t="shared" si="13"/>
        <v>0</v>
      </c>
      <c r="J58" s="35">
        <f t="shared" si="13"/>
        <v>0</v>
      </c>
      <c r="K58" s="35">
        <f t="shared" si="13"/>
        <v>0</v>
      </c>
      <c r="L58" s="35">
        <f t="shared" si="13"/>
        <v>0</v>
      </c>
      <c r="M58" s="35">
        <f t="shared" si="13"/>
        <v>0</v>
      </c>
      <c r="N58" s="35">
        <f t="shared" si="13"/>
        <v>0</v>
      </c>
      <c r="O58" s="35">
        <f t="shared" si="13"/>
        <v>0</v>
      </c>
    </row>
    <row r="59" spans="1:15" ht="15" customHeight="1">
      <c r="A59" s="36" t="s">
        <v>88</v>
      </c>
      <c r="B59" s="22"/>
      <c r="C59" s="22"/>
      <c r="D59" s="22"/>
      <c r="E59" s="23"/>
      <c r="F59" s="38">
        <f>F22+F44+F58</f>
        <v>157081.47</v>
      </c>
      <c r="G59" s="38">
        <f aca="true" t="shared" si="14" ref="G59:O59">G22+G44+G58</f>
        <v>157081.47</v>
      </c>
      <c r="H59" s="38">
        <f t="shared" si="14"/>
        <v>0</v>
      </c>
      <c r="I59" s="38">
        <f t="shared" si="14"/>
        <v>0</v>
      </c>
      <c r="J59" s="38">
        <f t="shared" si="14"/>
        <v>0</v>
      </c>
      <c r="K59" s="38">
        <f t="shared" si="14"/>
        <v>0</v>
      </c>
      <c r="L59" s="38">
        <f t="shared" si="14"/>
        <v>0</v>
      </c>
      <c r="M59" s="38">
        <f t="shared" si="14"/>
        <v>0</v>
      </c>
      <c r="N59" s="38">
        <f t="shared" si="14"/>
        <v>0</v>
      </c>
      <c r="O59" s="38">
        <f t="shared" si="14"/>
        <v>0</v>
      </c>
    </row>
  </sheetData>
  <sheetProtection sheet="1" selectLockedCells="1"/>
  <mergeCells count="9">
    <mergeCell ref="A1:O1"/>
    <mergeCell ref="B45:E45"/>
    <mergeCell ref="A5:E7"/>
    <mergeCell ref="B9:E9"/>
    <mergeCell ref="B23:E23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55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9"/>
  <sheetViews>
    <sheetView workbookViewId="0" topLeftCell="A1">
      <selection activeCell="A1" sqref="A1:O1"/>
    </sheetView>
  </sheetViews>
  <sheetFormatPr defaultColWidth="0" defaultRowHeight="12.75" zeroHeight="1"/>
  <cols>
    <col min="1" max="2" width="3.7109375" style="9" customWidth="1"/>
    <col min="3" max="3" width="6.00390625" style="9" customWidth="1"/>
    <col min="4" max="4" width="3.7109375" style="9" customWidth="1"/>
    <col min="5" max="5" width="22.7109375" style="9" customWidth="1"/>
    <col min="6" max="6" width="16.7109375" style="9" customWidth="1"/>
    <col min="7" max="7" width="12.7109375" style="9" customWidth="1"/>
    <col min="8" max="8" width="15.8515625" style="9" customWidth="1"/>
    <col min="9" max="9" width="15.7109375" style="9" customWidth="1"/>
    <col min="10" max="11" width="12.7109375" style="9" customWidth="1"/>
    <col min="12" max="12" width="17.57421875" style="9" customWidth="1"/>
    <col min="13" max="13" width="16.421875" style="9" customWidth="1"/>
    <col min="14" max="15" width="12.7109375" style="9" customWidth="1"/>
    <col min="16" max="18" width="12.7109375" style="0" hidden="1" customWidth="1"/>
  </cols>
  <sheetData>
    <row r="1" spans="1:15" ht="48.75" customHeight="1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0.1" customHeight="1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25"/>
      <c r="L2" s="25"/>
      <c r="M2" s="25"/>
      <c r="N2" s="10" t="s">
        <v>30</v>
      </c>
      <c r="O2" s="11">
        <f>'CSS Pgm 1'!O2</f>
        <v>39560</v>
      </c>
    </row>
    <row r="3" spans="1:15" ht="20.1" customHeight="1">
      <c r="A3" s="8" t="s">
        <v>110</v>
      </c>
      <c r="B3" s="8"/>
      <c r="C3" s="8"/>
      <c r="D3" s="126"/>
      <c r="E3" s="126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3" customFormat="1" ht="15" customHeight="1">
      <c r="A5" s="111" t="s">
        <v>31</v>
      </c>
      <c r="B5" s="112"/>
      <c r="C5" s="112"/>
      <c r="D5" s="112"/>
      <c r="E5" s="113"/>
      <c r="F5" s="12" t="s">
        <v>20</v>
      </c>
      <c r="G5" s="13" t="s">
        <v>21</v>
      </c>
      <c r="H5" s="13" t="s">
        <v>28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78</v>
      </c>
    </row>
    <row r="6" spans="1:15" s="3" customFormat="1" ht="15" customHeight="1">
      <c r="A6" s="114"/>
      <c r="B6" s="115"/>
      <c r="C6" s="115"/>
      <c r="D6" s="115"/>
      <c r="E6" s="116"/>
      <c r="F6" s="131" t="s">
        <v>7</v>
      </c>
      <c r="G6" s="133" t="s">
        <v>38</v>
      </c>
      <c r="H6" s="134"/>
      <c r="I6" s="134"/>
      <c r="J6" s="134"/>
      <c r="K6" s="134"/>
      <c r="L6" s="134"/>
      <c r="M6" s="134"/>
      <c r="N6" s="134"/>
      <c r="O6" s="135"/>
    </row>
    <row r="7" spans="1:18" s="1" customFormat="1" ht="42" customHeight="1">
      <c r="A7" s="117"/>
      <c r="B7" s="118"/>
      <c r="C7" s="118"/>
      <c r="D7" s="118"/>
      <c r="E7" s="119"/>
      <c r="F7" s="132"/>
      <c r="G7" s="43" t="s">
        <v>0</v>
      </c>
      <c r="H7" s="43" t="s">
        <v>37</v>
      </c>
      <c r="I7" s="43" t="s">
        <v>19</v>
      </c>
      <c r="J7" s="43" t="s">
        <v>1</v>
      </c>
      <c r="K7" s="43" t="s">
        <v>16</v>
      </c>
      <c r="L7" s="43" t="s">
        <v>17</v>
      </c>
      <c r="M7" s="43" t="s">
        <v>2</v>
      </c>
      <c r="N7" s="43" t="s">
        <v>18</v>
      </c>
      <c r="O7" s="39" t="s">
        <v>77</v>
      </c>
      <c r="P7" s="2"/>
      <c r="Q7" s="2"/>
      <c r="R7" s="2"/>
    </row>
    <row r="8" spans="1:15" ht="15" customHeight="1">
      <c r="A8" s="28" t="s">
        <v>109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7"/>
      <c r="B9" s="120" t="s">
        <v>108</v>
      </c>
      <c r="C9" s="120"/>
      <c r="D9" s="120"/>
      <c r="E9" s="12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5" customHeight="1">
      <c r="A10" s="17"/>
      <c r="B10" s="20"/>
      <c r="C10" s="20" t="s">
        <v>4</v>
      </c>
      <c r="D10" s="20"/>
      <c r="E10" s="18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5" customHeight="1">
      <c r="A11" s="17"/>
      <c r="B11" s="20"/>
      <c r="C11" s="20"/>
      <c r="D11" s="20" t="s">
        <v>11</v>
      </c>
      <c r="E11" s="18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15" customHeight="1">
      <c r="A12" s="17"/>
      <c r="B12" s="20"/>
      <c r="C12" s="20"/>
      <c r="D12" s="20" t="s">
        <v>12</v>
      </c>
      <c r="E12" s="18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5" customHeight="1">
      <c r="A13" s="17"/>
      <c r="B13" s="20"/>
      <c r="C13" s="20"/>
      <c r="D13" s="20" t="s">
        <v>39</v>
      </c>
      <c r="E13" s="18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5" customHeight="1">
      <c r="A14" s="17"/>
      <c r="B14" s="20"/>
      <c r="C14" s="20"/>
      <c r="D14" s="20" t="s">
        <v>5</v>
      </c>
      <c r="E14" s="18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5" customHeight="1">
      <c r="A15" s="17"/>
      <c r="B15" s="20"/>
      <c r="C15" s="20" t="s">
        <v>8</v>
      </c>
      <c r="D15" s="20"/>
      <c r="E15" s="18"/>
      <c r="F15" s="31">
        <f aca="true" t="shared" si="0" ref="F15:O15">SUM(F11:F14)</f>
        <v>0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</row>
    <row r="16" spans="1:15" ht="15" customHeight="1">
      <c r="A16" s="17"/>
      <c r="B16" s="20"/>
      <c r="C16" s="20" t="s">
        <v>6</v>
      </c>
      <c r="D16" s="20"/>
      <c r="E16" s="18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5" customHeight="1">
      <c r="A17" s="17"/>
      <c r="B17" s="20"/>
      <c r="C17" s="20"/>
      <c r="D17" s="20" t="s">
        <v>11</v>
      </c>
      <c r="E17" s="18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5" customHeight="1">
      <c r="A18" s="17"/>
      <c r="B18" s="20"/>
      <c r="C18" s="20"/>
      <c r="D18" s="20" t="s">
        <v>12</v>
      </c>
      <c r="E18" s="18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5" customHeight="1">
      <c r="A19" s="17"/>
      <c r="B19" s="20"/>
      <c r="C19" s="20"/>
      <c r="D19" s="20" t="s">
        <v>39</v>
      </c>
      <c r="E19" s="18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5" customHeight="1">
      <c r="A20" s="17"/>
      <c r="B20" s="20"/>
      <c r="C20" s="20"/>
      <c r="D20" s="20" t="s">
        <v>5</v>
      </c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5" customHeight="1">
      <c r="A21" s="17"/>
      <c r="B21" s="20"/>
      <c r="C21" s="20" t="s">
        <v>9</v>
      </c>
      <c r="D21" s="20"/>
      <c r="E21" s="18"/>
      <c r="F21" s="31">
        <f aca="true" t="shared" si="1" ref="F21:O21">SUM(F17:F20)</f>
        <v>0</v>
      </c>
      <c r="G21" s="31">
        <f t="shared" si="1"/>
        <v>0</v>
      </c>
      <c r="H21" s="31">
        <f t="shared" si="1"/>
        <v>0</v>
      </c>
      <c r="I21" s="31">
        <f t="shared" si="1"/>
        <v>0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  <c r="N21" s="31">
        <f t="shared" si="1"/>
        <v>0</v>
      </c>
      <c r="O21" s="31">
        <f t="shared" si="1"/>
        <v>0</v>
      </c>
    </row>
    <row r="22" spans="1:15" ht="15" customHeight="1">
      <c r="A22" s="32"/>
      <c r="B22" s="33" t="s">
        <v>10</v>
      </c>
      <c r="C22" s="33"/>
      <c r="D22" s="33"/>
      <c r="E22" s="34"/>
      <c r="F22" s="35">
        <f aca="true" t="shared" si="2" ref="F22:O22">F15+F21</f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35">
        <f t="shared" si="2"/>
        <v>0</v>
      </c>
    </row>
    <row r="23" spans="1:15" ht="15" customHeight="1">
      <c r="A23" s="17"/>
      <c r="B23" s="122" t="s">
        <v>98</v>
      </c>
      <c r="C23" s="122"/>
      <c r="D23" s="122"/>
      <c r="E23" s="123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" customHeight="1">
      <c r="A24" s="17"/>
      <c r="B24" s="20"/>
      <c r="C24" s="20" t="s">
        <v>32</v>
      </c>
      <c r="D24" s="20"/>
      <c r="E24" s="18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5" customHeight="1">
      <c r="A25" s="17"/>
      <c r="B25" s="20"/>
      <c r="C25" s="20"/>
      <c r="D25" s="20" t="s">
        <v>4</v>
      </c>
      <c r="E25" s="18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5" customHeight="1">
      <c r="A26" s="17"/>
      <c r="B26" s="20"/>
      <c r="C26" s="20"/>
      <c r="D26" s="20"/>
      <c r="E26" s="18" t="s">
        <v>39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" customHeight="1">
      <c r="A27" s="17"/>
      <c r="B27" s="20"/>
      <c r="C27" s="20"/>
      <c r="D27" s="20"/>
      <c r="E27" s="18" t="s">
        <v>5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5" customHeight="1">
      <c r="A28" s="17"/>
      <c r="B28" s="20"/>
      <c r="C28" s="20"/>
      <c r="D28" s="20" t="s">
        <v>8</v>
      </c>
      <c r="E28" s="18"/>
      <c r="F28" s="31">
        <f aca="true" t="shared" si="3" ref="F28:O28">SUM(F26:F27)</f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  <c r="M28" s="31">
        <f t="shared" si="3"/>
        <v>0</v>
      </c>
      <c r="N28" s="31">
        <f t="shared" si="3"/>
        <v>0</v>
      </c>
      <c r="O28" s="31">
        <f t="shared" si="3"/>
        <v>0</v>
      </c>
    </row>
    <row r="29" spans="1:15" ht="15" customHeight="1">
      <c r="A29" s="17"/>
      <c r="B29" s="20"/>
      <c r="C29" s="20"/>
      <c r="D29" s="20" t="s">
        <v>6</v>
      </c>
      <c r="E29" s="18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5" customHeight="1">
      <c r="A30" s="17"/>
      <c r="B30" s="20"/>
      <c r="C30" s="20"/>
      <c r="D30" s="20"/>
      <c r="E30" s="18" t="s">
        <v>39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" customHeight="1">
      <c r="A31" s="17"/>
      <c r="B31" s="20"/>
      <c r="C31" s="20"/>
      <c r="D31" s="20"/>
      <c r="E31" s="18" t="s">
        <v>5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5" customHeight="1">
      <c r="A32" s="17"/>
      <c r="B32" s="20"/>
      <c r="C32" s="20"/>
      <c r="D32" s="20" t="s">
        <v>9</v>
      </c>
      <c r="E32" s="18"/>
      <c r="F32" s="31">
        <f aca="true" t="shared" si="4" ref="F32:O32">SUM(F30:F31)</f>
        <v>0</v>
      </c>
      <c r="G32" s="31">
        <f t="shared" si="4"/>
        <v>0</v>
      </c>
      <c r="H32" s="31">
        <f t="shared" si="4"/>
        <v>0</v>
      </c>
      <c r="I32" s="31">
        <f t="shared" si="4"/>
        <v>0</v>
      </c>
      <c r="J32" s="31">
        <f t="shared" si="4"/>
        <v>0</v>
      </c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</row>
    <row r="33" spans="1:15" ht="15" customHeight="1">
      <c r="A33" s="17"/>
      <c r="B33" s="20"/>
      <c r="C33" s="20" t="s">
        <v>33</v>
      </c>
      <c r="D33" s="20"/>
      <c r="E33" s="18"/>
      <c r="F33" s="31">
        <f aca="true" t="shared" si="5" ref="F33:O33">F28+F32</f>
        <v>0</v>
      </c>
      <c r="G33" s="31">
        <f t="shared" si="5"/>
        <v>0</v>
      </c>
      <c r="H33" s="31">
        <f t="shared" si="5"/>
        <v>0</v>
      </c>
      <c r="I33" s="31">
        <f t="shared" si="5"/>
        <v>0</v>
      </c>
      <c r="J33" s="31">
        <f t="shared" si="5"/>
        <v>0</v>
      </c>
      <c r="K33" s="31">
        <f t="shared" si="5"/>
        <v>0</v>
      </c>
      <c r="L33" s="31">
        <f t="shared" si="5"/>
        <v>0</v>
      </c>
      <c r="M33" s="31">
        <f t="shared" si="5"/>
        <v>0</v>
      </c>
      <c r="N33" s="31">
        <f t="shared" si="5"/>
        <v>0</v>
      </c>
      <c r="O33" s="31">
        <f t="shared" si="5"/>
        <v>0</v>
      </c>
    </row>
    <row r="34" spans="1:15" ht="15" customHeight="1">
      <c r="A34" s="17"/>
      <c r="B34" s="20"/>
      <c r="C34" s="20" t="s">
        <v>34</v>
      </c>
      <c r="D34" s="20"/>
      <c r="E34" s="18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5" customHeight="1">
      <c r="A35" s="17"/>
      <c r="B35" s="20"/>
      <c r="C35" s="20"/>
      <c r="D35" s="20" t="s">
        <v>4</v>
      </c>
      <c r="E35" s="18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5" customHeight="1">
      <c r="A36" s="17"/>
      <c r="B36" s="20"/>
      <c r="C36" s="20"/>
      <c r="D36" s="20"/>
      <c r="E36" s="18" t="s">
        <v>39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5" customHeight="1">
      <c r="A37" s="17"/>
      <c r="B37" s="20"/>
      <c r="C37" s="20"/>
      <c r="D37" s="20"/>
      <c r="E37" s="18" t="s">
        <v>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" customHeight="1">
      <c r="A38" s="17"/>
      <c r="B38" s="20"/>
      <c r="C38" s="20"/>
      <c r="D38" s="20" t="s">
        <v>8</v>
      </c>
      <c r="E38" s="18"/>
      <c r="F38" s="31">
        <f aca="true" t="shared" si="6" ref="F38:O38">SUM(F36:F37)</f>
        <v>0</v>
      </c>
      <c r="G38" s="31">
        <f t="shared" si="6"/>
        <v>0</v>
      </c>
      <c r="H38" s="31">
        <f t="shared" si="6"/>
        <v>0</v>
      </c>
      <c r="I38" s="31">
        <f t="shared" si="6"/>
        <v>0</v>
      </c>
      <c r="J38" s="31">
        <f t="shared" si="6"/>
        <v>0</v>
      </c>
      <c r="K38" s="31">
        <f t="shared" si="6"/>
        <v>0</v>
      </c>
      <c r="L38" s="31">
        <f t="shared" si="6"/>
        <v>0</v>
      </c>
      <c r="M38" s="31">
        <f t="shared" si="6"/>
        <v>0</v>
      </c>
      <c r="N38" s="31">
        <f t="shared" si="6"/>
        <v>0</v>
      </c>
      <c r="O38" s="31">
        <f t="shared" si="6"/>
        <v>0</v>
      </c>
    </row>
    <row r="39" spans="1:15" ht="15" customHeight="1">
      <c r="A39" s="17"/>
      <c r="B39" s="20"/>
      <c r="C39" s="20"/>
      <c r="D39" s="20" t="s">
        <v>6</v>
      </c>
      <c r="E39" s="18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" customHeight="1">
      <c r="A40" s="17"/>
      <c r="B40" s="20"/>
      <c r="C40" s="20"/>
      <c r="D40" s="20"/>
      <c r="E40" s="18" t="s">
        <v>39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" customHeight="1">
      <c r="A41" s="17"/>
      <c r="B41" s="20"/>
      <c r="C41" s="20"/>
      <c r="D41" s="20"/>
      <c r="E41" s="18" t="s">
        <v>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" customHeight="1">
      <c r="A42" s="17"/>
      <c r="B42" s="20"/>
      <c r="C42" s="20"/>
      <c r="D42" s="20" t="s">
        <v>9</v>
      </c>
      <c r="E42" s="18"/>
      <c r="F42" s="31">
        <f aca="true" t="shared" si="7" ref="F42:O42">SUM(F40:F41)</f>
        <v>0</v>
      </c>
      <c r="G42" s="31">
        <f t="shared" si="7"/>
        <v>0</v>
      </c>
      <c r="H42" s="31">
        <f t="shared" si="7"/>
        <v>0</v>
      </c>
      <c r="I42" s="31">
        <f t="shared" si="7"/>
        <v>0</v>
      </c>
      <c r="J42" s="31">
        <f t="shared" si="7"/>
        <v>0</v>
      </c>
      <c r="K42" s="31">
        <f t="shared" si="7"/>
        <v>0</v>
      </c>
      <c r="L42" s="31">
        <f t="shared" si="7"/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</row>
    <row r="43" spans="1:15" ht="15" customHeight="1">
      <c r="A43" s="17"/>
      <c r="B43" s="20"/>
      <c r="C43" s="20" t="s">
        <v>35</v>
      </c>
      <c r="D43" s="20"/>
      <c r="E43" s="18"/>
      <c r="F43" s="31">
        <f aca="true" t="shared" si="8" ref="F43:O43">F38+F42</f>
        <v>0</v>
      </c>
      <c r="G43" s="31">
        <f t="shared" si="8"/>
        <v>0</v>
      </c>
      <c r="H43" s="31">
        <f t="shared" si="8"/>
        <v>0</v>
      </c>
      <c r="I43" s="31">
        <f t="shared" si="8"/>
        <v>0</v>
      </c>
      <c r="J43" s="31">
        <f t="shared" si="8"/>
        <v>0</v>
      </c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</row>
    <row r="44" spans="1:15" ht="15" customHeight="1">
      <c r="A44" s="32"/>
      <c r="B44" s="33" t="s">
        <v>99</v>
      </c>
      <c r="C44" s="33"/>
      <c r="D44" s="33"/>
      <c r="E44" s="34"/>
      <c r="F44" s="35">
        <f aca="true" t="shared" si="9" ref="F44:O44">F33+F43</f>
        <v>0</v>
      </c>
      <c r="G44" s="35">
        <f t="shared" si="9"/>
        <v>0</v>
      </c>
      <c r="H44" s="35">
        <f t="shared" si="9"/>
        <v>0</v>
      </c>
      <c r="I44" s="35">
        <f t="shared" si="9"/>
        <v>0</v>
      </c>
      <c r="J44" s="35">
        <f t="shared" si="9"/>
        <v>0</v>
      </c>
      <c r="K44" s="35">
        <f t="shared" si="9"/>
        <v>0</v>
      </c>
      <c r="L44" s="35">
        <f t="shared" si="9"/>
        <v>0</v>
      </c>
      <c r="M44" s="35">
        <f t="shared" si="9"/>
        <v>0</v>
      </c>
      <c r="N44" s="35">
        <f t="shared" si="9"/>
        <v>0</v>
      </c>
      <c r="O44" s="35">
        <f t="shared" si="9"/>
        <v>0</v>
      </c>
    </row>
    <row r="45" spans="1:15" ht="15" customHeight="1">
      <c r="A45" s="17"/>
      <c r="B45" s="109" t="s">
        <v>13</v>
      </c>
      <c r="C45" s="109"/>
      <c r="D45" s="109"/>
      <c r="E45" s="110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" customHeight="1">
      <c r="A46" s="17"/>
      <c r="B46" s="20"/>
      <c r="C46" s="20" t="s">
        <v>4</v>
      </c>
      <c r="D46" s="20"/>
      <c r="E46" s="18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5" customHeight="1">
      <c r="A47" s="17"/>
      <c r="B47" s="20"/>
      <c r="C47" s="20"/>
      <c r="D47" s="20" t="s">
        <v>11</v>
      </c>
      <c r="E47" s="18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" customHeight="1">
      <c r="A48" s="17"/>
      <c r="B48" s="20"/>
      <c r="C48" s="20"/>
      <c r="D48" s="20" t="s">
        <v>12</v>
      </c>
      <c r="E48" s="18"/>
      <c r="F48" s="45">
        <f>SUM(G48:O48)</f>
        <v>4226.39</v>
      </c>
      <c r="G48" s="31">
        <v>4226.39</v>
      </c>
      <c r="H48" s="31"/>
      <c r="I48" s="31"/>
      <c r="J48" s="31"/>
      <c r="K48" s="31"/>
      <c r="L48" s="31"/>
      <c r="M48" s="31"/>
      <c r="N48" s="31"/>
      <c r="O48" s="31"/>
    </row>
    <row r="49" spans="1:15" ht="15" customHeight="1">
      <c r="A49" s="17"/>
      <c r="B49" s="20"/>
      <c r="C49" s="20"/>
      <c r="D49" s="20" t="s">
        <v>39</v>
      </c>
      <c r="E49" s="18"/>
      <c r="F49" s="45">
        <f>SUM(G49:O49)</f>
        <v>4457</v>
      </c>
      <c r="G49" s="31">
        <v>4457</v>
      </c>
      <c r="H49" s="31"/>
      <c r="I49" s="31"/>
      <c r="J49" s="31"/>
      <c r="K49" s="31"/>
      <c r="L49" s="31"/>
      <c r="M49" s="31"/>
      <c r="N49" s="31"/>
      <c r="O49" s="31"/>
    </row>
    <row r="50" spans="1:15" ht="15" customHeight="1">
      <c r="A50" s="17"/>
      <c r="B50" s="20"/>
      <c r="C50" s="20"/>
      <c r="D50" s="20" t="s">
        <v>5</v>
      </c>
      <c r="E50" s="18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" customHeight="1">
      <c r="A51" s="17"/>
      <c r="B51" s="20"/>
      <c r="C51" s="20" t="s">
        <v>8</v>
      </c>
      <c r="D51" s="20"/>
      <c r="E51" s="18"/>
      <c r="F51" s="31">
        <f aca="true" t="shared" si="10" ref="F51:O51">SUM(F47:F50)</f>
        <v>8683.39</v>
      </c>
      <c r="G51" s="31">
        <f t="shared" si="10"/>
        <v>8683.39</v>
      </c>
      <c r="H51" s="31">
        <f t="shared" si="10"/>
        <v>0</v>
      </c>
      <c r="I51" s="31">
        <f t="shared" si="10"/>
        <v>0</v>
      </c>
      <c r="J51" s="31">
        <f t="shared" si="10"/>
        <v>0</v>
      </c>
      <c r="K51" s="31">
        <f t="shared" si="10"/>
        <v>0</v>
      </c>
      <c r="L51" s="31">
        <f t="shared" si="10"/>
        <v>0</v>
      </c>
      <c r="M51" s="31">
        <f t="shared" si="10"/>
        <v>0</v>
      </c>
      <c r="N51" s="31">
        <f t="shared" si="10"/>
        <v>0</v>
      </c>
      <c r="O51" s="31">
        <f t="shared" si="10"/>
        <v>0</v>
      </c>
    </row>
    <row r="52" spans="1:15" ht="15" customHeight="1">
      <c r="A52" s="17"/>
      <c r="B52" s="20"/>
      <c r="C52" s="20" t="s">
        <v>6</v>
      </c>
      <c r="D52" s="20"/>
      <c r="E52" s="18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" customHeight="1">
      <c r="A53" s="17"/>
      <c r="B53" s="20"/>
      <c r="C53" s="20"/>
      <c r="D53" s="20" t="s">
        <v>11</v>
      </c>
      <c r="E53" s="18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 customHeight="1">
      <c r="A54" s="17"/>
      <c r="B54" s="20"/>
      <c r="C54" s="20"/>
      <c r="D54" s="20" t="s">
        <v>12</v>
      </c>
      <c r="E54" s="18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 customHeight="1">
      <c r="A55" s="17"/>
      <c r="B55" s="20"/>
      <c r="C55" s="20"/>
      <c r="D55" s="20" t="s">
        <v>39</v>
      </c>
      <c r="E55" s="18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 customHeight="1">
      <c r="A56" s="17"/>
      <c r="B56" s="20"/>
      <c r="C56" s="20"/>
      <c r="D56" s="20" t="s">
        <v>5</v>
      </c>
      <c r="E56" s="18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" customHeight="1">
      <c r="A57" s="17"/>
      <c r="B57" s="20"/>
      <c r="C57" s="20" t="s">
        <v>9</v>
      </c>
      <c r="D57" s="20"/>
      <c r="E57" s="18"/>
      <c r="F57" s="31">
        <f aca="true" t="shared" si="11" ref="F57:O57">SUM(F53:F56)</f>
        <v>0</v>
      </c>
      <c r="G57" s="31">
        <f t="shared" si="11"/>
        <v>0</v>
      </c>
      <c r="H57" s="31">
        <f t="shared" si="11"/>
        <v>0</v>
      </c>
      <c r="I57" s="31">
        <f t="shared" si="11"/>
        <v>0</v>
      </c>
      <c r="J57" s="31">
        <f t="shared" si="11"/>
        <v>0</v>
      </c>
      <c r="K57" s="31">
        <f t="shared" si="11"/>
        <v>0</v>
      </c>
      <c r="L57" s="31">
        <f t="shared" si="11"/>
        <v>0</v>
      </c>
      <c r="M57" s="31">
        <f t="shared" si="11"/>
        <v>0</v>
      </c>
      <c r="N57" s="31">
        <f t="shared" si="11"/>
        <v>0</v>
      </c>
      <c r="O57" s="31">
        <f t="shared" si="11"/>
        <v>0</v>
      </c>
    </row>
    <row r="58" spans="1:15" ht="15" customHeight="1">
      <c r="A58" s="32"/>
      <c r="B58" s="33" t="s">
        <v>14</v>
      </c>
      <c r="C58" s="33"/>
      <c r="D58" s="33"/>
      <c r="E58" s="34"/>
      <c r="F58" s="35">
        <f aca="true" t="shared" si="12" ref="F58:O58">F57+F51</f>
        <v>8683.39</v>
      </c>
      <c r="G58" s="35">
        <f t="shared" si="12"/>
        <v>8683.39</v>
      </c>
      <c r="H58" s="35">
        <f t="shared" si="12"/>
        <v>0</v>
      </c>
      <c r="I58" s="35">
        <f t="shared" si="12"/>
        <v>0</v>
      </c>
      <c r="J58" s="35">
        <f t="shared" si="12"/>
        <v>0</v>
      </c>
      <c r="K58" s="35">
        <f t="shared" si="12"/>
        <v>0</v>
      </c>
      <c r="L58" s="35">
        <f t="shared" si="12"/>
        <v>0</v>
      </c>
      <c r="M58" s="35">
        <f t="shared" si="12"/>
        <v>0</v>
      </c>
      <c r="N58" s="35">
        <f t="shared" si="12"/>
        <v>0</v>
      </c>
      <c r="O58" s="35">
        <f t="shared" si="12"/>
        <v>0</v>
      </c>
    </row>
    <row r="59" spans="1:15" ht="15" customHeight="1">
      <c r="A59" s="36" t="s">
        <v>111</v>
      </c>
      <c r="B59" s="22"/>
      <c r="C59" s="22"/>
      <c r="D59" s="22"/>
      <c r="E59" s="23"/>
      <c r="F59" s="38">
        <f aca="true" t="shared" si="13" ref="F59:O59">F22+F44+F58</f>
        <v>8683.39</v>
      </c>
      <c r="G59" s="38">
        <f t="shared" si="13"/>
        <v>8683.39</v>
      </c>
      <c r="H59" s="38">
        <f t="shared" si="13"/>
        <v>0</v>
      </c>
      <c r="I59" s="38">
        <f t="shared" si="13"/>
        <v>0</v>
      </c>
      <c r="J59" s="38">
        <f t="shared" si="13"/>
        <v>0</v>
      </c>
      <c r="K59" s="38">
        <f t="shared" si="13"/>
        <v>0</v>
      </c>
      <c r="L59" s="38">
        <f t="shared" si="13"/>
        <v>0</v>
      </c>
      <c r="M59" s="38">
        <f t="shared" si="13"/>
        <v>0</v>
      </c>
      <c r="N59" s="38">
        <f t="shared" si="13"/>
        <v>0</v>
      </c>
      <c r="O59" s="38">
        <f t="shared" si="13"/>
        <v>0</v>
      </c>
    </row>
  </sheetData>
  <sheetProtection sheet="1" selectLockedCells="1"/>
  <mergeCells count="9">
    <mergeCell ref="A1:O1"/>
    <mergeCell ref="B45:E45"/>
    <mergeCell ref="A5:E7"/>
    <mergeCell ref="B9:E9"/>
    <mergeCell ref="B23:E23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55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0"/>
  <sheetViews>
    <sheetView zoomScale="80" zoomScaleNormal="80" workbookViewId="0" topLeftCell="A1">
      <selection activeCell="O2" sqref="O2"/>
    </sheetView>
  </sheetViews>
  <sheetFormatPr defaultColWidth="0" defaultRowHeight="12.75" zeroHeight="1"/>
  <cols>
    <col min="1" max="4" width="3.7109375" style="9" customWidth="1"/>
    <col min="5" max="5" width="25.57421875" style="9" customWidth="1"/>
    <col min="6" max="6" width="17.28125" style="9" customWidth="1"/>
    <col min="7" max="7" width="12.7109375" style="9" customWidth="1"/>
    <col min="8" max="8" width="16.421875" style="9" customWidth="1"/>
    <col min="9" max="9" width="15.8515625" style="9" customWidth="1"/>
    <col min="10" max="11" width="12.7109375" style="9" customWidth="1"/>
    <col min="12" max="12" width="16.421875" style="9" customWidth="1"/>
    <col min="13" max="13" width="16.00390625" style="9" customWidth="1"/>
    <col min="14" max="16" width="12.7109375" style="9" customWidth="1"/>
    <col min="17" max="17" width="12.7109375" style="46" customWidth="1"/>
    <col min="18" max="18" width="12.7109375" style="9" customWidth="1"/>
  </cols>
  <sheetData>
    <row r="1" spans="1:18" ht="44.25" customHeight="1">
      <c r="A1" s="108" t="s">
        <v>112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5"/>
      <c r="Q1" s="53"/>
      <c r="R1" s="25"/>
    </row>
    <row r="2" spans="1:18" ht="20.1" customHeight="1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25"/>
      <c r="L2" s="25"/>
      <c r="M2" s="25"/>
      <c r="N2" s="10" t="s">
        <v>30</v>
      </c>
      <c r="O2" s="11">
        <f>'CSS Pgm 1'!O2</f>
        <v>39560</v>
      </c>
      <c r="P2" s="25"/>
      <c r="Q2" s="53"/>
      <c r="R2" s="25"/>
    </row>
    <row r="3" spans="1:18" ht="15" customHeight="1">
      <c r="A3" s="26"/>
      <c r="B3" s="26"/>
      <c r="C3" s="26"/>
      <c r="D3" s="136"/>
      <c r="E3" s="13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53"/>
      <c r="R3" s="25"/>
    </row>
    <row r="4" spans="1:18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53"/>
      <c r="R4" s="25"/>
    </row>
    <row r="5" spans="1:18" s="3" customFormat="1" ht="15" customHeight="1">
      <c r="A5" s="111" t="s">
        <v>31</v>
      </c>
      <c r="B5" s="112"/>
      <c r="C5" s="112"/>
      <c r="D5" s="112"/>
      <c r="E5" s="113"/>
      <c r="F5" s="44" t="s">
        <v>20</v>
      </c>
      <c r="G5" s="42" t="s">
        <v>21</v>
      </c>
      <c r="H5" s="42" t="s">
        <v>28</v>
      </c>
      <c r="I5" s="42" t="s">
        <v>22</v>
      </c>
      <c r="J5" s="42" t="s">
        <v>23</v>
      </c>
      <c r="K5" s="42" t="s">
        <v>24</v>
      </c>
      <c r="L5" s="42" t="s">
        <v>25</v>
      </c>
      <c r="M5" s="42" t="s">
        <v>26</v>
      </c>
      <c r="N5" s="42" t="s">
        <v>27</v>
      </c>
      <c r="O5" s="42" t="s">
        <v>78</v>
      </c>
      <c r="P5" s="54"/>
      <c r="Q5" s="54"/>
      <c r="R5" s="54"/>
    </row>
    <row r="6" spans="1:18" s="3" customFormat="1" ht="15" customHeight="1">
      <c r="A6" s="114"/>
      <c r="B6" s="115"/>
      <c r="C6" s="115"/>
      <c r="D6" s="115"/>
      <c r="E6" s="116"/>
      <c r="F6" s="131" t="s">
        <v>7</v>
      </c>
      <c r="G6" s="133" t="s">
        <v>38</v>
      </c>
      <c r="H6" s="134"/>
      <c r="I6" s="134"/>
      <c r="J6" s="134"/>
      <c r="K6" s="134"/>
      <c r="L6" s="134"/>
      <c r="M6" s="134"/>
      <c r="N6" s="134"/>
      <c r="O6" s="135"/>
      <c r="P6" s="54"/>
      <c r="Q6" s="54"/>
      <c r="R6" s="54"/>
    </row>
    <row r="7" spans="1:18" s="1" customFormat="1" ht="42" customHeight="1">
      <c r="A7" s="117"/>
      <c r="B7" s="118"/>
      <c r="C7" s="118"/>
      <c r="D7" s="118"/>
      <c r="E7" s="119"/>
      <c r="F7" s="132"/>
      <c r="G7" s="39" t="s">
        <v>0</v>
      </c>
      <c r="H7" s="39" t="s">
        <v>37</v>
      </c>
      <c r="I7" s="39" t="s">
        <v>19</v>
      </c>
      <c r="J7" s="39" t="s">
        <v>1</v>
      </c>
      <c r="K7" s="39" t="s">
        <v>16</v>
      </c>
      <c r="L7" s="39" t="s">
        <v>17</v>
      </c>
      <c r="M7" s="39" t="s">
        <v>2</v>
      </c>
      <c r="N7" s="39" t="s">
        <v>18</v>
      </c>
      <c r="O7" s="39" t="s">
        <v>77</v>
      </c>
      <c r="P7" s="52" t="s">
        <v>130</v>
      </c>
      <c r="Q7" s="52" t="s">
        <v>131</v>
      </c>
      <c r="R7" s="52" t="s">
        <v>132</v>
      </c>
    </row>
    <row r="8" spans="1:18" ht="15" customHeight="1">
      <c r="A8" s="28" t="s">
        <v>40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47">
        <f>SUM(G8:O8)</f>
        <v>0</v>
      </c>
      <c r="Q8" s="48" t="b">
        <f>EXACT(P8,R8)</f>
        <v>1</v>
      </c>
      <c r="R8" s="47">
        <f>F8</f>
        <v>0</v>
      </c>
    </row>
    <row r="9" spans="1:18" ht="15" customHeight="1">
      <c r="A9" s="17"/>
      <c r="B9" s="120" t="s">
        <v>108</v>
      </c>
      <c r="C9" s="120"/>
      <c r="D9" s="120"/>
      <c r="E9" s="121"/>
      <c r="F9" s="31"/>
      <c r="G9" s="31"/>
      <c r="H9" s="31"/>
      <c r="I9" s="31"/>
      <c r="J9" s="31"/>
      <c r="K9" s="31"/>
      <c r="L9" s="31"/>
      <c r="M9" s="31"/>
      <c r="N9" s="31"/>
      <c r="O9" s="31"/>
      <c r="P9" s="47">
        <f>SUM(G9:O9)</f>
        <v>0</v>
      </c>
      <c r="Q9" s="48" t="b">
        <f aca="true" t="shared" si="0" ref="Q9:Q59">EXACT(P9,R9)</f>
        <v>1</v>
      </c>
      <c r="R9" s="47">
        <f>F9</f>
        <v>0</v>
      </c>
    </row>
    <row r="10" spans="1:18" ht="15" customHeight="1">
      <c r="A10" s="17"/>
      <c r="B10" s="20"/>
      <c r="C10" s="20" t="s">
        <v>4</v>
      </c>
      <c r="D10" s="20"/>
      <c r="E10" s="1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47">
        <f>SUM(G10:O10)</f>
        <v>0</v>
      </c>
      <c r="Q10" s="48" t="b">
        <f t="shared" si="0"/>
        <v>1</v>
      </c>
      <c r="R10" s="47">
        <f>F10</f>
        <v>0</v>
      </c>
    </row>
    <row r="11" spans="1:18" ht="15" customHeight="1">
      <c r="A11" s="17"/>
      <c r="B11" s="20"/>
      <c r="C11" s="20"/>
      <c r="D11" s="20" t="s">
        <v>11</v>
      </c>
      <c r="E11" s="18"/>
      <c r="F11" s="31">
        <f>SUM('CSS Pgm 1:CSS Pgm 3'!F11)</f>
        <v>1410</v>
      </c>
      <c r="G11" s="31">
        <f>SUM('CSS Pgm 1:CSS Pgm 3'!G11)</f>
        <v>1410</v>
      </c>
      <c r="H11" s="31">
        <f>SUM('CSS Pgm 1:CSS Pgm 3'!H11)</f>
        <v>0</v>
      </c>
      <c r="I11" s="31">
        <f>SUM('CSS Pgm 1:CSS Pgm 3'!I11)</f>
        <v>0</v>
      </c>
      <c r="J11" s="31">
        <f>SUM('CSS Pgm 1:CSS Pgm 3'!J11)</f>
        <v>0</v>
      </c>
      <c r="K11" s="31">
        <f>SUM('CSS Pgm 1:CSS Pgm 3'!K11)</f>
        <v>0</v>
      </c>
      <c r="L11" s="31">
        <f>SUM('CSS Pgm 1:CSS Pgm 3'!L11)</f>
        <v>0</v>
      </c>
      <c r="M11" s="31">
        <f>SUM('CSS Pgm 1:CSS Pgm 3'!M11)</f>
        <v>0</v>
      </c>
      <c r="N11" s="31">
        <f>SUM('CSS Pgm 1:CSS Pgm 3'!N11)</f>
        <v>0</v>
      </c>
      <c r="O11" s="31">
        <f>SUM('CSS Pgm 1:CSS Pgm 3'!O11)</f>
        <v>0</v>
      </c>
      <c r="P11" s="47">
        <f>SUM(G11:O11)</f>
        <v>1410</v>
      </c>
      <c r="Q11" s="48" t="b">
        <f t="shared" si="0"/>
        <v>1</v>
      </c>
      <c r="R11" s="47">
        <f>F11</f>
        <v>1410</v>
      </c>
    </row>
    <row r="12" spans="1:18" ht="15" customHeight="1">
      <c r="A12" s="17"/>
      <c r="B12" s="20"/>
      <c r="C12" s="20"/>
      <c r="D12" s="20" t="s">
        <v>12</v>
      </c>
      <c r="E12" s="18"/>
      <c r="F12" s="31">
        <f>SUM('CSS Pgm 1:CSS Pgm 3'!F12)</f>
        <v>12431.43</v>
      </c>
      <c r="G12" s="31">
        <f>SUM('CSS Pgm 1:CSS Pgm 3'!G12)</f>
        <v>12431.43</v>
      </c>
      <c r="H12" s="31">
        <f>SUM('CSS Pgm 1:CSS Pgm 3'!H12)</f>
        <v>0</v>
      </c>
      <c r="I12" s="31">
        <f>SUM('CSS Pgm 1:CSS Pgm 3'!I12)</f>
        <v>0</v>
      </c>
      <c r="J12" s="31">
        <f>SUM('CSS Pgm 1:CSS Pgm 3'!J12)</f>
        <v>0</v>
      </c>
      <c r="K12" s="31">
        <f>SUM('CSS Pgm 1:CSS Pgm 3'!K12)</f>
        <v>0</v>
      </c>
      <c r="L12" s="31">
        <f>SUM('CSS Pgm 1:CSS Pgm 3'!L12)</f>
        <v>0</v>
      </c>
      <c r="M12" s="31">
        <f>SUM('CSS Pgm 1:CSS Pgm 3'!M12)</f>
        <v>0</v>
      </c>
      <c r="N12" s="31">
        <f>SUM('CSS Pgm 1:CSS Pgm 3'!N12)</f>
        <v>0</v>
      </c>
      <c r="O12" s="31">
        <f>SUM('CSS Pgm 1:CSS Pgm 3'!O12)</f>
        <v>0</v>
      </c>
      <c r="P12" s="47">
        <f aca="true" t="shared" si="1" ref="P12:P59">SUM(G12:O12)</f>
        <v>12431.43</v>
      </c>
      <c r="Q12" s="48" t="b">
        <f t="shared" si="0"/>
        <v>1</v>
      </c>
      <c r="R12" s="47">
        <f aca="true" t="shared" si="2" ref="R12:R59">F12</f>
        <v>12431.43</v>
      </c>
    </row>
    <row r="13" spans="1:18" ht="15" customHeight="1">
      <c r="A13" s="17"/>
      <c r="B13" s="20"/>
      <c r="C13" s="20"/>
      <c r="D13" s="20" t="s">
        <v>39</v>
      </c>
      <c r="E13" s="18"/>
      <c r="F13" s="31">
        <f>SUM('CSS Pgm 1:CSS Pgm 3'!F13)</f>
        <v>78447.33</v>
      </c>
      <c r="G13" s="31">
        <f>SUM('CSS Pgm 1:CSS Pgm 3'!G13)</f>
        <v>70869</v>
      </c>
      <c r="H13" s="31">
        <f>SUM('CSS Pgm 1:CSS Pgm 3'!H13)</f>
        <v>0</v>
      </c>
      <c r="I13" s="31">
        <f>SUM('CSS Pgm 1:CSS Pgm 3'!I13)</f>
        <v>0</v>
      </c>
      <c r="J13" s="31">
        <f>SUM('CSS Pgm 1:CSS Pgm 3'!J13)</f>
        <v>7578.33</v>
      </c>
      <c r="K13" s="31">
        <f>SUM('CSS Pgm 1:CSS Pgm 3'!K13)</f>
        <v>0</v>
      </c>
      <c r="L13" s="31">
        <f>SUM('CSS Pgm 1:CSS Pgm 3'!L13)</f>
        <v>0</v>
      </c>
      <c r="M13" s="31">
        <f>SUM('CSS Pgm 1:CSS Pgm 3'!M13)</f>
        <v>0</v>
      </c>
      <c r="N13" s="31">
        <f>SUM('CSS Pgm 1:CSS Pgm 3'!N13)</f>
        <v>0</v>
      </c>
      <c r="O13" s="31">
        <f>SUM('CSS Pgm 1:CSS Pgm 3'!O13)</f>
        <v>0</v>
      </c>
      <c r="P13" s="47">
        <f t="shared" si="1"/>
        <v>78447.33</v>
      </c>
      <c r="Q13" s="48" t="b">
        <f t="shared" si="0"/>
        <v>1</v>
      </c>
      <c r="R13" s="47">
        <f t="shared" si="2"/>
        <v>78447.33</v>
      </c>
    </row>
    <row r="14" spans="1:18" ht="15" customHeight="1">
      <c r="A14" s="17"/>
      <c r="B14" s="20"/>
      <c r="C14" s="20"/>
      <c r="D14" s="20" t="s">
        <v>5</v>
      </c>
      <c r="E14" s="18"/>
      <c r="F14" s="31">
        <f>SUM('CSS Pgm 1:CSS Pgm 3'!F14)</f>
        <v>14167.096</v>
      </c>
      <c r="G14" s="31">
        <f>SUM('CSS Pgm 1:CSS Pgm 3'!G14)</f>
        <v>14167.096</v>
      </c>
      <c r="H14" s="31">
        <f>SUM('CSS Pgm 1:CSS Pgm 3'!H14)</f>
        <v>0</v>
      </c>
      <c r="I14" s="31">
        <f>SUM('CSS Pgm 1:CSS Pgm 3'!I14)</f>
        <v>0</v>
      </c>
      <c r="J14" s="31">
        <f>SUM('CSS Pgm 1:CSS Pgm 3'!J14)</f>
        <v>0</v>
      </c>
      <c r="K14" s="31">
        <f>SUM('CSS Pgm 1:CSS Pgm 3'!K14)</f>
        <v>0</v>
      </c>
      <c r="L14" s="31">
        <f>SUM('CSS Pgm 1:CSS Pgm 3'!L14)</f>
        <v>0</v>
      </c>
      <c r="M14" s="31">
        <f>SUM('CSS Pgm 1:CSS Pgm 3'!M14)</f>
        <v>0</v>
      </c>
      <c r="N14" s="31">
        <f>SUM('CSS Pgm 1:CSS Pgm 3'!N14)</f>
        <v>0</v>
      </c>
      <c r="O14" s="31">
        <f>SUM('CSS Pgm 1:CSS Pgm 3'!O14)</f>
        <v>0</v>
      </c>
      <c r="P14" s="47">
        <f t="shared" si="1"/>
        <v>14167.096</v>
      </c>
      <c r="Q14" s="48" t="b">
        <f t="shared" si="0"/>
        <v>1</v>
      </c>
      <c r="R14" s="47">
        <f t="shared" si="2"/>
        <v>14167.096</v>
      </c>
    </row>
    <row r="15" spans="1:18" ht="15" customHeight="1">
      <c r="A15" s="17"/>
      <c r="B15" s="20"/>
      <c r="C15" s="20" t="s">
        <v>8</v>
      </c>
      <c r="D15" s="20"/>
      <c r="E15" s="18"/>
      <c r="F15" s="31">
        <f>SUM(F11:F14)</f>
        <v>106455.85600000001</v>
      </c>
      <c r="G15" s="31">
        <f aca="true" t="shared" si="3" ref="G15:O15">SUM(G11:G14)</f>
        <v>98877.526</v>
      </c>
      <c r="H15" s="31">
        <f t="shared" si="3"/>
        <v>0</v>
      </c>
      <c r="I15" s="31">
        <f t="shared" si="3"/>
        <v>0</v>
      </c>
      <c r="J15" s="31">
        <f t="shared" si="3"/>
        <v>7578.33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31">
        <f t="shared" si="3"/>
        <v>0</v>
      </c>
      <c r="P15" s="47">
        <f t="shared" si="1"/>
        <v>106455.856</v>
      </c>
      <c r="Q15" s="48" t="b">
        <f t="shared" si="0"/>
        <v>1</v>
      </c>
      <c r="R15" s="47">
        <f t="shared" si="2"/>
        <v>106455.85600000001</v>
      </c>
    </row>
    <row r="16" spans="1:18" ht="15" customHeight="1">
      <c r="A16" s="17"/>
      <c r="B16" s="20"/>
      <c r="C16" s="20" t="s">
        <v>6</v>
      </c>
      <c r="D16" s="20"/>
      <c r="E16" s="18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7">
        <f t="shared" si="1"/>
        <v>0</v>
      </c>
      <c r="Q16" s="48" t="b">
        <f t="shared" si="0"/>
        <v>1</v>
      </c>
      <c r="R16" s="47">
        <f t="shared" si="2"/>
        <v>0</v>
      </c>
    </row>
    <row r="17" spans="1:18" ht="15" customHeight="1">
      <c r="A17" s="17"/>
      <c r="B17" s="20"/>
      <c r="C17" s="20"/>
      <c r="D17" s="20" t="s">
        <v>11</v>
      </c>
      <c r="E17" s="18"/>
      <c r="F17" s="31">
        <f>SUM('CSS Pgm 1:CSS Pgm 3'!F17)</f>
        <v>0</v>
      </c>
      <c r="G17" s="31">
        <f>SUM('CSS Pgm 1:CSS Pgm 3'!G17)</f>
        <v>0</v>
      </c>
      <c r="H17" s="31">
        <f>SUM('CSS Pgm 1:CSS Pgm 3'!H17)</f>
        <v>0</v>
      </c>
      <c r="I17" s="31">
        <f>SUM('CSS Pgm 1:CSS Pgm 3'!I17)</f>
        <v>0</v>
      </c>
      <c r="J17" s="31">
        <f>SUM('CSS Pgm 1:CSS Pgm 3'!J17)</f>
        <v>0</v>
      </c>
      <c r="K17" s="31">
        <f>SUM('CSS Pgm 1:CSS Pgm 3'!K17)</f>
        <v>0</v>
      </c>
      <c r="L17" s="31">
        <f>SUM('CSS Pgm 1:CSS Pgm 3'!L17)</f>
        <v>0</v>
      </c>
      <c r="M17" s="31">
        <f>SUM('CSS Pgm 1:CSS Pgm 3'!M17)</f>
        <v>0</v>
      </c>
      <c r="N17" s="31">
        <f>SUM('CSS Pgm 1:CSS Pgm 3'!N17)</f>
        <v>0</v>
      </c>
      <c r="O17" s="31">
        <f>SUM('CSS Pgm 1:CSS Pgm 3'!O17)</f>
        <v>0</v>
      </c>
      <c r="P17" s="47">
        <f t="shared" si="1"/>
        <v>0</v>
      </c>
      <c r="Q17" s="48" t="b">
        <f t="shared" si="0"/>
        <v>1</v>
      </c>
      <c r="R17" s="47">
        <f t="shared" si="2"/>
        <v>0</v>
      </c>
    </row>
    <row r="18" spans="1:18" ht="15" customHeight="1">
      <c r="A18" s="17"/>
      <c r="B18" s="20"/>
      <c r="C18" s="20"/>
      <c r="D18" s="20" t="s">
        <v>12</v>
      </c>
      <c r="E18" s="18"/>
      <c r="F18" s="31">
        <f>SUM('CSS Pgm 1:CSS Pgm 3'!F18)</f>
        <v>0</v>
      </c>
      <c r="G18" s="31">
        <f>SUM('CSS Pgm 1:CSS Pgm 3'!G18)</f>
        <v>0</v>
      </c>
      <c r="H18" s="31">
        <f>SUM('CSS Pgm 1:CSS Pgm 3'!H18)</f>
        <v>0</v>
      </c>
      <c r="I18" s="31">
        <f>SUM('CSS Pgm 1:CSS Pgm 3'!I18)</f>
        <v>0</v>
      </c>
      <c r="J18" s="31">
        <f>SUM('CSS Pgm 1:CSS Pgm 3'!J18)</f>
        <v>0</v>
      </c>
      <c r="K18" s="31">
        <f>SUM('CSS Pgm 1:CSS Pgm 3'!K18)</f>
        <v>0</v>
      </c>
      <c r="L18" s="31">
        <f>SUM('CSS Pgm 1:CSS Pgm 3'!L18)</f>
        <v>0</v>
      </c>
      <c r="M18" s="31">
        <f>SUM('CSS Pgm 1:CSS Pgm 3'!M18)</f>
        <v>0</v>
      </c>
      <c r="N18" s="31">
        <f>SUM('CSS Pgm 1:CSS Pgm 3'!N18)</f>
        <v>0</v>
      </c>
      <c r="O18" s="31">
        <f>SUM('CSS Pgm 1:CSS Pgm 3'!O18)</f>
        <v>0</v>
      </c>
      <c r="P18" s="47">
        <f t="shared" si="1"/>
        <v>0</v>
      </c>
      <c r="Q18" s="48" t="b">
        <f t="shared" si="0"/>
        <v>1</v>
      </c>
      <c r="R18" s="47">
        <f t="shared" si="2"/>
        <v>0</v>
      </c>
    </row>
    <row r="19" spans="1:18" ht="15" customHeight="1">
      <c r="A19" s="17"/>
      <c r="B19" s="20"/>
      <c r="C19" s="20"/>
      <c r="D19" s="20" t="s">
        <v>39</v>
      </c>
      <c r="E19" s="18"/>
      <c r="F19" s="31">
        <f>SUM('CSS Pgm 1:CSS Pgm 3'!F19)</f>
        <v>0</v>
      </c>
      <c r="G19" s="31">
        <f>SUM('CSS Pgm 1:CSS Pgm 3'!G19)</f>
        <v>0</v>
      </c>
      <c r="H19" s="31">
        <f>SUM('CSS Pgm 1:CSS Pgm 3'!H19)</f>
        <v>0</v>
      </c>
      <c r="I19" s="31">
        <f>SUM('CSS Pgm 1:CSS Pgm 3'!I19)</f>
        <v>0</v>
      </c>
      <c r="J19" s="31">
        <f>SUM('CSS Pgm 1:CSS Pgm 3'!J19)</f>
        <v>0</v>
      </c>
      <c r="K19" s="31">
        <f>SUM('CSS Pgm 1:CSS Pgm 3'!K19)</f>
        <v>0</v>
      </c>
      <c r="L19" s="31">
        <f>SUM('CSS Pgm 1:CSS Pgm 3'!L19)</f>
        <v>0</v>
      </c>
      <c r="M19" s="31">
        <f>SUM('CSS Pgm 1:CSS Pgm 3'!M19)</f>
        <v>0</v>
      </c>
      <c r="N19" s="31">
        <f>SUM('CSS Pgm 1:CSS Pgm 3'!N19)</f>
        <v>0</v>
      </c>
      <c r="O19" s="31">
        <f>SUM('CSS Pgm 1:CSS Pgm 3'!O19)</f>
        <v>0</v>
      </c>
      <c r="P19" s="47">
        <f t="shared" si="1"/>
        <v>0</v>
      </c>
      <c r="Q19" s="48" t="b">
        <f t="shared" si="0"/>
        <v>1</v>
      </c>
      <c r="R19" s="47">
        <f t="shared" si="2"/>
        <v>0</v>
      </c>
    </row>
    <row r="20" spans="1:18" ht="15" customHeight="1">
      <c r="A20" s="17"/>
      <c r="B20" s="20"/>
      <c r="C20" s="20"/>
      <c r="D20" s="20" t="s">
        <v>5</v>
      </c>
      <c r="E20" s="18"/>
      <c r="F20" s="31">
        <f>SUM('CSS Pgm 1:CSS Pgm 3'!F20)</f>
        <v>0</v>
      </c>
      <c r="G20" s="31">
        <f>SUM('CSS Pgm 1:CSS Pgm 3'!G20)</f>
        <v>0</v>
      </c>
      <c r="H20" s="31">
        <f>SUM('CSS Pgm 1:CSS Pgm 3'!H20)</f>
        <v>0</v>
      </c>
      <c r="I20" s="31">
        <f>SUM('CSS Pgm 1:CSS Pgm 3'!I20)</f>
        <v>0</v>
      </c>
      <c r="J20" s="31">
        <f>SUM('CSS Pgm 1:CSS Pgm 3'!J20)</f>
        <v>0</v>
      </c>
      <c r="K20" s="31">
        <f>SUM('CSS Pgm 1:CSS Pgm 3'!K20)</f>
        <v>0</v>
      </c>
      <c r="L20" s="31">
        <f>SUM('CSS Pgm 1:CSS Pgm 3'!L20)</f>
        <v>0</v>
      </c>
      <c r="M20" s="31">
        <f>SUM('CSS Pgm 1:CSS Pgm 3'!M20)</f>
        <v>0</v>
      </c>
      <c r="N20" s="31">
        <f>SUM('CSS Pgm 1:CSS Pgm 3'!N20)</f>
        <v>0</v>
      </c>
      <c r="O20" s="31">
        <f>SUM('CSS Pgm 1:CSS Pgm 3'!O20)</f>
        <v>0</v>
      </c>
      <c r="P20" s="47">
        <f t="shared" si="1"/>
        <v>0</v>
      </c>
      <c r="Q20" s="48" t="b">
        <f t="shared" si="0"/>
        <v>1</v>
      </c>
      <c r="R20" s="47">
        <f t="shared" si="2"/>
        <v>0</v>
      </c>
    </row>
    <row r="21" spans="1:18" ht="15" customHeight="1">
      <c r="A21" s="17"/>
      <c r="B21" s="20"/>
      <c r="C21" s="20" t="s">
        <v>9</v>
      </c>
      <c r="D21" s="20"/>
      <c r="E21" s="18"/>
      <c r="F21" s="31">
        <f>SUM(F17:F20)</f>
        <v>0</v>
      </c>
      <c r="G21" s="31">
        <f aca="true" t="shared" si="4" ref="G21:O21">SUM(G17:G20)</f>
        <v>0</v>
      </c>
      <c r="H21" s="31">
        <f t="shared" si="4"/>
        <v>0</v>
      </c>
      <c r="I21" s="31">
        <f t="shared" si="4"/>
        <v>0</v>
      </c>
      <c r="J21" s="31">
        <f t="shared" si="4"/>
        <v>0</v>
      </c>
      <c r="K21" s="31">
        <f t="shared" si="4"/>
        <v>0</v>
      </c>
      <c r="L21" s="31">
        <f t="shared" si="4"/>
        <v>0</v>
      </c>
      <c r="M21" s="31">
        <f t="shared" si="4"/>
        <v>0</v>
      </c>
      <c r="N21" s="31">
        <f t="shared" si="4"/>
        <v>0</v>
      </c>
      <c r="O21" s="31">
        <f t="shared" si="4"/>
        <v>0</v>
      </c>
      <c r="P21" s="47">
        <f t="shared" si="1"/>
        <v>0</v>
      </c>
      <c r="Q21" s="48" t="b">
        <f t="shared" si="0"/>
        <v>1</v>
      </c>
      <c r="R21" s="47">
        <f t="shared" si="2"/>
        <v>0</v>
      </c>
    </row>
    <row r="22" spans="1:18" ht="15" customHeight="1">
      <c r="A22" s="32"/>
      <c r="B22" s="33" t="s">
        <v>10</v>
      </c>
      <c r="C22" s="33"/>
      <c r="D22" s="33"/>
      <c r="E22" s="34"/>
      <c r="F22" s="35">
        <f>F15+F21</f>
        <v>106455.85600000001</v>
      </c>
      <c r="G22" s="35">
        <f aca="true" t="shared" si="5" ref="G22:O22">G15+G21</f>
        <v>98877.526</v>
      </c>
      <c r="H22" s="35">
        <f t="shared" si="5"/>
        <v>0</v>
      </c>
      <c r="I22" s="35">
        <f t="shared" si="5"/>
        <v>0</v>
      </c>
      <c r="J22" s="35">
        <f t="shared" si="5"/>
        <v>7578.33</v>
      </c>
      <c r="K22" s="35">
        <f t="shared" si="5"/>
        <v>0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5">
        <f t="shared" si="5"/>
        <v>0</v>
      </c>
      <c r="P22" s="47">
        <f t="shared" si="1"/>
        <v>106455.856</v>
      </c>
      <c r="Q22" s="48" t="b">
        <f t="shared" si="0"/>
        <v>1</v>
      </c>
      <c r="R22" s="47">
        <f t="shared" si="2"/>
        <v>106455.85600000001</v>
      </c>
    </row>
    <row r="23" spans="1:18" ht="15" customHeight="1">
      <c r="A23" s="17"/>
      <c r="B23" s="122" t="s">
        <v>98</v>
      </c>
      <c r="C23" s="122"/>
      <c r="D23" s="122"/>
      <c r="E23" s="123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47">
        <f t="shared" si="1"/>
        <v>0</v>
      </c>
      <c r="Q23" s="48" t="b">
        <f t="shared" si="0"/>
        <v>1</v>
      </c>
      <c r="R23" s="47">
        <f t="shared" si="2"/>
        <v>0</v>
      </c>
    </row>
    <row r="24" spans="1:18" ht="15" customHeight="1">
      <c r="A24" s="17"/>
      <c r="B24" s="20"/>
      <c r="C24" s="20" t="s">
        <v>32</v>
      </c>
      <c r="D24" s="20"/>
      <c r="E24" s="18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7">
        <f t="shared" si="1"/>
        <v>0</v>
      </c>
      <c r="Q24" s="48" t="b">
        <f t="shared" si="0"/>
        <v>1</v>
      </c>
      <c r="R24" s="47">
        <f t="shared" si="2"/>
        <v>0</v>
      </c>
    </row>
    <row r="25" spans="1:18" ht="15" customHeight="1">
      <c r="A25" s="17"/>
      <c r="B25" s="20"/>
      <c r="C25" s="20"/>
      <c r="D25" s="20" t="s">
        <v>4</v>
      </c>
      <c r="E25" s="18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47">
        <f t="shared" si="1"/>
        <v>0</v>
      </c>
      <c r="Q25" s="48" t="b">
        <f t="shared" si="0"/>
        <v>1</v>
      </c>
      <c r="R25" s="47">
        <f t="shared" si="2"/>
        <v>0</v>
      </c>
    </row>
    <row r="26" spans="1:18" ht="15" customHeight="1">
      <c r="A26" s="17"/>
      <c r="B26" s="20"/>
      <c r="C26" s="20"/>
      <c r="D26" s="20"/>
      <c r="E26" s="18" t="s">
        <v>39</v>
      </c>
      <c r="F26" s="31">
        <f>SUM('CSS Pgm 1:CSS Pgm 3'!F26)</f>
        <v>37533.950000000004</v>
      </c>
      <c r="G26" s="31">
        <f>SUM('CSS Pgm 1:CSS Pgm 3'!G26)</f>
        <v>37533.950000000004</v>
      </c>
      <c r="H26" s="31">
        <f>SUM('CSS Pgm 1:CSS Pgm 3'!H26)</f>
        <v>0</v>
      </c>
      <c r="I26" s="31">
        <f>SUM('CSS Pgm 1:CSS Pgm 3'!I26)</f>
        <v>0</v>
      </c>
      <c r="J26" s="31">
        <f>SUM('CSS Pgm 1:CSS Pgm 3'!J26)</f>
        <v>0</v>
      </c>
      <c r="K26" s="31">
        <f>SUM('CSS Pgm 1:CSS Pgm 3'!K26)</f>
        <v>0</v>
      </c>
      <c r="L26" s="31">
        <f>SUM('CSS Pgm 1:CSS Pgm 3'!L26)</f>
        <v>0</v>
      </c>
      <c r="M26" s="31">
        <f>SUM('CSS Pgm 1:CSS Pgm 3'!M26)</f>
        <v>0</v>
      </c>
      <c r="N26" s="31">
        <f>SUM('CSS Pgm 1:CSS Pgm 3'!N26)</f>
        <v>0</v>
      </c>
      <c r="O26" s="31">
        <f>SUM('CSS Pgm 1:CSS Pgm 3'!O26)</f>
        <v>0</v>
      </c>
      <c r="P26" s="47">
        <f t="shared" si="1"/>
        <v>37533.950000000004</v>
      </c>
      <c r="Q26" s="48" t="b">
        <f t="shared" si="0"/>
        <v>1</v>
      </c>
      <c r="R26" s="47">
        <f t="shared" si="2"/>
        <v>37533.950000000004</v>
      </c>
    </row>
    <row r="27" spans="1:18" ht="15" customHeight="1">
      <c r="A27" s="17"/>
      <c r="B27" s="20"/>
      <c r="C27" s="20"/>
      <c r="D27" s="20"/>
      <c r="E27" s="18" t="s">
        <v>5</v>
      </c>
      <c r="F27" s="31">
        <f>SUM('CSS Pgm 1:CSS Pgm 3'!F27)</f>
        <v>47673.68</v>
      </c>
      <c r="G27" s="31">
        <f>SUM('CSS Pgm 1:CSS Pgm 3'!G27)</f>
        <v>47673.68</v>
      </c>
      <c r="H27" s="31">
        <f>SUM('CSS Pgm 1:CSS Pgm 3'!H27)</f>
        <v>0</v>
      </c>
      <c r="I27" s="31">
        <f>SUM('CSS Pgm 1:CSS Pgm 3'!I27)</f>
        <v>0</v>
      </c>
      <c r="J27" s="31">
        <f>SUM('CSS Pgm 1:CSS Pgm 3'!J27)</f>
        <v>0</v>
      </c>
      <c r="K27" s="31">
        <f>SUM('CSS Pgm 1:CSS Pgm 3'!K27)</f>
        <v>0</v>
      </c>
      <c r="L27" s="31">
        <f>SUM('CSS Pgm 1:CSS Pgm 3'!L27)</f>
        <v>0</v>
      </c>
      <c r="M27" s="31">
        <f>SUM('CSS Pgm 1:CSS Pgm 3'!M27)</f>
        <v>0</v>
      </c>
      <c r="N27" s="31">
        <f>SUM('CSS Pgm 1:CSS Pgm 3'!N27)</f>
        <v>0</v>
      </c>
      <c r="O27" s="31">
        <f>SUM('CSS Pgm 1:CSS Pgm 3'!O27)</f>
        <v>0</v>
      </c>
      <c r="P27" s="47">
        <f t="shared" si="1"/>
        <v>47673.68</v>
      </c>
      <c r="Q27" s="48" t="b">
        <f t="shared" si="0"/>
        <v>1</v>
      </c>
      <c r="R27" s="47">
        <f t="shared" si="2"/>
        <v>47673.68</v>
      </c>
    </row>
    <row r="28" spans="1:18" ht="15" customHeight="1">
      <c r="A28" s="17"/>
      <c r="B28" s="20"/>
      <c r="C28" s="20"/>
      <c r="D28" s="20" t="s">
        <v>8</v>
      </c>
      <c r="E28" s="18"/>
      <c r="F28" s="31">
        <f>SUM(F26:F27)</f>
        <v>85207.63</v>
      </c>
      <c r="G28" s="31">
        <f aca="true" t="shared" si="6" ref="G28:O28">SUM(G26:G27)</f>
        <v>85207.63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6"/>
        <v>0</v>
      </c>
      <c r="O28" s="31">
        <f t="shared" si="6"/>
        <v>0</v>
      </c>
      <c r="P28" s="47">
        <f t="shared" si="1"/>
        <v>85207.63</v>
      </c>
      <c r="Q28" s="48" t="b">
        <f t="shared" si="0"/>
        <v>1</v>
      </c>
      <c r="R28" s="47">
        <f t="shared" si="2"/>
        <v>85207.63</v>
      </c>
    </row>
    <row r="29" spans="1:18" ht="15" customHeight="1">
      <c r="A29" s="17"/>
      <c r="B29" s="20"/>
      <c r="C29" s="20"/>
      <c r="D29" s="20" t="s">
        <v>6</v>
      </c>
      <c r="E29" s="18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47">
        <f t="shared" si="1"/>
        <v>0</v>
      </c>
      <c r="Q29" s="48" t="b">
        <f t="shared" si="0"/>
        <v>1</v>
      </c>
      <c r="R29" s="47">
        <f t="shared" si="2"/>
        <v>0</v>
      </c>
    </row>
    <row r="30" spans="1:18" ht="15" customHeight="1">
      <c r="A30" s="17"/>
      <c r="B30" s="20"/>
      <c r="C30" s="20"/>
      <c r="D30" s="20"/>
      <c r="E30" s="18" t="s">
        <v>39</v>
      </c>
      <c r="F30" s="31">
        <f>SUM('CSS Pgm 1:CSS Pgm 3'!F30)</f>
        <v>0</v>
      </c>
      <c r="G30" s="31">
        <f>SUM('CSS Pgm 1:CSS Pgm 3'!G30)</f>
        <v>0</v>
      </c>
      <c r="H30" s="31">
        <f>SUM('CSS Pgm 1:CSS Pgm 3'!H30)</f>
        <v>0</v>
      </c>
      <c r="I30" s="31">
        <f>SUM('CSS Pgm 1:CSS Pgm 3'!I30)</f>
        <v>0</v>
      </c>
      <c r="J30" s="31">
        <f>SUM('CSS Pgm 1:CSS Pgm 3'!J30)</f>
        <v>0</v>
      </c>
      <c r="K30" s="31">
        <f>SUM('CSS Pgm 1:CSS Pgm 3'!K30)</f>
        <v>0</v>
      </c>
      <c r="L30" s="31">
        <f>SUM('CSS Pgm 1:CSS Pgm 3'!L30)</f>
        <v>0</v>
      </c>
      <c r="M30" s="31">
        <f>SUM('CSS Pgm 1:CSS Pgm 3'!M30)</f>
        <v>0</v>
      </c>
      <c r="N30" s="31">
        <f>SUM('CSS Pgm 1:CSS Pgm 3'!N30)</f>
        <v>0</v>
      </c>
      <c r="O30" s="31">
        <f>SUM('CSS Pgm 1:CSS Pgm 3'!O30)</f>
        <v>0</v>
      </c>
      <c r="P30" s="47">
        <f t="shared" si="1"/>
        <v>0</v>
      </c>
      <c r="Q30" s="48" t="b">
        <f t="shared" si="0"/>
        <v>1</v>
      </c>
      <c r="R30" s="47">
        <f t="shared" si="2"/>
        <v>0</v>
      </c>
    </row>
    <row r="31" spans="1:18" ht="15" customHeight="1">
      <c r="A31" s="17"/>
      <c r="B31" s="20"/>
      <c r="C31" s="20"/>
      <c r="D31" s="20"/>
      <c r="E31" s="18" t="s">
        <v>5</v>
      </c>
      <c r="F31" s="31">
        <f>SUM('CSS Pgm 1:CSS Pgm 3'!F31)</f>
        <v>7868</v>
      </c>
      <c r="G31" s="31">
        <f>SUM('CSS Pgm 1:CSS Pgm 3'!G31)</f>
        <v>7868</v>
      </c>
      <c r="H31" s="31">
        <f>SUM('CSS Pgm 1:CSS Pgm 3'!H31)</f>
        <v>0</v>
      </c>
      <c r="I31" s="31">
        <f>SUM('CSS Pgm 1:CSS Pgm 3'!I31)</f>
        <v>0</v>
      </c>
      <c r="J31" s="31">
        <f>SUM('CSS Pgm 1:CSS Pgm 3'!J31)</f>
        <v>0</v>
      </c>
      <c r="K31" s="31">
        <f>SUM('CSS Pgm 1:CSS Pgm 3'!K31)</f>
        <v>0</v>
      </c>
      <c r="L31" s="31">
        <f>SUM('CSS Pgm 1:CSS Pgm 3'!L31)</f>
        <v>0</v>
      </c>
      <c r="M31" s="31">
        <f>SUM('CSS Pgm 1:CSS Pgm 3'!M31)</f>
        <v>0</v>
      </c>
      <c r="N31" s="31">
        <f>SUM('CSS Pgm 1:CSS Pgm 3'!N31)</f>
        <v>0</v>
      </c>
      <c r="O31" s="31">
        <f>SUM('CSS Pgm 1:CSS Pgm 3'!O31)</f>
        <v>0</v>
      </c>
      <c r="P31" s="47">
        <f t="shared" si="1"/>
        <v>7868</v>
      </c>
      <c r="Q31" s="48" t="b">
        <f t="shared" si="0"/>
        <v>1</v>
      </c>
      <c r="R31" s="47">
        <f t="shared" si="2"/>
        <v>7868</v>
      </c>
    </row>
    <row r="32" spans="1:18" ht="15" customHeight="1">
      <c r="A32" s="17"/>
      <c r="B32" s="20"/>
      <c r="C32" s="20"/>
      <c r="D32" s="20" t="s">
        <v>9</v>
      </c>
      <c r="E32" s="18"/>
      <c r="F32" s="31">
        <f>SUM(F30:F31)</f>
        <v>7868</v>
      </c>
      <c r="G32" s="31">
        <f aca="true" t="shared" si="7" ref="G32:O32">SUM(G30:G31)</f>
        <v>7868</v>
      </c>
      <c r="H32" s="31">
        <f t="shared" si="7"/>
        <v>0</v>
      </c>
      <c r="I32" s="31">
        <f t="shared" si="7"/>
        <v>0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si="7"/>
        <v>0</v>
      </c>
      <c r="O32" s="31">
        <f t="shared" si="7"/>
        <v>0</v>
      </c>
      <c r="P32" s="47">
        <f t="shared" si="1"/>
        <v>7868</v>
      </c>
      <c r="Q32" s="48" t="b">
        <f t="shared" si="0"/>
        <v>1</v>
      </c>
      <c r="R32" s="47">
        <f t="shared" si="2"/>
        <v>7868</v>
      </c>
    </row>
    <row r="33" spans="1:18" ht="15" customHeight="1">
      <c r="A33" s="17"/>
      <c r="B33" s="20"/>
      <c r="C33" s="20" t="s">
        <v>33</v>
      </c>
      <c r="D33" s="20"/>
      <c r="E33" s="18"/>
      <c r="F33" s="31">
        <f>F28+F32</f>
        <v>93075.63</v>
      </c>
      <c r="G33" s="31">
        <f aca="true" t="shared" si="8" ref="G33:O33">G28+G32</f>
        <v>93075.63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8"/>
        <v>0</v>
      </c>
      <c r="O33" s="31">
        <f t="shared" si="8"/>
        <v>0</v>
      </c>
      <c r="P33" s="47">
        <f t="shared" si="1"/>
        <v>93075.63</v>
      </c>
      <c r="Q33" s="48" t="b">
        <f t="shared" si="0"/>
        <v>1</v>
      </c>
      <c r="R33" s="47">
        <f t="shared" si="2"/>
        <v>93075.63</v>
      </c>
    </row>
    <row r="34" spans="1:18" ht="15" customHeight="1">
      <c r="A34" s="17"/>
      <c r="B34" s="20"/>
      <c r="C34" s="20" t="s">
        <v>34</v>
      </c>
      <c r="D34" s="20"/>
      <c r="E34" s="18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47">
        <f t="shared" si="1"/>
        <v>0</v>
      </c>
      <c r="Q34" s="48" t="b">
        <f t="shared" si="0"/>
        <v>1</v>
      </c>
      <c r="R34" s="47">
        <f t="shared" si="2"/>
        <v>0</v>
      </c>
    </row>
    <row r="35" spans="1:18" ht="15" customHeight="1">
      <c r="A35" s="17"/>
      <c r="B35" s="20"/>
      <c r="C35" s="20"/>
      <c r="D35" s="20" t="s">
        <v>4</v>
      </c>
      <c r="E35" s="18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47">
        <f t="shared" si="1"/>
        <v>0</v>
      </c>
      <c r="Q35" s="48" t="b">
        <f t="shared" si="0"/>
        <v>1</v>
      </c>
      <c r="R35" s="47">
        <f t="shared" si="2"/>
        <v>0</v>
      </c>
    </row>
    <row r="36" spans="1:18" ht="15" customHeight="1">
      <c r="A36" s="17"/>
      <c r="B36" s="20"/>
      <c r="C36" s="20"/>
      <c r="D36" s="20"/>
      <c r="E36" s="18" t="s">
        <v>39</v>
      </c>
      <c r="F36" s="31">
        <f>SUM('CSS Pgm 1:CSS Pgm 3'!F36)</f>
        <v>0</v>
      </c>
      <c r="G36" s="31">
        <f>SUM('CSS Pgm 1:CSS Pgm 3'!G36)</f>
        <v>0</v>
      </c>
      <c r="H36" s="31">
        <f>SUM('CSS Pgm 1:CSS Pgm 3'!H36)</f>
        <v>0</v>
      </c>
      <c r="I36" s="31">
        <f>SUM('CSS Pgm 1:CSS Pgm 3'!I36)</f>
        <v>0</v>
      </c>
      <c r="J36" s="31">
        <f>SUM('CSS Pgm 1:CSS Pgm 3'!J36)</f>
        <v>0</v>
      </c>
      <c r="K36" s="31">
        <f>SUM('CSS Pgm 1:CSS Pgm 3'!K36)</f>
        <v>0</v>
      </c>
      <c r="L36" s="31">
        <f>SUM('CSS Pgm 1:CSS Pgm 3'!L36)</f>
        <v>0</v>
      </c>
      <c r="M36" s="31">
        <f>SUM('CSS Pgm 1:CSS Pgm 3'!M36)</f>
        <v>0</v>
      </c>
      <c r="N36" s="31">
        <f>SUM('CSS Pgm 1:CSS Pgm 3'!N36)</f>
        <v>0</v>
      </c>
      <c r="O36" s="31">
        <f>SUM('CSS Pgm 1:CSS Pgm 3'!O36)</f>
        <v>0</v>
      </c>
      <c r="P36" s="47">
        <f t="shared" si="1"/>
        <v>0</v>
      </c>
      <c r="Q36" s="48" t="b">
        <f t="shared" si="0"/>
        <v>1</v>
      </c>
      <c r="R36" s="47">
        <f t="shared" si="2"/>
        <v>0</v>
      </c>
    </row>
    <row r="37" spans="1:18" ht="15" customHeight="1">
      <c r="A37" s="17"/>
      <c r="B37" s="20"/>
      <c r="C37" s="20"/>
      <c r="D37" s="20"/>
      <c r="E37" s="18" t="s">
        <v>5</v>
      </c>
      <c r="F37" s="31">
        <f>SUM('CSS Pgm 1:CSS Pgm 3'!F37)</f>
        <v>64005.84</v>
      </c>
      <c r="G37" s="31">
        <f>SUM('CSS Pgm 1:CSS Pgm 3'!G37)</f>
        <v>64005.84</v>
      </c>
      <c r="H37" s="31">
        <f>SUM('CSS Pgm 1:CSS Pgm 3'!H37)</f>
        <v>0</v>
      </c>
      <c r="I37" s="31">
        <f>SUM('CSS Pgm 1:CSS Pgm 3'!I37)</f>
        <v>0</v>
      </c>
      <c r="J37" s="31">
        <f>SUM('CSS Pgm 1:CSS Pgm 3'!J37)</f>
        <v>0</v>
      </c>
      <c r="K37" s="31">
        <f>SUM('CSS Pgm 1:CSS Pgm 3'!K37)</f>
        <v>0</v>
      </c>
      <c r="L37" s="31">
        <f>SUM('CSS Pgm 1:CSS Pgm 3'!L37)</f>
        <v>0</v>
      </c>
      <c r="M37" s="31">
        <f>SUM('CSS Pgm 1:CSS Pgm 3'!M37)</f>
        <v>0</v>
      </c>
      <c r="N37" s="31">
        <f>SUM('CSS Pgm 1:CSS Pgm 3'!N37)</f>
        <v>0</v>
      </c>
      <c r="O37" s="31">
        <f>SUM('CSS Pgm 1:CSS Pgm 3'!O37)</f>
        <v>0</v>
      </c>
      <c r="P37" s="47">
        <f t="shared" si="1"/>
        <v>64005.84</v>
      </c>
      <c r="Q37" s="48" t="b">
        <f t="shared" si="0"/>
        <v>1</v>
      </c>
      <c r="R37" s="47">
        <f t="shared" si="2"/>
        <v>64005.84</v>
      </c>
    </row>
    <row r="38" spans="1:18" ht="15" customHeight="1">
      <c r="A38" s="17"/>
      <c r="B38" s="20"/>
      <c r="C38" s="20"/>
      <c r="D38" s="20" t="s">
        <v>8</v>
      </c>
      <c r="E38" s="18"/>
      <c r="F38" s="31">
        <f>SUM(F36:F37)</f>
        <v>64005.84</v>
      </c>
      <c r="G38" s="31">
        <f aca="true" t="shared" si="9" ref="G38:O38">SUM(G36:G37)</f>
        <v>64005.84</v>
      </c>
      <c r="H38" s="31">
        <f t="shared" si="9"/>
        <v>0</v>
      </c>
      <c r="I38" s="31">
        <f t="shared" si="9"/>
        <v>0</v>
      </c>
      <c r="J38" s="31">
        <f t="shared" si="9"/>
        <v>0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9"/>
        <v>0</v>
      </c>
      <c r="O38" s="31">
        <f t="shared" si="9"/>
        <v>0</v>
      </c>
      <c r="P38" s="47">
        <f t="shared" si="1"/>
        <v>64005.84</v>
      </c>
      <c r="Q38" s="48" t="b">
        <f t="shared" si="0"/>
        <v>1</v>
      </c>
      <c r="R38" s="47">
        <f t="shared" si="2"/>
        <v>64005.84</v>
      </c>
    </row>
    <row r="39" spans="1:18" ht="15" customHeight="1">
      <c r="A39" s="17"/>
      <c r="B39" s="20"/>
      <c r="C39" s="20"/>
      <c r="D39" s="20" t="s">
        <v>6</v>
      </c>
      <c r="E39" s="18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47">
        <f t="shared" si="1"/>
        <v>0</v>
      </c>
      <c r="Q39" s="48" t="b">
        <f t="shared" si="0"/>
        <v>1</v>
      </c>
      <c r="R39" s="47">
        <f t="shared" si="2"/>
        <v>0</v>
      </c>
    </row>
    <row r="40" spans="1:18" ht="15" customHeight="1">
      <c r="A40" s="17"/>
      <c r="B40" s="20"/>
      <c r="C40" s="20"/>
      <c r="D40" s="20"/>
      <c r="E40" s="18" t="s">
        <v>39</v>
      </c>
      <c r="F40" s="31">
        <f>SUM('CSS Pgm 1:CSS Pgm 3'!F40)</f>
        <v>0</v>
      </c>
      <c r="G40" s="31">
        <f>SUM('CSS Pgm 1:CSS Pgm 3'!G40)</f>
        <v>0</v>
      </c>
      <c r="H40" s="31">
        <f>SUM('CSS Pgm 1:CSS Pgm 3'!H40)</f>
        <v>0</v>
      </c>
      <c r="I40" s="31">
        <f>SUM('CSS Pgm 1:CSS Pgm 3'!I40)</f>
        <v>0</v>
      </c>
      <c r="J40" s="31">
        <f>SUM('CSS Pgm 1:CSS Pgm 3'!J40)</f>
        <v>0</v>
      </c>
      <c r="K40" s="31">
        <f>SUM('CSS Pgm 1:CSS Pgm 3'!K40)</f>
        <v>0</v>
      </c>
      <c r="L40" s="31">
        <f>SUM('CSS Pgm 1:CSS Pgm 3'!L40)</f>
        <v>0</v>
      </c>
      <c r="M40" s="31">
        <f>SUM('CSS Pgm 1:CSS Pgm 3'!M40)</f>
        <v>0</v>
      </c>
      <c r="N40" s="31">
        <f>SUM('CSS Pgm 1:CSS Pgm 3'!N40)</f>
        <v>0</v>
      </c>
      <c r="O40" s="31">
        <f>SUM('CSS Pgm 1:CSS Pgm 3'!O40)</f>
        <v>0</v>
      </c>
      <c r="P40" s="47">
        <f t="shared" si="1"/>
        <v>0</v>
      </c>
      <c r="Q40" s="48" t="b">
        <f t="shared" si="0"/>
        <v>1</v>
      </c>
      <c r="R40" s="47">
        <f t="shared" si="2"/>
        <v>0</v>
      </c>
    </row>
    <row r="41" spans="1:18" ht="15" customHeight="1">
      <c r="A41" s="17"/>
      <c r="B41" s="20"/>
      <c r="C41" s="20"/>
      <c r="D41" s="20"/>
      <c r="E41" s="18" t="s">
        <v>5</v>
      </c>
      <c r="F41" s="31">
        <f>SUM('CSS Pgm 1:CSS Pgm 3'!F41)</f>
        <v>0</v>
      </c>
      <c r="G41" s="31">
        <f>SUM('CSS Pgm 1:CSS Pgm 3'!G41)</f>
        <v>0</v>
      </c>
      <c r="H41" s="31">
        <f>SUM('CSS Pgm 1:CSS Pgm 3'!H41)</f>
        <v>0</v>
      </c>
      <c r="I41" s="31">
        <f>SUM('CSS Pgm 1:CSS Pgm 3'!I41)</f>
        <v>0</v>
      </c>
      <c r="J41" s="31">
        <f>SUM('CSS Pgm 1:CSS Pgm 3'!J41)</f>
        <v>0</v>
      </c>
      <c r="K41" s="31">
        <f>SUM('CSS Pgm 1:CSS Pgm 3'!K41)</f>
        <v>0</v>
      </c>
      <c r="L41" s="31">
        <f>SUM('CSS Pgm 1:CSS Pgm 3'!L41)</f>
        <v>0</v>
      </c>
      <c r="M41" s="31">
        <f>SUM('CSS Pgm 1:CSS Pgm 3'!M41)</f>
        <v>0</v>
      </c>
      <c r="N41" s="31">
        <f>SUM('CSS Pgm 1:CSS Pgm 3'!N41)</f>
        <v>0</v>
      </c>
      <c r="O41" s="31">
        <f>SUM('CSS Pgm 1:CSS Pgm 3'!O41)</f>
        <v>0</v>
      </c>
      <c r="P41" s="47">
        <f t="shared" si="1"/>
        <v>0</v>
      </c>
      <c r="Q41" s="48" t="b">
        <f t="shared" si="0"/>
        <v>1</v>
      </c>
      <c r="R41" s="47">
        <f t="shared" si="2"/>
        <v>0</v>
      </c>
    </row>
    <row r="42" spans="1:18" ht="15" customHeight="1">
      <c r="A42" s="17"/>
      <c r="B42" s="20"/>
      <c r="C42" s="20"/>
      <c r="D42" s="20" t="s">
        <v>9</v>
      </c>
      <c r="E42" s="18"/>
      <c r="F42" s="31">
        <f>SUM(F40:F41)</f>
        <v>0</v>
      </c>
      <c r="G42" s="31">
        <f aca="true" t="shared" si="10" ref="G42:O42">SUM(G40:G41)</f>
        <v>0</v>
      </c>
      <c r="H42" s="31">
        <f t="shared" si="10"/>
        <v>0</v>
      </c>
      <c r="I42" s="31">
        <f t="shared" si="10"/>
        <v>0</v>
      </c>
      <c r="J42" s="31">
        <f t="shared" si="10"/>
        <v>0</v>
      </c>
      <c r="K42" s="31">
        <f t="shared" si="10"/>
        <v>0</v>
      </c>
      <c r="L42" s="31">
        <f t="shared" si="10"/>
        <v>0</v>
      </c>
      <c r="M42" s="31">
        <f t="shared" si="10"/>
        <v>0</v>
      </c>
      <c r="N42" s="31">
        <f t="shared" si="10"/>
        <v>0</v>
      </c>
      <c r="O42" s="31">
        <f t="shared" si="10"/>
        <v>0</v>
      </c>
      <c r="P42" s="47">
        <f t="shared" si="1"/>
        <v>0</v>
      </c>
      <c r="Q42" s="48" t="b">
        <f t="shared" si="0"/>
        <v>1</v>
      </c>
      <c r="R42" s="47">
        <f t="shared" si="2"/>
        <v>0</v>
      </c>
    </row>
    <row r="43" spans="1:18" ht="15" customHeight="1">
      <c r="A43" s="17"/>
      <c r="B43" s="20"/>
      <c r="C43" s="20" t="s">
        <v>35</v>
      </c>
      <c r="D43" s="20"/>
      <c r="E43" s="18"/>
      <c r="F43" s="31">
        <f>F38+F42</f>
        <v>64005.84</v>
      </c>
      <c r="G43" s="31">
        <f aca="true" t="shared" si="11" ref="G43:O43">G38+G42</f>
        <v>64005.84</v>
      </c>
      <c r="H43" s="31">
        <f t="shared" si="11"/>
        <v>0</v>
      </c>
      <c r="I43" s="31">
        <f t="shared" si="11"/>
        <v>0</v>
      </c>
      <c r="J43" s="31">
        <f t="shared" si="11"/>
        <v>0</v>
      </c>
      <c r="K43" s="31">
        <f t="shared" si="11"/>
        <v>0</v>
      </c>
      <c r="L43" s="31">
        <f t="shared" si="11"/>
        <v>0</v>
      </c>
      <c r="M43" s="31">
        <f t="shared" si="11"/>
        <v>0</v>
      </c>
      <c r="N43" s="31">
        <f t="shared" si="11"/>
        <v>0</v>
      </c>
      <c r="O43" s="31">
        <f t="shared" si="11"/>
        <v>0</v>
      </c>
      <c r="P43" s="47">
        <f t="shared" si="1"/>
        <v>64005.84</v>
      </c>
      <c r="Q43" s="48" t="b">
        <f t="shared" si="0"/>
        <v>1</v>
      </c>
      <c r="R43" s="47">
        <f t="shared" si="2"/>
        <v>64005.84</v>
      </c>
    </row>
    <row r="44" spans="1:18" ht="15" customHeight="1">
      <c r="A44" s="32"/>
      <c r="B44" s="33" t="s">
        <v>99</v>
      </c>
      <c r="C44" s="33"/>
      <c r="D44" s="33"/>
      <c r="E44" s="34"/>
      <c r="F44" s="35">
        <f>F33+F43</f>
        <v>157081.47</v>
      </c>
      <c r="G44" s="35">
        <f aca="true" t="shared" si="12" ref="G44:O44">G33+G43</f>
        <v>157081.47</v>
      </c>
      <c r="H44" s="35">
        <f t="shared" si="12"/>
        <v>0</v>
      </c>
      <c r="I44" s="35">
        <f t="shared" si="12"/>
        <v>0</v>
      </c>
      <c r="J44" s="35">
        <f t="shared" si="12"/>
        <v>0</v>
      </c>
      <c r="K44" s="35">
        <f t="shared" si="12"/>
        <v>0</v>
      </c>
      <c r="L44" s="35">
        <f t="shared" si="12"/>
        <v>0</v>
      </c>
      <c r="M44" s="35">
        <f t="shared" si="12"/>
        <v>0</v>
      </c>
      <c r="N44" s="35">
        <f t="shared" si="12"/>
        <v>0</v>
      </c>
      <c r="O44" s="35">
        <f t="shared" si="12"/>
        <v>0</v>
      </c>
      <c r="P44" s="47">
        <f t="shared" si="1"/>
        <v>157081.47</v>
      </c>
      <c r="Q44" s="48" t="b">
        <f t="shared" si="0"/>
        <v>1</v>
      </c>
      <c r="R44" s="47">
        <f t="shared" si="2"/>
        <v>157081.47</v>
      </c>
    </row>
    <row r="45" spans="1:18" ht="15" customHeight="1">
      <c r="A45" s="17"/>
      <c r="B45" s="109" t="s">
        <v>13</v>
      </c>
      <c r="C45" s="109"/>
      <c r="D45" s="109"/>
      <c r="E45" s="11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47">
        <f t="shared" si="1"/>
        <v>0</v>
      </c>
      <c r="Q45" s="48" t="b">
        <f t="shared" si="0"/>
        <v>1</v>
      </c>
      <c r="R45" s="47">
        <f t="shared" si="2"/>
        <v>0</v>
      </c>
    </row>
    <row r="46" spans="1:18" ht="15" customHeight="1">
      <c r="A46" s="17"/>
      <c r="B46" s="20"/>
      <c r="C46" s="20" t="s">
        <v>4</v>
      </c>
      <c r="D46" s="20"/>
      <c r="E46" s="18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47">
        <f t="shared" si="1"/>
        <v>0</v>
      </c>
      <c r="Q46" s="48" t="b">
        <f t="shared" si="0"/>
        <v>1</v>
      </c>
      <c r="R46" s="47">
        <f t="shared" si="2"/>
        <v>0</v>
      </c>
    </row>
    <row r="47" spans="1:18" ht="15" customHeight="1">
      <c r="A47" s="17"/>
      <c r="B47" s="20"/>
      <c r="C47" s="20"/>
      <c r="D47" s="20" t="s">
        <v>11</v>
      </c>
      <c r="E47" s="18"/>
      <c r="F47" s="31">
        <f>SUM('CSS Pgm 1:CSS Pgm 3'!F47)</f>
        <v>0</v>
      </c>
      <c r="G47" s="31">
        <f>SUM('CSS Pgm 1:CSS Pgm 3'!G47)</f>
        <v>0</v>
      </c>
      <c r="H47" s="31">
        <f>SUM('CSS Pgm 1:CSS Pgm 3'!H47)</f>
        <v>0</v>
      </c>
      <c r="I47" s="31">
        <f>SUM('CSS Pgm 1:CSS Pgm 3'!I47)</f>
        <v>0</v>
      </c>
      <c r="J47" s="31">
        <f>SUM('CSS Pgm 1:CSS Pgm 3'!J47)</f>
        <v>0</v>
      </c>
      <c r="K47" s="31">
        <f>SUM('CSS Pgm 1:CSS Pgm 3'!K47)</f>
        <v>0</v>
      </c>
      <c r="L47" s="31">
        <f>SUM('CSS Pgm 1:CSS Pgm 3'!L47)</f>
        <v>0</v>
      </c>
      <c r="M47" s="31">
        <f>SUM('CSS Pgm 1:CSS Pgm 3'!M47)</f>
        <v>0</v>
      </c>
      <c r="N47" s="31">
        <f>SUM('CSS Pgm 1:CSS Pgm 3'!N47)</f>
        <v>0</v>
      </c>
      <c r="O47" s="31">
        <f>SUM('CSS Pgm 1:CSS Pgm 3'!O47)</f>
        <v>0</v>
      </c>
      <c r="P47" s="47">
        <f t="shared" si="1"/>
        <v>0</v>
      </c>
      <c r="Q47" s="48" t="b">
        <f t="shared" si="0"/>
        <v>1</v>
      </c>
      <c r="R47" s="47">
        <f t="shared" si="2"/>
        <v>0</v>
      </c>
    </row>
    <row r="48" spans="1:18" ht="15" customHeight="1">
      <c r="A48" s="17"/>
      <c r="B48" s="20"/>
      <c r="C48" s="20"/>
      <c r="D48" s="20" t="s">
        <v>12</v>
      </c>
      <c r="E48" s="18"/>
      <c r="F48" s="31">
        <f>SUM('CSS Pgm 1:CSS Pgm 3'!F48)</f>
        <v>4226.39</v>
      </c>
      <c r="G48" s="31">
        <f>SUM('CSS Pgm 1:CSS Pgm 3'!G48)</f>
        <v>4226.39</v>
      </c>
      <c r="H48" s="31">
        <f>SUM('CSS Pgm 1:CSS Pgm 3'!H48)</f>
        <v>0</v>
      </c>
      <c r="I48" s="31">
        <f>SUM('CSS Pgm 1:CSS Pgm 3'!I48)</f>
        <v>0</v>
      </c>
      <c r="J48" s="31">
        <f>SUM('CSS Pgm 1:CSS Pgm 3'!J48)</f>
        <v>0</v>
      </c>
      <c r="K48" s="31">
        <f>SUM('CSS Pgm 1:CSS Pgm 3'!K48)</f>
        <v>0</v>
      </c>
      <c r="L48" s="31">
        <f>SUM('CSS Pgm 1:CSS Pgm 3'!L48)</f>
        <v>0</v>
      </c>
      <c r="M48" s="31">
        <f>SUM('CSS Pgm 1:CSS Pgm 3'!M48)</f>
        <v>0</v>
      </c>
      <c r="N48" s="31">
        <f>SUM('CSS Pgm 1:CSS Pgm 3'!N48)</f>
        <v>0</v>
      </c>
      <c r="O48" s="31">
        <f>SUM('CSS Pgm 1:CSS Pgm 3'!O48)</f>
        <v>0</v>
      </c>
      <c r="P48" s="47">
        <f t="shared" si="1"/>
        <v>4226.39</v>
      </c>
      <c r="Q48" s="48" t="b">
        <f t="shared" si="0"/>
        <v>1</v>
      </c>
      <c r="R48" s="47">
        <f t="shared" si="2"/>
        <v>4226.39</v>
      </c>
    </row>
    <row r="49" spans="1:18" ht="15" customHeight="1">
      <c r="A49" s="17"/>
      <c r="B49" s="20"/>
      <c r="C49" s="20"/>
      <c r="D49" s="20" t="s">
        <v>39</v>
      </c>
      <c r="E49" s="18"/>
      <c r="F49" s="31">
        <f>SUM('CSS Pgm 1:CSS Pgm 3'!F49)</f>
        <v>4457</v>
      </c>
      <c r="G49" s="31">
        <f>SUM('CSS Pgm 1:CSS Pgm 3'!G49)</f>
        <v>4457</v>
      </c>
      <c r="H49" s="31">
        <f>SUM('CSS Pgm 1:CSS Pgm 3'!H49)</f>
        <v>0</v>
      </c>
      <c r="I49" s="31">
        <f>SUM('CSS Pgm 1:CSS Pgm 3'!I49)</f>
        <v>0</v>
      </c>
      <c r="J49" s="31">
        <f>SUM('CSS Pgm 1:CSS Pgm 3'!J49)</f>
        <v>0</v>
      </c>
      <c r="K49" s="31">
        <f>SUM('CSS Pgm 1:CSS Pgm 3'!K49)</f>
        <v>0</v>
      </c>
      <c r="L49" s="31">
        <f>SUM('CSS Pgm 1:CSS Pgm 3'!L49)</f>
        <v>0</v>
      </c>
      <c r="M49" s="31">
        <f>SUM('CSS Pgm 1:CSS Pgm 3'!M49)</f>
        <v>0</v>
      </c>
      <c r="N49" s="31">
        <f>SUM('CSS Pgm 1:CSS Pgm 3'!N49)</f>
        <v>0</v>
      </c>
      <c r="O49" s="31">
        <f>SUM('CSS Pgm 1:CSS Pgm 3'!O49)</f>
        <v>0</v>
      </c>
      <c r="P49" s="47">
        <f t="shared" si="1"/>
        <v>4457</v>
      </c>
      <c r="Q49" s="48" t="b">
        <f t="shared" si="0"/>
        <v>1</v>
      </c>
      <c r="R49" s="47">
        <f t="shared" si="2"/>
        <v>4457</v>
      </c>
    </row>
    <row r="50" spans="1:18" ht="15" customHeight="1">
      <c r="A50" s="17"/>
      <c r="B50" s="20"/>
      <c r="C50" s="20"/>
      <c r="D50" s="20" t="s">
        <v>5</v>
      </c>
      <c r="E50" s="18"/>
      <c r="F50" s="31">
        <f>SUM('CSS Pgm 1:CSS Pgm 3'!F50)</f>
        <v>0</v>
      </c>
      <c r="G50" s="31">
        <f>SUM('CSS Pgm 1:CSS Pgm 3'!G50)</f>
        <v>0</v>
      </c>
      <c r="H50" s="31">
        <f>SUM('CSS Pgm 1:CSS Pgm 3'!H50)</f>
        <v>0</v>
      </c>
      <c r="I50" s="31">
        <f>SUM('CSS Pgm 1:CSS Pgm 3'!I50)</f>
        <v>0</v>
      </c>
      <c r="J50" s="31">
        <f>SUM('CSS Pgm 1:CSS Pgm 3'!J50)</f>
        <v>0</v>
      </c>
      <c r="K50" s="31">
        <f>SUM('CSS Pgm 1:CSS Pgm 3'!K50)</f>
        <v>0</v>
      </c>
      <c r="L50" s="31">
        <f>SUM('CSS Pgm 1:CSS Pgm 3'!L50)</f>
        <v>0</v>
      </c>
      <c r="M50" s="31">
        <f>SUM('CSS Pgm 1:CSS Pgm 3'!M50)</f>
        <v>0</v>
      </c>
      <c r="N50" s="31">
        <f>SUM('CSS Pgm 1:CSS Pgm 3'!N50)</f>
        <v>0</v>
      </c>
      <c r="O50" s="31">
        <f>SUM('CSS Pgm 1:CSS Pgm 3'!O50)</f>
        <v>0</v>
      </c>
      <c r="P50" s="47">
        <f t="shared" si="1"/>
        <v>0</v>
      </c>
      <c r="Q50" s="48" t="b">
        <f t="shared" si="0"/>
        <v>1</v>
      </c>
      <c r="R50" s="47">
        <f t="shared" si="2"/>
        <v>0</v>
      </c>
    </row>
    <row r="51" spans="1:18" ht="15" customHeight="1">
      <c r="A51" s="17"/>
      <c r="B51" s="20"/>
      <c r="C51" s="20" t="s">
        <v>8</v>
      </c>
      <c r="D51" s="20"/>
      <c r="E51" s="18"/>
      <c r="F51" s="31">
        <f>SUM(F47:F50)</f>
        <v>8683.39</v>
      </c>
      <c r="G51" s="31">
        <f aca="true" t="shared" si="13" ref="G51:O51">SUM(G47:G50)</f>
        <v>8683.39</v>
      </c>
      <c r="H51" s="31">
        <f t="shared" si="13"/>
        <v>0</v>
      </c>
      <c r="I51" s="31">
        <f t="shared" si="13"/>
        <v>0</v>
      </c>
      <c r="J51" s="31">
        <f t="shared" si="13"/>
        <v>0</v>
      </c>
      <c r="K51" s="31">
        <f t="shared" si="13"/>
        <v>0</v>
      </c>
      <c r="L51" s="31">
        <f t="shared" si="13"/>
        <v>0</v>
      </c>
      <c r="M51" s="31">
        <f t="shared" si="13"/>
        <v>0</v>
      </c>
      <c r="N51" s="31">
        <f t="shared" si="13"/>
        <v>0</v>
      </c>
      <c r="O51" s="31">
        <f t="shared" si="13"/>
        <v>0</v>
      </c>
      <c r="P51" s="47">
        <f t="shared" si="1"/>
        <v>8683.39</v>
      </c>
      <c r="Q51" s="48" t="b">
        <f t="shared" si="0"/>
        <v>1</v>
      </c>
      <c r="R51" s="47">
        <f t="shared" si="2"/>
        <v>8683.39</v>
      </c>
    </row>
    <row r="52" spans="1:18" ht="15" customHeight="1">
      <c r="A52" s="17"/>
      <c r="B52" s="20"/>
      <c r="C52" s="20" t="s">
        <v>6</v>
      </c>
      <c r="D52" s="20"/>
      <c r="E52" s="18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47">
        <f t="shared" si="1"/>
        <v>0</v>
      </c>
      <c r="Q52" s="48" t="b">
        <f t="shared" si="0"/>
        <v>1</v>
      </c>
      <c r="R52" s="47">
        <f t="shared" si="2"/>
        <v>0</v>
      </c>
    </row>
    <row r="53" spans="1:18" ht="15" customHeight="1">
      <c r="A53" s="17"/>
      <c r="B53" s="20"/>
      <c r="C53" s="20"/>
      <c r="D53" s="20" t="s">
        <v>11</v>
      </c>
      <c r="E53" s="18"/>
      <c r="F53" s="31">
        <f>SUM('CSS Pgm 1:CSS Pgm 3'!F53)</f>
        <v>0</v>
      </c>
      <c r="G53" s="31">
        <f>SUM('CSS Pgm 1:CSS Pgm 3'!G53)</f>
        <v>0</v>
      </c>
      <c r="H53" s="31">
        <f>SUM('CSS Pgm 1:CSS Pgm 3'!H53)</f>
        <v>0</v>
      </c>
      <c r="I53" s="31">
        <f>SUM('CSS Pgm 1:CSS Pgm 3'!I53)</f>
        <v>0</v>
      </c>
      <c r="J53" s="31">
        <f>SUM('CSS Pgm 1:CSS Pgm 3'!J53)</f>
        <v>0</v>
      </c>
      <c r="K53" s="31">
        <f>SUM('CSS Pgm 1:CSS Pgm 3'!K53)</f>
        <v>0</v>
      </c>
      <c r="L53" s="31">
        <f>SUM('CSS Pgm 1:CSS Pgm 3'!L53)</f>
        <v>0</v>
      </c>
      <c r="M53" s="31">
        <f>SUM('CSS Pgm 1:CSS Pgm 3'!M53)</f>
        <v>0</v>
      </c>
      <c r="N53" s="31">
        <f>SUM('CSS Pgm 1:CSS Pgm 3'!N53)</f>
        <v>0</v>
      </c>
      <c r="O53" s="31">
        <f>SUM('CSS Pgm 1:CSS Pgm 3'!O53)</f>
        <v>0</v>
      </c>
      <c r="P53" s="47">
        <f t="shared" si="1"/>
        <v>0</v>
      </c>
      <c r="Q53" s="48" t="b">
        <f t="shared" si="0"/>
        <v>1</v>
      </c>
      <c r="R53" s="47">
        <f t="shared" si="2"/>
        <v>0</v>
      </c>
    </row>
    <row r="54" spans="1:18" ht="15" customHeight="1">
      <c r="A54" s="17"/>
      <c r="B54" s="20"/>
      <c r="C54" s="20"/>
      <c r="D54" s="20" t="s">
        <v>12</v>
      </c>
      <c r="E54" s="18"/>
      <c r="F54" s="31">
        <f>SUM('CSS Pgm 1:CSS Pgm 3'!F54)</f>
        <v>0</v>
      </c>
      <c r="G54" s="31">
        <f>SUM('CSS Pgm 1:CSS Pgm 3'!G54)</f>
        <v>0</v>
      </c>
      <c r="H54" s="31">
        <f>SUM('CSS Pgm 1:CSS Pgm 3'!H54)</f>
        <v>0</v>
      </c>
      <c r="I54" s="31">
        <f>SUM('CSS Pgm 1:CSS Pgm 3'!I54)</f>
        <v>0</v>
      </c>
      <c r="J54" s="31">
        <f>SUM('CSS Pgm 1:CSS Pgm 3'!J54)</f>
        <v>0</v>
      </c>
      <c r="K54" s="31">
        <f>SUM('CSS Pgm 1:CSS Pgm 3'!K54)</f>
        <v>0</v>
      </c>
      <c r="L54" s="31">
        <f>SUM('CSS Pgm 1:CSS Pgm 3'!L54)</f>
        <v>0</v>
      </c>
      <c r="M54" s="31">
        <f>SUM('CSS Pgm 1:CSS Pgm 3'!M54)</f>
        <v>0</v>
      </c>
      <c r="N54" s="31">
        <f>SUM('CSS Pgm 1:CSS Pgm 3'!N54)</f>
        <v>0</v>
      </c>
      <c r="O54" s="31">
        <f>SUM('CSS Pgm 1:CSS Pgm 3'!O54)</f>
        <v>0</v>
      </c>
      <c r="P54" s="47">
        <f t="shared" si="1"/>
        <v>0</v>
      </c>
      <c r="Q54" s="48" t="b">
        <f t="shared" si="0"/>
        <v>1</v>
      </c>
      <c r="R54" s="47">
        <f t="shared" si="2"/>
        <v>0</v>
      </c>
    </row>
    <row r="55" spans="1:18" ht="15" customHeight="1">
      <c r="A55" s="17"/>
      <c r="B55" s="20"/>
      <c r="C55" s="20"/>
      <c r="D55" s="20" t="s">
        <v>39</v>
      </c>
      <c r="E55" s="18"/>
      <c r="F55" s="31">
        <f>SUM('CSS Pgm 1:CSS Pgm 3'!F55)</f>
        <v>0</v>
      </c>
      <c r="G55" s="31">
        <f>SUM('CSS Pgm 1:CSS Pgm 3'!G55)</f>
        <v>0</v>
      </c>
      <c r="H55" s="31">
        <f>SUM('CSS Pgm 1:CSS Pgm 3'!H55)</f>
        <v>0</v>
      </c>
      <c r="I55" s="31">
        <f>SUM('CSS Pgm 1:CSS Pgm 3'!I55)</f>
        <v>0</v>
      </c>
      <c r="J55" s="31">
        <f>SUM('CSS Pgm 1:CSS Pgm 3'!J55)</f>
        <v>0</v>
      </c>
      <c r="K55" s="31">
        <f>SUM('CSS Pgm 1:CSS Pgm 3'!K55)</f>
        <v>0</v>
      </c>
      <c r="L55" s="31">
        <f>SUM('CSS Pgm 1:CSS Pgm 3'!L55)</f>
        <v>0</v>
      </c>
      <c r="M55" s="31">
        <f>SUM('CSS Pgm 1:CSS Pgm 3'!M55)</f>
        <v>0</v>
      </c>
      <c r="N55" s="31">
        <f>SUM('CSS Pgm 1:CSS Pgm 3'!N55)</f>
        <v>0</v>
      </c>
      <c r="O55" s="31">
        <f>SUM('CSS Pgm 1:CSS Pgm 3'!O55)</f>
        <v>0</v>
      </c>
      <c r="P55" s="47">
        <f t="shared" si="1"/>
        <v>0</v>
      </c>
      <c r="Q55" s="48" t="b">
        <f t="shared" si="0"/>
        <v>1</v>
      </c>
      <c r="R55" s="47">
        <f t="shared" si="2"/>
        <v>0</v>
      </c>
    </row>
    <row r="56" spans="1:18" ht="15" customHeight="1">
      <c r="A56" s="17"/>
      <c r="B56" s="20"/>
      <c r="C56" s="20"/>
      <c r="D56" s="20" t="s">
        <v>5</v>
      </c>
      <c r="E56" s="18"/>
      <c r="F56" s="31">
        <f>SUM('CSS Pgm 1:CSS Pgm 3'!F56)</f>
        <v>0</v>
      </c>
      <c r="G56" s="31">
        <f>SUM('CSS Pgm 1:CSS Pgm 3'!G56)</f>
        <v>0</v>
      </c>
      <c r="H56" s="31">
        <f>SUM('CSS Pgm 1:CSS Pgm 3'!H56)</f>
        <v>0</v>
      </c>
      <c r="I56" s="31">
        <f>SUM('CSS Pgm 1:CSS Pgm 3'!I56)</f>
        <v>0</v>
      </c>
      <c r="J56" s="31">
        <f>SUM('CSS Pgm 1:CSS Pgm 3'!J56)</f>
        <v>0</v>
      </c>
      <c r="K56" s="31">
        <f>SUM('CSS Pgm 1:CSS Pgm 3'!K56)</f>
        <v>0</v>
      </c>
      <c r="L56" s="31">
        <f>SUM('CSS Pgm 1:CSS Pgm 3'!L56)</f>
        <v>0</v>
      </c>
      <c r="M56" s="31">
        <f>SUM('CSS Pgm 1:CSS Pgm 3'!M56)</f>
        <v>0</v>
      </c>
      <c r="N56" s="31">
        <f>SUM('CSS Pgm 1:CSS Pgm 3'!N56)</f>
        <v>0</v>
      </c>
      <c r="O56" s="31">
        <f>SUM('CSS Pgm 1:CSS Pgm 3'!O56)</f>
        <v>0</v>
      </c>
      <c r="P56" s="47">
        <f t="shared" si="1"/>
        <v>0</v>
      </c>
      <c r="Q56" s="48" t="b">
        <f t="shared" si="0"/>
        <v>1</v>
      </c>
      <c r="R56" s="47">
        <f t="shared" si="2"/>
        <v>0</v>
      </c>
    </row>
    <row r="57" spans="1:18" ht="15" customHeight="1">
      <c r="A57" s="17"/>
      <c r="B57" s="20"/>
      <c r="C57" s="20" t="s">
        <v>9</v>
      </c>
      <c r="D57" s="20"/>
      <c r="E57" s="18"/>
      <c r="F57" s="31">
        <f>SUM(F53:F56)</f>
        <v>0</v>
      </c>
      <c r="G57" s="31">
        <f aca="true" t="shared" si="14" ref="G57:O57">SUM(G53:G56)</f>
        <v>0</v>
      </c>
      <c r="H57" s="31">
        <f t="shared" si="14"/>
        <v>0</v>
      </c>
      <c r="I57" s="31">
        <f t="shared" si="14"/>
        <v>0</v>
      </c>
      <c r="J57" s="31">
        <f t="shared" si="14"/>
        <v>0</v>
      </c>
      <c r="K57" s="31">
        <f t="shared" si="14"/>
        <v>0</v>
      </c>
      <c r="L57" s="31">
        <f t="shared" si="14"/>
        <v>0</v>
      </c>
      <c r="M57" s="31">
        <f t="shared" si="14"/>
        <v>0</v>
      </c>
      <c r="N57" s="31">
        <f t="shared" si="14"/>
        <v>0</v>
      </c>
      <c r="O57" s="31">
        <f t="shared" si="14"/>
        <v>0</v>
      </c>
      <c r="P57" s="47">
        <f t="shared" si="1"/>
        <v>0</v>
      </c>
      <c r="Q57" s="48" t="b">
        <f t="shared" si="0"/>
        <v>1</v>
      </c>
      <c r="R57" s="47">
        <f t="shared" si="2"/>
        <v>0</v>
      </c>
    </row>
    <row r="58" spans="1:18" ht="15" customHeight="1">
      <c r="A58" s="32"/>
      <c r="B58" s="33" t="s">
        <v>14</v>
      </c>
      <c r="C58" s="33"/>
      <c r="D58" s="33"/>
      <c r="E58" s="34"/>
      <c r="F58" s="35">
        <f>F57+F51</f>
        <v>8683.39</v>
      </c>
      <c r="G58" s="35">
        <f aca="true" t="shared" si="15" ref="G58:O58">G57+G51</f>
        <v>8683.39</v>
      </c>
      <c r="H58" s="35">
        <f t="shared" si="15"/>
        <v>0</v>
      </c>
      <c r="I58" s="35">
        <f t="shared" si="15"/>
        <v>0</v>
      </c>
      <c r="J58" s="35">
        <f t="shared" si="15"/>
        <v>0</v>
      </c>
      <c r="K58" s="35">
        <f t="shared" si="15"/>
        <v>0</v>
      </c>
      <c r="L58" s="35">
        <f t="shared" si="15"/>
        <v>0</v>
      </c>
      <c r="M58" s="35">
        <f t="shared" si="15"/>
        <v>0</v>
      </c>
      <c r="N58" s="35">
        <f t="shared" si="15"/>
        <v>0</v>
      </c>
      <c r="O58" s="35">
        <f t="shared" si="15"/>
        <v>0</v>
      </c>
      <c r="P58" s="47">
        <f t="shared" si="1"/>
        <v>8683.39</v>
      </c>
      <c r="Q58" s="48" t="b">
        <f t="shared" si="0"/>
        <v>1</v>
      </c>
      <c r="R58" s="47">
        <f t="shared" si="2"/>
        <v>8683.39</v>
      </c>
    </row>
    <row r="59" spans="1:18" ht="15" customHeight="1">
      <c r="A59" s="36" t="s">
        <v>41</v>
      </c>
      <c r="B59" s="22"/>
      <c r="C59" s="22"/>
      <c r="D59" s="22"/>
      <c r="E59" s="23"/>
      <c r="F59" s="38">
        <f>F22+F44+F58</f>
        <v>272220.716</v>
      </c>
      <c r="G59" s="38">
        <f aca="true" t="shared" si="16" ref="G59:O59">G22+G44+G58</f>
        <v>264642.386</v>
      </c>
      <c r="H59" s="38">
        <f t="shared" si="16"/>
        <v>0</v>
      </c>
      <c r="I59" s="38">
        <f t="shared" si="16"/>
        <v>0</v>
      </c>
      <c r="J59" s="38">
        <f t="shared" si="16"/>
        <v>7578.33</v>
      </c>
      <c r="K59" s="38">
        <f t="shared" si="16"/>
        <v>0</v>
      </c>
      <c r="L59" s="38">
        <f t="shared" si="16"/>
        <v>0</v>
      </c>
      <c r="M59" s="38">
        <f t="shared" si="16"/>
        <v>0</v>
      </c>
      <c r="N59" s="38">
        <f t="shared" si="16"/>
        <v>0</v>
      </c>
      <c r="O59" s="38">
        <f t="shared" si="16"/>
        <v>0</v>
      </c>
      <c r="P59" s="47">
        <f t="shared" si="1"/>
        <v>272220.716</v>
      </c>
      <c r="Q59" s="48" t="b">
        <f t="shared" si="0"/>
        <v>1</v>
      </c>
      <c r="R59" s="47">
        <f t="shared" si="2"/>
        <v>272220.716</v>
      </c>
    </row>
    <row r="60" spans="16:18" ht="12.75" hidden="1">
      <c r="P60" s="49"/>
      <c r="Q60" s="50"/>
      <c r="R60" s="49"/>
    </row>
    <row r="61" spans="16:18" ht="12.75" hidden="1">
      <c r="P61" s="49"/>
      <c r="Q61" s="50"/>
      <c r="R61" s="49"/>
    </row>
    <row r="62" spans="16:18" ht="12.75" hidden="1">
      <c r="P62" s="51"/>
      <c r="Q62" s="50"/>
      <c r="R62" s="51"/>
    </row>
    <row r="63" spans="16:18" ht="12.75" hidden="1">
      <c r="P63" s="51"/>
      <c r="Q63" s="50"/>
      <c r="R63" s="51"/>
    </row>
    <row r="64" spans="16:18" ht="12.75" hidden="1">
      <c r="P64" s="51"/>
      <c r="Q64" s="50"/>
      <c r="R64" s="51"/>
    </row>
    <row r="65" spans="16:18" ht="12.75" hidden="1">
      <c r="P65" s="51"/>
      <c r="Q65" s="50"/>
      <c r="R65" s="51"/>
    </row>
    <row r="66" spans="16:18" ht="12.75" hidden="1">
      <c r="P66" s="51"/>
      <c r="Q66" s="50"/>
      <c r="R66" s="51"/>
    </row>
    <row r="67" spans="16:18" ht="12.75" hidden="1">
      <c r="P67" s="51"/>
      <c r="Q67" s="50"/>
      <c r="R67" s="51"/>
    </row>
    <row r="68" spans="16:18" ht="12.75" hidden="1">
      <c r="P68" s="51"/>
      <c r="Q68" s="50"/>
      <c r="R68" s="51"/>
    </row>
    <row r="69" spans="16:18" ht="12.75" hidden="1">
      <c r="P69" s="51"/>
      <c r="Q69" s="50"/>
      <c r="R69" s="51"/>
    </row>
    <row r="70" spans="16:18" ht="12.75" hidden="1">
      <c r="P70" s="51"/>
      <c r="Q70" s="50"/>
      <c r="R70" s="51"/>
    </row>
    <row r="71" spans="16:18" ht="12.75" hidden="1">
      <c r="P71" s="51"/>
      <c r="Q71" s="50"/>
      <c r="R71" s="51"/>
    </row>
    <row r="72" spans="16:18" ht="12.75" hidden="1">
      <c r="P72" s="51"/>
      <c r="Q72" s="50"/>
      <c r="R72" s="51"/>
    </row>
    <row r="73" spans="16:18" ht="12.75" hidden="1">
      <c r="P73" s="51"/>
      <c r="Q73" s="50"/>
      <c r="R73" s="51"/>
    </row>
    <row r="74" spans="16:18" ht="12.75" hidden="1">
      <c r="P74" s="51"/>
      <c r="Q74" s="50"/>
      <c r="R74" s="51"/>
    </row>
    <row r="75" spans="16:18" ht="12.75" hidden="1">
      <c r="P75" s="51"/>
      <c r="Q75" s="50"/>
      <c r="R75" s="51"/>
    </row>
    <row r="76" spans="16:18" ht="12.75" hidden="1">
      <c r="P76" s="51"/>
      <c r="Q76" s="50"/>
      <c r="R76" s="51"/>
    </row>
    <row r="77" spans="16:18" ht="12.75" hidden="1">
      <c r="P77" s="51"/>
      <c r="Q77" s="50"/>
      <c r="R77" s="51"/>
    </row>
    <row r="78" spans="16:18" ht="12.75" hidden="1">
      <c r="P78" s="51"/>
      <c r="Q78" s="50"/>
      <c r="R78" s="51"/>
    </row>
    <row r="79" spans="16:18" ht="12.75" hidden="1">
      <c r="P79" s="51"/>
      <c r="Q79" s="50"/>
      <c r="R79" s="51"/>
    </row>
    <row r="80" spans="16:18" ht="12.75" hidden="1">
      <c r="P80" s="51"/>
      <c r="Q80" s="50"/>
      <c r="R80" s="51"/>
    </row>
  </sheetData>
  <sheetProtection sheet="1" selectLockedCells="1"/>
  <mergeCells count="9">
    <mergeCell ref="A1:O1"/>
    <mergeCell ref="B45:E45"/>
    <mergeCell ref="A5:E7"/>
    <mergeCell ref="B9:E9"/>
    <mergeCell ref="B23:E23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55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73"/>
  <sheetViews>
    <sheetView zoomScale="90" zoomScaleNormal="90" workbookViewId="0" topLeftCell="F2">
      <selection activeCell="Q7" sqref="Q7"/>
    </sheetView>
  </sheetViews>
  <sheetFormatPr defaultColWidth="0" defaultRowHeight="12.75" zeroHeight="1"/>
  <cols>
    <col min="1" max="4" width="3.7109375" style="9" customWidth="1"/>
    <col min="5" max="5" width="35.140625" style="9" customWidth="1"/>
    <col min="6" max="6" width="17.00390625" style="9" customWidth="1"/>
    <col min="7" max="7" width="12.7109375" style="9" customWidth="1"/>
    <col min="8" max="8" width="16.7109375" style="9" customWidth="1"/>
    <col min="9" max="9" width="14.28125" style="9" customWidth="1"/>
    <col min="10" max="11" width="12.7109375" style="9" customWidth="1"/>
    <col min="12" max="12" width="17.00390625" style="9" customWidth="1"/>
    <col min="13" max="13" width="16.140625" style="9" customWidth="1"/>
    <col min="14" max="15" width="12.7109375" style="9" customWidth="1"/>
    <col min="16" max="16" width="12.28125" style="9" customWidth="1"/>
    <col min="17" max="17" width="11.8515625" style="46" customWidth="1"/>
    <col min="18" max="18" width="11.7109375" style="9" customWidth="1"/>
  </cols>
  <sheetData>
    <row r="1" spans="1:18" ht="36.75" customHeight="1">
      <c r="A1" s="108" t="s">
        <v>114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5"/>
      <c r="Q1" s="53"/>
      <c r="R1" s="25"/>
    </row>
    <row r="2" spans="1:18" ht="20.1" customHeight="1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25"/>
      <c r="L2" s="25"/>
      <c r="M2" s="25"/>
      <c r="N2" s="10" t="s">
        <v>30</v>
      </c>
      <c r="O2" s="11">
        <f>'CSS Pgm 1'!O2</f>
        <v>39560</v>
      </c>
      <c r="P2" s="25"/>
      <c r="Q2" s="53"/>
      <c r="R2" s="25"/>
    </row>
    <row r="3" spans="1:18" ht="15" customHeight="1">
      <c r="A3" s="26"/>
      <c r="B3" s="26"/>
      <c r="C3" s="26"/>
      <c r="D3" s="136"/>
      <c r="E3" s="13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53"/>
      <c r="R3" s="25"/>
    </row>
    <row r="4" spans="1:18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53"/>
      <c r="R4" s="25"/>
    </row>
    <row r="5" spans="1:18" s="3" customFormat="1" ht="15" customHeight="1">
      <c r="A5" s="143"/>
      <c r="B5" s="144"/>
      <c r="C5" s="144"/>
      <c r="D5" s="144"/>
      <c r="E5" s="145"/>
      <c r="F5" s="12" t="s">
        <v>20</v>
      </c>
      <c r="G5" s="13" t="s">
        <v>21</v>
      </c>
      <c r="H5" s="13" t="s">
        <v>28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78</v>
      </c>
      <c r="P5" s="54"/>
      <c r="Q5" s="54"/>
      <c r="R5" s="54"/>
    </row>
    <row r="6" spans="1:18" s="3" customFormat="1" ht="16.5" customHeight="1">
      <c r="A6" s="146"/>
      <c r="B6" s="147"/>
      <c r="C6" s="147"/>
      <c r="D6" s="147"/>
      <c r="E6" s="148"/>
      <c r="F6" s="131" t="s">
        <v>7</v>
      </c>
      <c r="G6" s="128" t="s">
        <v>38</v>
      </c>
      <c r="H6" s="129"/>
      <c r="I6" s="129"/>
      <c r="J6" s="129"/>
      <c r="K6" s="129"/>
      <c r="L6" s="129"/>
      <c r="M6" s="129"/>
      <c r="N6" s="129"/>
      <c r="O6" s="130"/>
      <c r="P6" s="54"/>
      <c r="Q6" s="54"/>
      <c r="R6" s="54"/>
    </row>
    <row r="7" spans="1:18" s="1" customFormat="1" ht="42" customHeight="1">
      <c r="A7" s="149"/>
      <c r="B7" s="127"/>
      <c r="C7" s="127"/>
      <c r="D7" s="127"/>
      <c r="E7" s="150"/>
      <c r="F7" s="132"/>
      <c r="G7" s="39" t="s">
        <v>0</v>
      </c>
      <c r="H7" s="39" t="s">
        <v>37</v>
      </c>
      <c r="I7" s="39" t="s">
        <v>19</v>
      </c>
      <c r="J7" s="39" t="s">
        <v>1</v>
      </c>
      <c r="K7" s="39" t="s">
        <v>16</v>
      </c>
      <c r="L7" s="39" t="s">
        <v>17</v>
      </c>
      <c r="M7" s="39" t="s">
        <v>2</v>
      </c>
      <c r="N7" s="39" t="s">
        <v>18</v>
      </c>
      <c r="O7" s="39" t="s">
        <v>77</v>
      </c>
      <c r="P7" s="52" t="s">
        <v>130</v>
      </c>
      <c r="Q7" s="52" t="s">
        <v>131</v>
      </c>
      <c r="R7" s="52" t="s">
        <v>132</v>
      </c>
    </row>
    <row r="8" spans="1:18" ht="15" customHeight="1">
      <c r="A8" s="140" t="s">
        <v>46</v>
      </c>
      <c r="B8" s="141"/>
      <c r="C8" s="141"/>
      <c r="D8" s="141"/>
      <c r="E8" s="142"/>
      <c r="F8" s="16"/>
      <c r="G8" s="16"/>
      <c r="H8" s="16"/>
      <c r="I8" s="16"/>
      <c r="J8" s="16"/>
      <c r="K8" s="16"/>
      <c r="L8" s="16"/>
      <c r="M8" s="16"/>
      <c r="N8" s="16"/>
      <c r="O8" s="16"/>
      <c r="P8" s="47">
        <f>SUM(G8:O8)</f>
        <v>0</v>
      </c>
      <c r="Q8" s="48" t="b">
        <f>EXACT(P8,R8)</f>
        <v>1</v>
      </c>
      <c r="R8" s="47">
        <f>F8</f>
        <v>0</v>
      </c>
    </row>
    <row r="9" spans="1:18" ht="15" customHeight="1">
      <c r="A9" s="17">
        <v>1</v>
      </c>
      <c r="B9" s="137" t="s">
        <v>121</v>
      </c>
      <c r="C9" s="138"/>
      <c r="D9" s="138"/>
      <c r="E9" s="139"/>
      <c r="F9" s="31">
        <f>'CSS Pgm 1'!F$59</f>
        <v>106455.856</v>
      </c>
      <c r="G9" s="31">
        <f>'CSS Pgm 1'!G$59</f>
        <v>98877.526</v>
      </c>
      <c r="H9" s="31">
        <f>'CSS Pgm 1'!H$59</f>
        <v>0</v>
      </c>
      <c r="I9" s="31">
        <f>'CSS Pgm 1'!I$59</f>
        <v>0</v>
      </c>
      <c r="J9" s="31">
        <f>'CSS Pgm 1'!J$59</f>
        <v>7578.33</v>
      </c>
      <c r="K9" s="31">
        <f>'CSS Pgm 1'!K$59</f>
        <v>0</v>
      </c>
      <c r="L9" s="31">
        <f>'CSS Pgm 1'!L$59</f>
        <v>0</v>
      </c>
      <c r="M9" s="31">
        <f>'CSS Pgm 1'!M$59</f>
        <v>0</v>
      </c>
      <c r="N9" s="31">
        <f>'CSS Pgm 1'!N$59</f>
        <v>0</v>
      </c>
      <c r="O9" s="31">
        <f>'CSS Pgm 1'!O$59</f>
        <v>0</v>
      </c>
      <c r="P9" s="47">
        <f>SUM(G9:O9)</f>
        <v>106455.856</v>
      </c>
      <c r="Q9" s="48" t="b">
        <f aca="true" t="shared" si="0" ref="Q9:Q54">EXACT(P9,R9)</f>
        <v>1</v>
      </c>
      <c r="R9" s="47">
        <f>F9</f>
        <v>106455.856</v>
      </c>
    </row>
    <row r="10" spans="1:18" ht="15" customHeight="1">
      <c r="A10" s="17">
        <v>2</v>
      </c>
      <c r="B10" s="137" t="s">
        <v>122</v>
      </c>
      <c r="C10" s="138"/>
      <c r="D10" s="138"/>
      <c r="E10" s="139"/>
      <c r="F10" s="31">
        <f>'CSS Pgm 2'!F$59</f>
        <v>157081.47</v>
      </c>
      <c r="G10" s="31">
        <f>'CSS Pgm 2'!G$59</f>
        <v>157081.47</v>
      </c>
      <c r="H10" s="31">
        <f>'CSS Pgm 2'!H$59</f>
        <v>0</v>
      </c>
      <c r="I10" s="31">
        <f>'CSS Pgm 2'!I$59</f>
        <v>0</v>
      </c>
      <c r="J10" s="31">
        <f>'CSS Pgm 2'!J$59</f>
        <v>0</v>
      </c>
      <c r="K10" s="31">
        <f>'CSS Pgm 2'!K$59</f>
        <v>0</v>
      </c>
      <c r="L10" s="31">
        <f>'CSS Pgm 2'!L$59</f>
        <v>0</v>
      </c>
      <c r="M10" s="31">
        <f>'CSS Pgm 2'!M$59</f>
        <v>0</v>
      </c>
      <c r="N10" s="31">
        <f>'CSS Pgm 2'!N$59</f>
        <v>0</v>
      </c>
      <c r="O10" s="31">
        <f>'CSS Pgm 2'!O$59</f>
        <v>0</v>
      </c>
      <c r="P10" s="47">
        <f>SUM(G10:O10)</f>
        <v>157081.47</v>
      </c>
      <c r="Q10" s="48" t="b">
        <f t="shared" si="0"/>
        <v>1</v>
      </c>
      <c r="R10" s="47">
        <f>F10</f>
        <v>157081.47</v>
      </c>
    </row>
    <row r="11" spans="1:18" ht="15" customHeight="1">
      <c r="A11" s="17">
        <v>3</v>
      </c>
      <c r="B11" s="137" t="s">
        <v>123</v>
      </c>
      <c r="C11" s="138"/>
      <c r="D11" s="138"/>
      <c r="E11" s="139"/>
      <c r="F11" s="31">
        <f>'CSS Pgm 3'!F$59</f>
        <v>8683.39</v>
      </c>
      <c r="G11" s="31">
        <f>'CSS Pgm 3'!G$59</f>
        <v>8683.39</v>
      </c>
      <c r="H11" s="31">
        <f>'CSS Pgm 3'!H$59</f>
        <v>0</v>
      </c>
      <c r="I11" s="31">
        <f>'CSS Pgm 3'!I$59</f>
        <v>0</v>
      </c>
      <c r="J11" s="31">
        <f>'CSS Pgm 3'!J$59</f>
        <v>0</v>
      </c>
      <c r="K11" s="31">
        <f>'CSS Pgm 3'!K$59</f>
        <v>0</v>
      </c>
      <c r="L11" s="31">
        <f>'CSS Pgm 3'!L$59</f>
        <v>0</v>
      </c>
      <c r="M11" s="31">
        <f>'CSS Pgm 3'!M$59</f>
        <v>0</v>
      </c>
      <c r="N11" s="31">
        <f>'CSS Pgm 3'!N$59</f>
        <v>0</v>
      </c>
      <c r="O11" s="31">
        <f>'CSS Pgm 3'!O$59</f>
        <v>0</v>
      </c>
      <c r="P11" s="47">
        <f>SUM(G11:O11)</f>
        <v>8683.39</v>
      </c>
      <c r="Q11" s="48" t="b">
        <f t="shared" si="0"/>
        <v>1</v>
      </c>
      <c r="R11" s="47">
        <f>F11</f>
        <v>8683.39</v>
      </c>
    </row>
    <row r="12" spans="1:18" ht="15" customHeight="1">
      <c r="A12" s="17"/>
      <c r="B12" s="137"/>
      <c r="C12" s="138"/>
      <c r="D12" s="138"/>
      <c r="E12" s="13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47">
        <f aca="true" t="shared" si="1" ref="P12:P54">SUM(G12:O12)</f>
        <v>0</v>
      </c>
      <c r="Q12" s="48" t="b">
        <f t="shared" si="0"/>
        <v>1</v>
      </c>
      <c r="R12" s="47">
        <f aca="true" t="shared" si="2" ref="R12:R54">F12</f>
        <v>0</v>
      </c>
    </row>
    <row r="13" spans="1:18" ht="15" customHeight="1">
      <c r="A13" s="17"/>
      <c r="B13" s="137"/>
      <c r="C13" s="138"/>
      <c r="D13" s="138"/>
      <c r="E13" s="139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7">
        <f t="shared" si="1"/>
        <v>0</v>
      </c>
      <c r="Q13" s="48" t="b">
        <f t="shared" si="0"/>
        <v>1</v>
      </c>
      <c r="R13" s="47">
        <f t="shared" si="2"/>
        <v>0</v>
      </c>
    </row>
    <row r="14" spans="1:18" ht="15" customHeight="1">
      <c r="A14" s="17"/>
      <c r="B14" s="137"/>
      <c r="C14" s="138"/>
      <c r="D14" s="138"/>
      <c r="E14" s="13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47">
        <f t="shared" si="1"/>
        <v>0</v>
      </c>
      <c r="Q14" s="48" t="b">
        <f t="shared" si="0"/>
        <v>1</v>
      </c>
      <c r="R14" s="47">
        <f t="shared" si="2"/>
        <v>0</v>
      </c>
    </row>
    <row r="15" spans="1:18" ht="15" customHeight="1">
      <c r="A15" s="17"/>
      <c r="B15" s="137"/>
      <c r="C15" s="138"/>
      <c r="D15" s="138"/>
      <c r="E15" s="13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47">
        <f t="shared" si="1"/>
        <v>0</v>
      </c>
      <c r="Q15" s="48" t="b">
        <f t="shared" si="0"/>
        <v>1</v>
      </c>
      <c r="R15" s="47">
        <f t="shared" si="2"/>
        <v>0</v>
      </c>
    </row>
    <row r="16" spans="1:18" ht="15" customHeight="1">
      <c r="A16" s="17"/>
      <c r="B16" s="137"/>
      <c r="C16" s="138"/>
      <c r="D16" s="138"/>
      <c r="E16" s="13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7">
        <f t="shared" si="1"/>
        <v>0</v>
      </c>
      <c r="Q16" s="48" t="b">
        <f t="shared" si="0"/>
        <v>1</v>
      </c>
      <c r="R16" s="47">
        <f t="shared" si="2"/>
        <v>0</v>
      </c>
    </row>
    <row r="17" spans="1:18" ht="15" customHeight="1">
      <c r="A17" s="17"/>
      <c r="B17" s="137"/>
      <c r="C17" s="138"/>
      <c r="D17" s="138"/>
      <c r="E17" s="13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7">
        <f t="shared" si="1"/>
        <v>0</v>
      </c>
      <c r="Q17" s="48" t="b">
        <f t="shared" si="0"/>
        <v>1</v>
      </c>
      <c r="R17" s="47">
        <f t="shared" si="2"/>
        <v>0</v>
      </c>
    </row>
    <row r="18" spans="1:18" ht="15" customHeight="1">
      <c r="A18" s="17"/>
      <c r="B18" s="137"/>
      <c r="C18" s="138"/>
      <c r="D18" s="138"/>
      <c r="E18" s="13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47">
        <f t="shared" si="1"/>
        <v>0</v>
      </c>
      <c r="Q18" s="48" t="b">
        <f t="shared" si="0"/>
        <v>1</v>
      </c>
      <c r="R18" s="47">
        <f t="shared" si="2"/>
        <v>0</v>
      </c>
    </row>
    <row r="19" spans="1:18" ht="15" customHeight="1">
      <c r="A19" s="17"/>
      <c r="B19" s="137"/>
      <c r="C19" s="138"/>
      <c r="D19" s="138"/>
      <c r="E19" s="13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7">
        <f t="shared" si="1"/>
        <v>0</v>
      </c>
      <c r="Q19" s="48" t="b">
        <f t="shared" si="0"/>
        <v>1</v>
      </c>
      <c r="R19" s="47">
        <f t="shared" si="2"/>
        <v>0</v>
      </c>
    </row>
    <row r="20" spans="1:18" ht="15" customHeight="1">
      <c r="A20" s="17"/>
      <c r="B20" s="137"/>
      <c r="C20" s="138"/>
      <c r="D20" s="138"/>
      <c r="E20" s="13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47">
        <f t="shared" si="1"/>
        <v>0</v>
      </c>
      <c r="Q20" s="48" t="b">
        <f t="shared" si="0"/>
        <v>1</v>
      </c>
      <c r="R20" s="47">
        <f t="shared" si="2"/>
        <v>0</v>
      </c>
    </row>
    <row r="21" spans="1:18" ht="15" customHeight="1">
      <c r="A21" s="17"/>
      <c r="B21" s="137"/>
      <c r="C21" s="138"/>
      <c r="D21" s="138"/>
      <c r="E21" s="13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7">
        <f t="shared" si="1"/>
        <v>0</v>
      </c>
      <c r="Q21" s="48" t="b">
        <f t="shared" si="0"/>
        <v>1</v>
      </c>
      <c r="R21" s="47">
        <f t="shared" si="2"/>
        <v>0</v>
      </c>
    </row>
    <row r="22" spans="1:18" ht="15" customHeight="1">
      <c r="A22" s="17"/>
      <c r="B22" s="137"/>
      <c r="C22" s="138"/>
      <c r="D22" s="138"/>
      <c r="E22" s="13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47">
        <f t="shared" si="1"/>
        <v>0</v>
      </c>
      <c r="Q22" s="48" t="b">
        <f t="shared" si="0"/>
        <v>1</v>
      </c>
      <c r="R22" s="47">
        <f t="shared" si="2"/>
        <v>0</v>
      </c>
    </row>
    <row r="23" spans="1:18" ht="15" customHeight="1">
      <c r="A23" s="17"/>
      <c r="B23" s="137"/>
      <c r="C23" s="138"/>
      <c r="D23" s="138"/>
      <c r="E23" s="13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47">
        <f t="shared" si="1"/>
        <v>0</v>
      </c>
      <c r="Q23" s="48" t="b">
        <f t="shared" si="0"/>
        <v>1</v>
      </c>
      <c r="R23" s="47">
        <f t="shared" si="2"/>
        <v>0</v>
      </c>
    </row>
    <row r="24" spans="1:18" ht="15" customHeight="1">
      <c r="A24" s="17"/>
      <c r="B24" s="137"/>
      <c r="C24" s="138"/>
      <c r="D24" s="138"/>
      <c r="E24" s="13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7">
        <f t="shared" si="1"/>
        <v>0</v>
      </c>
      <c r="Q24" s="48" t="b">
        <f t="shared" si="0"/>
        <v>1</v>
      </c>
      <c r="R24" s="47">
        <f t="shared" si="2"/>
        <v>0</v>
      </c>
    </row>
    <row r="25" spans="1:18" ht="15" customHeight="1">
      <c r="A25" s="17"/>
      <c r="B25" s="137"/>
      <c r="C25" s="138"/>
      <c r="D25" s="138"/>
      <c r="E25" s="13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47">
        <f t="shared" si="1"/>
        <v>0</v>
      </c>
      <c r="Q25" s="48" t="b">
        <f t="shared" si="0"/>
        <v>1</v>
      </c>
      <c r="R25" s="47">
        <f t="shared" si="2"/>
        <v>0</v>
      </c>
    </row>
    <row r="26" spans="1:18" ht="15" customHeight="1">
      <c r="A26" s="17"/>
      <c r="B26" s="137"/>
      <c r="C26" s="138"/>
      <c r="D26" s="138"/>
      <c r="E26" s="13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7">
        <f t="shared" si="1"/>
        <v>0</v>
      </c>
      <c r="Q26" s="48" t="b">
        <f t="shared" si="0"/>
        <v>1</v>
      </c>
      <c r="R26" s="47">
        <f t="shared" si="2"/>
        <v>0</v>
      </c>
    </row>
    <row r="27" spans="1:18" ht="15" customHeight="1">
      <c r="A27" s="17"/>
      <c r="B27" s="137"/>
      <c r="C27" s="138"/>
      <c r="D27" s="138"/>
      <c r="E27" s="13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47">
        <f t="shared" si="1"/>
        <v>0</v>
      </c>
      <c r="Q27" s="48" t="b">
        <f t="shared" si="0"/>
        <v>1</v>
      </c>
      <c r="R27" s="47">
        <f t="shared" si="2"/>
        <v>0</v>
      </c>
    </row>
    <row r="28" spans="1:18" ht="15" customHeight="1">
      <c r="A28" s="17"/>
      <c r="B28" s="137"/>
      <c r="C28" s="138"/>
      <c r="D28" s="138"/>
      <c r="E28" s="13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47">
        <f t="shared" si="1"/>
        <v>0</v>
      </c>
      <c r="Q28" s="48" t="b">
        <f t="shared" si="0"/>
        <v>1</v>
      </c>
      <c r="R28" s="47">
        <f t="shared" si="2"/>
        <v>0</v>
      </c>
    </row>
    <row r="29" spans="1:18" ht="15" customHeight="1">
      <c r="A29" s="17"/>
      <c r="B29" s="137"/>
      <c r="C29" s="138"/>
      <c r="D29" s="138"/>
      <c r="E29" s="13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47">
        <f t="shared" si="1"/>
        <v>0</v>
      </c>
      <c r="Q29" s="48" t="b">
        <f t="shared" si="0"/>
        <v>1</v>
      </c>
      <c r="R29" s="47">
        <f t="shared" si="2"/>
        <v>0</v>
      </c>
    </row>
    <row r="30" spans="1:18" ht="15" customHeight="1">
      <c r="A30" s="17"/>
      <c r="B30" s="137"/>
      <c r="C30" s="138"/>
      <c r="D30" s="138"/>
      <c r="E30" s="13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47">
        <f t="shared" si="1"/>
        <v>0</v>
      </c>
      <c r="Q30" s="48" t="b">
        <f t="shared" si="0"/>
        <v>1</v>
      </c>
      <c r="R30" s="47">
        <f t="shared" si="2"/>
        <v>0</v>
      </c>
    </row>
    <row r="31" spans="1:18" ht="15" customHeight="1">
      <c r="A31" s="17"/>
      <c r="B31" s="137"/>
      <c r="C31" s="138"/>
      <c r="D31" s="138"/>
      <c r="E31" s="13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47">
        <f t="shared" si="1"/>
        <v>0</v>
      </c>
      <c r="Q31" s="48" t="b">
        <f t="shared" si="0"/>
        <v>1</v>
      </c>
      <c r="R31" s="47">
        <f t="shared" si="2"/>
        <v>0</v>
      </c>
    </row>
    <row r="32" spans="1:18" ht="15" customHeight="1">
      <c r="A32" s="17"/>
      <c r="B32" s="137"/>
      <c r="C32" s="138"/>
      <c r="D32" s="138"/>
      <c r="E32" s="13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47">
        <f t="shared" si="1"/>
        <v>0</v>
      </c>
      <c r="Q32" s="48" t="b">
        <f t="shared" si="0"/>
        <v>1</v>
      </c>
      <c r="R32" s="47">
        <f t="shared" si="2"/>
        <v>0</v>
      </c>
    </row>
    <row r="33" spans="1:18" ht="15" customHeight="1">
      <c r="A33" s="17"/>
      <c r="B33" s="137"/>
      <c r="C33" s="138"/>
      <c r="D33" s="138"/>
      <c r="E33" s="13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47">
        <f t="shared" si="1"/>
        <v>0</v>
      </c>
      <c r="Q33" s="48" t="b">
        <f t="shared" si="0"/>
        <v>1</v>
      </c>
      <c r="R33" s="47">
        <f t="shared" si="2"/>
        <v>0</v>
      </c>
    </row>
    <row r="34" spans="1:18" ht="15" customHeight="1">
      <c r="A34" s="32"/>
      <c r="B34" s="33" t="s">
        <v>41</v>
      </c>
      <c r="C34" s="33"/>
      <c r="D34" s="33"/>
      <c r="E34" s="34"/>
      <c r="F34" s="35">
        <f>SUM(F9:F33)</f>
        <v>272220.716</v>
      </c>
      <c r="G34" s="35">
        <f aca="true" t="shared" si="3" ref="G34:O34">SUM(G9:G33)</f>
        <v>264642.386</v>
      </c>
      <c r="H34" s="35">
        <f t="shared" si="3"/>
        <v>0</v>
      </c>
      <c r="I34" s="35">
        <f t="shared" si="3"/>
        <v>0</v>
      </c>
      <c r="J34" s="35">
        <f t="shared" si="3"/>
        <v>7578.33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47">
        <f t="shared" si="1"/>
        <v>272220.716</v>
      </c>
      <c r="Q34" s="48" t="b">
        <f t="shared" si="0"/>
        <v>1</v>
      </c>
      <c r="R34" s="47">
        <f t="shared" si="2"/>
        <v>272220.716</v>
      </c>
    </row>
    <row r="35" spans="1:18" ht="15" customHeight="1">
      <c r="A35" s="28" t="s">
        <v>100</v>
      </c>
      <c r="B35" s="14"/>
      <c r="C35" s="14"/>
      <c r="D35" s="14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47">
        <f t="shared" si="1"/>
        <v>0</v>
      </c>
      <c r="Q35" s="48" t="b">
        <f t="shared" si="0"/>
        <v>1</v>
      </c>
      <c r="R35" s="47">
        <f t="shared" si="2"/>
        <v>0</v>
      </c>
    </row>
    <row r="36" spans="1:18" ht="15" customHeight="1">
      <c r="A36" s="55"/>
      <c r="B36" s="20" t="s">
        <v>101</v>
      </c>
      <c r="C36" s="20"/>
      <c r="D36" s="20"/>
      <c r="E36" s="18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47">
        <f t="shared" si="1"/>
        <v>0</v>
      </c>
      <c r="Q36" s="48" t="b">
        <f t="shared" si="0"/>
        <v>1</v>
      </c>
      <c r="R36" s="47">
        <f t="shared" si="2"/>
        <v>0</v>
      </c>
    </row>
    <row r="37" spans="1:18" ht="15" customHeight="1">
      <c r="A37" s="17"/>
      <c r="B37" s="20"/>
      <c r="C37" s="20" t="s">
        <v>39</v>
      </c>
      <c r="D37" s="20"/>
      <c r="E37" s="18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47">
        <f t="shared" si="1"/>
        <v>0</v>
      </c>
      <c r="Q37" s="48" t="b">
        <f t="shared" si="0"/>
        <v>1</v>
      </c>
      <c r="R37" s="47">
        <f t="shared" si="2"/>
        <v>0</v>
      </c>
    </row>
    <row r="38" spans="1:18" ht="15" customHeight="1">
      <c r="A38" s="17"/>
      <c r="B38" s="56"/>
      <c r="C38" s="20" t="s">
        <v>75</v>
      </c>
      <c r="D38" s="20"/>
      <c r="E38" s="18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47">
        <f t="shared" si="1"/>
        <v>0</v>
      </c>
      <c r="Q38" s="48" t="b">
        <f t="shared" si="0"/>
        <v>1</v>
      </c>
      <c r="R38" s="47">
        <f t="shared" si="2"/>
        <v>0</v>
      </c>
    </row>
    <row r="39" spans="1:18" ht="15" customHeight="1">
      <c r="A39" s="17"/>
      <c r="B39" s="20"/>
      <c r="C39" s="20" t="s">
        <v>42</v>
      </c>
      <c r="D39" s="20"/>
      <c r="E39" s="18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47">
        <f t="shared" si="1"/>
        <v>0</v>
      </c>
      <c r="Q39" s="48" t="b">
        <f t="shared" si="0"/>
        <v>1</v>
      </c>
      <c r="R39" s="47">
        <f t="shared" si="2"/>
        <v>0</v>
      </c>
    </row>
    <row r="40" spans="1:18" ht="15" customHeight="1">
      <c r="A40" s="17"/>
      <c r="B40" s="20"/>
      <c r="C40" s="56" t="s">
        <v>102</v>
      </c>
      <c r="D40" s="20"/>
      <c r="E40" s="18"/>
      <c r="F40" s="31">
        <f aca="true" t="shared" si="4" ref="F40:O40">SUM(F37:F39)</f>
        <v>0</v>
      </c>
      <c r="G40" s="31">
        <f t="shared" si="4"/>
        <v>0</v>
      </c>
      <c r="H40" s="31">
        <f t="shared" si="4"/>
        <v>0</v>
      </c>
      <c r="I40" s="31">
        <f t="shared" si="4"/>
        <v>0</v>
      </c>
      <c r="J40" s="31">
        <f t="shared" si="4"/>
        <v>0</v>
      </c>
      <c r="K40" s="31">
        <f t="shared" si="4"/>
        <v>0</v>
      </c>
      <c r="L40" s="31">
        <f t="shared" si="4"/>
        <v>0</v>
      </c>
      <c r="M40" s="31">
        <f t="shared" si="4"/>
        <v>0</v>
      </c>
      <c r="N40" s="31">
        <f t="shared" si="4"/>
        <v>0</v>
      </c>
      <c r="O40" s="31">
        <f t="shared" si="4"/>
        <v>0</v>
      </c>
      <c r="P40" s="47">
        <f t="shared" si="1"/>
        <v>0</v>
      </c>
      <c r="Q40" s="48" t="b">
        <f t="shared" si="0"/>
        <v>1</v>
      </c>
      <c r="R40" s="47">
        <f t="shared" si="2"/>
        <v>0</v>
      </c>
    </row>
    <row r="41" spans="1:18" ht="15" customHeight="1">
      <c r="A41" s="55"/>
      <c r="B41" s="20" t="s">
        <v>74</v>
      </c>
      <c r="C41" s="20"/>
      <c r="D41" s="20"/>
      <c r="E41" s="18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47">
        <f t="shared" si="1"/>
        <v>0</v>
      </c>
      <c r="Q41" s="48" t="b">
        <f t="shared" si="0"/>
        <v>1</v>
      </c>
      <c r="R41" s="47">
        <f t="shared" si="2"/>
        <v>0</v>
      </c>
    </row>
    <row r="42" spans="1:18" ht="15" customHeight="1">
      <c r="A42" s="17"/>
      <c r="B42" s="20"/>
      <c r="C42" s="20" t="s">
        <v>39</v>
      </c>
      <c r="D42" s="20"/>
      <c r="E42" s="18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7">
        <f t="shared" si="1"/>
        <v>0</v>
      </c>
      <c r="Q42" s="48" t="b">
        <f t="shared" si="0"/>
        <v>1</v>
      </c>
      <c r="R42" s="47">
        <f t="shared" si="2"/>
        <v>0</v>
      </c>
    </row>
    <row r="43" spans="1:18" ht="15" customHeight="1">
      <c r="A43" s="17"/>
      <c r="B43" s="56"/>
      <c r="C43" s="20" t="s">
        <v>75</v>
      </c>
      <c r="D43" s="20"/>
      <c r="E43" s="18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47">
        <f t="shared" si="1"/>
        <v>0</v>
      </c>
      <c r="Q43" s="48" t="b">
        <f t="shared" si="0"/>
        <v>1</v>
      </c>
      <c r="R43" s="47">
        <f t="shared" si="2"/>
        <v>0</v>
      </c>
    </row>
    <row r="44" spans="1:18" ht="15" customHeight="1">
      <c r="A44" s="17"/>
      <c r="B44" s="20"/>
      <c r="C44" s="20" t="s">
        <v>42</v>
      </c>
      <c r="D44" s="20"/>
      <c r="E44" s="18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47">
        <f t="shared" si="1"/>
        <v>0</v>
      </c>
      <c r="Q44" s="48" t="b">
        <f t="shared" si="0"/>
        <v>1</v>
      </c>
      <c r="R44" s="47">
        <f t="shared" si="2"/>
        <v>0</v>
      </c>
    </row>
    <row r="45" spans="1:18" ht="15" customHeight="1">
      <c r="A45" s="17"/>
      <c r="B45" s="20"/>
      <c r="C45" s="56" t="s">
        <v>82</v>
      </c>
      <c r="D45" s="20"/>
      <c r="E45" s="18"/>
      <c r="F45" s="31">
        <f>SUM(F42:F44)</f>
        <v>0</v>
      </c>
      <c r="G45" s="31">
        <f aca="true" t="shared" si="5" ref="G45:O45">SUM(G42:G44)</f>
        <v>0</v>
      </c>
      <c r="H45" s="31">
        <f t="shared" si="5"/>
        <v>0</v>
      </c>
      <c r="I45" s="31">
        <f t="shared" si="5"/>
        <v>0</v>
      </c>
      <c r="J45" s="31">
        <f t="shared" si="5"/>
        <v>0</v>
      </c>
      <c r="K45" s="31">
        <f t="shared" si="5"/>
        <v>0</v>
      </c>
      <c r="L45" s="31">
        <f t="shared" si="5"/>
        <v>0</v>
      </c>
      <c r="M45" s="31">
        <f t="shared" si="5"/>
        <v>0</v>
      </c>
      <c r="N45" s="31">
        <f t="shared" si="5"/>
        <v>0</v>
      </c>
      <c r="O45" s="31">
        <f t="shared" si="5"/>
        <v>0</v>
      </c>
      <c r="P45" s="47">
        <f t="shared" si="1"/>
        <v>0</v>
      </c>
      <c r="Q45" s="48" t="b">
        <f t="shared" si="0"/>
        <v>1</v>
      </c>
      <c r="R45" s="47">
        <f t="shared" si="2"/>
        <v>0</v>
      </c>
    </row>
    <row r="46" spans="1:18" ht="15" customHeight="1">
      <c r="A46" s="17"/>
      <c r="B46" s="20" t="s">
        <v>76</v>
      </c>
      <c r="C46" s="56"/>
      <c r="D46" s="20"/>
      <c r="E46" s="18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47">
        <f t="shared" si="1"/>
        <v>0</v>
      </c>
      <c r="Q46" s="48" t="b">
        <f t="shared" si="0"/>
        <v>1</v>
      </c>
      <c r="R46" s="47">
        <f t="shared" si="2"/>
        <v>0</v>
      </c>
    </row>
    <row r="47" spans="1:18" ht="15" customHeight="1">
      <c r="A47" s="17"/>
      <c r="B47" s="20"/>
      <c r="C47" s="20" t="s">
        <v>39</v>
      </c>
      <c r="D47" s="20"/>
      <c r="E47" s="18"/>
      <c r="F47" s="31">
        <f>SUM(G47:O47)</f>
        <v>160444.37</v>
      </c>
      <c r="G47" s="31">
        <v>160444.37</v>
      </c>
      <c r="H47" s="31"/>
      <c r="I47" s="31"/>
      <c r="J47" s="31"/>
      <c r="K47" s="31"/>
      <c r="L47" s="31"/>
      <c r="M47" s="31"/>
      <c r="N47" s="31"/>
      <c r="O47" s="31"/>
      <c r="P47" s="47">
        <f t="shared" si="1"/>
        <v>160444.37</v>
      </c>
      <c r="Q47" s="48" t="b">
        <f t="shared" si="0"/>
        <v>1</v>
      </c>
      <c r="R47" s="47">
        <f t="shared" si="2"/>
        <v>160444.37</v>
      </c>
    </row>
    <row r="48" spans="1:18" ht="15" customHeight="1">
      <c r="A48" s="17"/>
      <c r="B48" s="20"/>
      <c r="C48" s="20" t="s">
        <v>42</v>
      </c>
      <c r="D48" s="20"/>
      <c r="E48" s="18"/>
      <c r="F48" s="31">
        <f>SUM(G48:O48)</f>
        <v>8549.64</v>
      </c>
      <c r="G48" s="31">
        <v>8549.64</v>
      </c>
      <c r="H48" s="31"/>
      <c r="I48" s="31"/>
      <c r="J48" s="31"/>
      <c r="K48" s="31"/>
      <c r="L48" s="31"/>
      <c r="M48" s="31"/>
      <c r="N48" s="31"/>
      <c r="O48" s="31"/>
      <c r="P48" s="47">
        <f t="shared" si="1"/>
        <v>8549.64</v>
      </c>
      <c r="Q48" s="48" t="b">
        <f t="shared" si="0"/>
        <v>1</v>
      </c>
      <c r="R48" s="47">
        <f t="shared" si="2"/>
        <v>8549.64</v>
      </c>
    </row>
    <row r="49" spans="1:18" ht="15" customHeight="1">
      <c r="A49" s="17"/>
      <c r="B49" s="56"/>
      <c r="C49" s="20" t="s">
        <v>44</v>
      </c>
      <c r="D49" s="20"/>
      <c r="E49" s="18"/>
      <c r="F49" s="31">
        <f>SUM(G49:O49)</f>
        <v>0</v>
      </c>
      <c r="G49" s="31"/>
      <c r="H49" s="31"/>
      <c r="I49" s="31"/>
      <c r="J49" s="31"/>
      <c r="K49" s="31"/>
      <c r="L49" s="31"/>
      <c r="M49" s="31"/>
      <c r="N49" s="31"/>
      <c r="O49" s="31"/>
      <c r="P49" s="47">
        <f t="shared" si="1"/>
        <v>0</v>
      </c>
      <c r="Q49" s="48" t="b">
        <f t="shared" si="0"/>
        <v>1</v>
      </c>
      <c r="R49" s="47">
        <f t="shared" si="2"/>
        <v>0</v>
      </c>
    </row>
    <row r="50" spans="1:18" ht="15" customHeight="1">
      <c r="A50" s="17"/>
      <c r="B50" s="56"/>
      <c r="C50" s="20" t="s">
        <v>133</v>
      </c>
      <c r="D50" s="20"/>
      <c r="E50" s="18"/>
      <c r="F50" s="31">
        <f>SUM(G50:O50)</f>
        <v>0</v>
      </c>
      <c r="G50" s="31"/>
      <c r="H50" s="31"/>
      <c r="I50" s="31"/>
      <c r="J50" s="31"/>
      <c r="K50" s="31"/>
      <c r="L50" s="31"/>
      <c r="M50" s="31"/>
      <c r="N50" s="31"/>
      <c r="O50" s="31"/>
      <c r="P50" s="47">
        <f t="shared" si="1"/>
        <v>0</v>
      </c>
      <c r="Q50" s="48" t="b">
        <f t="shared" si="0"/>
        <v>1</v>
      </c>
      <c r="R50" s="47">
        <f t="shared" si="2"/>
        <v>0</v>
      </c>
    </row>
    <row r="51" spans="1:18" ht="15" customHeight="1">
      <c r="A51" s="17"/>
      <c r="B51" s="56"/>
      <c r="C51" s="20" t="s">
        <v>134</v>
      </c>
      <c r="D51" s="20"/>
      <c r="E51" s="18"/>
      <c r="F51" s="31">
        <f>SUM(G51:O51)</f>
        <v>0</v>
      </c>
      <c r="G51" s="31"/>
      <c r="H51" s="31"/>
      <c r="I51" s="31"/>
      <c r="J51" s="31"/>
      <c r="K51" s="31"/>
      <c r="L51" s="31"/>
      <c r="M51" s="31"/>
      <c r="N51" s="31"/>
      <c r="O51" s="31"/>
      <c r="P51" s="47">
        <f t="shared" si="1"/>
        <v>0</v>
      </c>
      <c r="Q51" s="48" t="b">
        <f t="shared" si="0"/>
        <v>1</v>
      </c>
      <c r="R51" s="47">
        <f t="shared" si="2"/>
        <v>0</v>
      </c>
    </row>
    <row r="52" spans="1:18" ht="15" customHeight="1">
      <c r="A52" s="17"/>
      <c r="B52" s="56"/>
      <c r="C52" s="20" t="s">
        <v>45</v>
      </c>
      <c r="D52" s="20"/>
      <c r="E52" s="18"/>
      <c r="F52" s="31">
        <f>SUM(F47:F51)</f>
        <v>168994.01</v>
      </c>
      <c r="G52" s="31">
        <f aca="true" t="shared" si="6" ref="G52:O52">SUM(G47:G51)</f>
        <v>168994.01</v>
      </c>
      <c r="H52" s="31">
        <f t="shared" si="6"/>
        <v>0</v>
      </c>
      <c r="I52" s="31">
        <f t="shared" si="6"/>
        <v>0</v>
      </c>
      <c r="J52" s="31">
        <f t="shared" si="6"/>
        <v>0</v>
      </c>
      <c r="K52" s="31">
        <f t="shared" si="6"/>
        <v>0</v>
      </c>
      <c r="L52" s="31">
        <f t="shared" si="6"/>
        <v>0</v>
      </c>
      <c r="M52" s="31">
        <f t="shared" si="6"/>
        <v>0</v>
      </c>
      <c r="N52" s="31">
        <f t="shared" si="6"/>
        <v>0</v>
      </c>
      <c r="O52" s="31">
        <f t="shared" si="6"/>
        <v>0</v>
      </c>
      <c r="P52" s="47">
        <f t="shared" si="1"/>
        <v>168994.01</v>
      </c>
      <c r="Q52" s="48" t="b">
        <f t="shared" si="0"/>
        <v>1</v>
      </c>
      <c r="R52" s="47">
        <f t="shared" si="2"/>
        <v>168994.01</v>
      </c>
    </row>
    <row r="53" spans="1:18" ht="15" customHeight="1">
      <c r="A53" s="17"/>
      <c r="B53" s="56" t="s">
        <v>103</v>
      </c>
      <c r="C53" s="20"/>
      <c r="D53" s="20"/>
      <c r="E53" s="18"/>
      <c r="F53" s="31">
        <f>F40+F45+F52</f>
        <v>168994.01</v>
      </c>
      <c r="G53" s="31">
        <f aca="true" t="shared" si="7" ref="G53:O53">G40+G45+G52</f>
        <v>168994.01</v>
      </c>
      <c r="H53" s="31">
        <f t="shared" si="7"/>
        <v>0</v>
      </c>
      <c r="I53" s="31">
        <f t="shared" si="7"/>
        <v>0</v>
      </c>
      <c r="J53" s="31">
        <f t="shared" si="7"/>
        <v>0</v>
      </c>
      <c r="K53" s="31">
        <f t="shared" si="7"/>
        <v>0</v>
      </c>
      <c r="L53" s="31">
        <f t="shared" si="7"/>
        <v>0</v>
      </c>
      <c r="M53" s="31">
        <f t="shared" si="7"/>
        <v>0</v>
      </c>
      <c r="N53" s="31">
        <f t="shared" si="7"/>
        <v>0</v>
      </c>
      <c r="O53" s="31">
        <f t="shared" si="7"/>
        <v>0</v>
      </c>
      <c r="P53" s="47">
        <f t="shared" si="1"/>
        <v>168994.01</v>
      </c>
      <c r="Q53" s="48" t="b">
        <f t="shared" si="0"/>
        <v>1</v>
      </c>
      <c r="R53" s="47">
        <f t="shared" si="2"/>
        <v>168994.01</v>
      </c>
    </row>
    <row r="54" spans="1:18" ht="15" customHeight="1">
      <c r="A54" s="57" t="s">
        <v>43</v>
      </c>
      <c r="B54" s="58"/>
      <c r="C54" s="58"/>
      <c r="D54" s="58"/>
      <c r="E54" s="63"/>
      <c r="F54" s="60">
        <f>F53+F34</f>
        <v>441214.726</v>
      </c>
      <c r="G54" s="60">
        <f aca="true" t="shared" si="8" ref="G54:O54">G53+G34</f>
        <v>433636.396</v>
      </c>
      <c r="H54" s="60">
        <f t="shared" si="8"/>
        <v>0</v>
      </c>
      <c r="I54" s="60">
        <f t="shared" si="8"/>
        <v>0</v>
      </c>
      <c r="J54" s="60">
        <f t="shared" si="8"/>
        <v>7578.33</v>
      </c>
      <c r="K54" s="60">
        <f t="shared" si="8"/>
        <v>0</v>
      </c>
      <c r="L54" s="60">
        <f t="shared" si="8"/>
        <v>0</v>
      </c>
      <c r="M54" s="60">
        <f t="shared" si="8"/>
        <v>0</v>
      </c>
      <c r="N54" s="60">
        <f t="shared" si="8"/>
        <v>0</v>
      </c>
      <c r="O54" s="60">
        <f t="shared" si="8"/>
        <v>0</v>
      </c>
      <c r="P54" s="47">
        <f t="shared" si="1"/>
        <v>441214.726</v>
      </c>
      <c r="Q54" s="48" t="b">
        <f t="shared" si="0"/>
        <v>1</v>
      </c>
      <c r="R54" s="47">
        <f t="shared" si="2"/>
        <v>441214.726</v>
      </c>
    </row>
    <row r="55" spans="1:18" ht="15" customHeight="1">
      <c r="A55" s="9" t="s">
        <v>47</v>
      </c>
      <c r="I55" s="25"/>
      <c r="J55" s="25"/>
      <c r="K55" s="25"/>
      <c r="L55" s="25"/>
      <c r="M55" s="25"/>
      <c r="N55" s="25"/>
      <c r="O55" s="25"/>
      <c r="P55" s="61"/>
      <c r="Q55" s="62"/>
      <c r="R55" s="61"/>
    </row>
    <row r="56" spans="1:18" ht="15" customHeight="1">
      <c r="A56" s="9" t="s">
        <v>48</v>
      </c>
      <c r="J56" s="25"/>
      <c r="K56" s="25"/>
      <c r="L56" s="25"/>
      <c r="M56" s="25"/>
      <c r="N56" s="25"/>
      <c r="O56" s="25"/>
      <c r="P56" s="61"/>
      <c r="Q56" s="62"/>
      <c r="R56" s="61"/>
    </row>
    <row r="57" spans="16:18" ht="12.75" hidden="1">
      <c r="P57" s="49"/>
      <c r="Q57" s="50"/>
      <c r="R57" s="49"/>
    </row>
    <row r="58" spans="16:18" ht="12.75" hidden="1">
      <c r="P58" s="49"/>
      <c r="Q58" s="50"/>
      <c r="R58" s="49"/>
    </row>
    <row r="59" spans="16:18" ht="12.75" hidden="1">
      <c r="P59" s="49"/>
      <c r="Q59" s="50"/>
      <c r="R59" s="49"/>
    </row>
    <row r="60" spans="16:18" ht="12.75" hidden="1">
      <c r="P60" s="49"/>
      <c r="Q60" s="50"/>
      <c r="R60" s="49"/>
    </row>
    <row r="61" spans="16:18" ht="12.75" hidden="1">
      <c r="P61" s="49"/>
      <c r="Q61" s="50"/>
      <c r="R61" s="49"/>
    </row>
    <row r="62" spans="16:18" ht="12.75" hidden="1">
      <c r="P62" s="51"/>
      <c r="Q62" s="50"/>
      <c r="R62" s="51"/>
    </row>
    <row r="63" spans="16:18" ht="12.75" hidden="1">
      <c r="P63" s="51"/>
      <c r="Q63" s="50"/>
      <c r="R63" s="51"/>
    </row>
    <row r="64" spans="16:18" ht="12.75" hidden="1">
      <c r="P64" s="51"/>
      <c r="Q64" s="50"/>
      <c r="R64" s="51"/>
    </row>
    <row r="65" spans="16:18" ht="12.75" hidden="1">
      <c r="P65" s="51"/>
      <c r="Q65" s="50"/>
      <c r="R65" s="51"/>
    </row>
    <row r="66" spans="16:18" ht="12.75" hidden="1">
      <c r="P66" s="51"/>
      <c r="Q66" s="50"/>
      <c r="R66" s="51"/>
    </row>
    <row r="67" spans="16:18" ht="12.75" hidden="1">
      <c r="P67" s="51"/>
      <c r="Q67" s="50"/>
      <c r="R67" s="51"/>
    </row>
    <row r="68" spans="16:18" ht="12.75" hidden="1">
      <c r="P68" s="51"/>
      <c r="Q68" s="50"/>
      <c r="R68" s="51"/>
    </row>
    <row r="69" spans="16:18" ht="12.75" hidden="1">
      <c r="P69" s="51"/>
      <c r="Q69" s="50"/>
      <c r="R69" s="51"/>
    </row>
    <row r="70" spans="16:18" ht="12.75" hidden="1">
      <c r="P70" s="51"/>
      <c r="Q70" s="50"/>
      <c r="R70" s="51"/>
    </row>
    <row r="71" spans="16:18" ht="12.75" hidden="1">
      <c r="P71" s="51"/>
      <c r="Q71" s="50"/>
      <c r="R71" s="51"/>
    </row>
    <row r="72" spans="16:18" ht="12.75" hidden="1">
      <c r="P72" s="51"/>
      <c r="Q72" s="50"/>
      <c r="R72" s="51"/>
    </row>
    <row r="73" spans="16:18" ht="12.75" hidden="1">
      <c r="P73" s="51"/>
      <c r="Q73" s="50"/>
      <c r="R73" s="51"/>
    </row>
  </sheetData>
  <sheetProtection sheet="1" selectLockedCells="1"/>
  <mergeCells count="32">
    <mergeCell ref="A1:O1"/>
    <mergeCell ref="A5:E7"/>
    <mergeCell ref="B9:E9"/>
    <mergeCell ref="F6:F7"/>
    <mergeCell ref="D3:E3"/>
    <mergeCell ref="D2:E2"/>
    <mergeCell ref="B16:E16"/>
    <mergeCell ref="B17:E17"/>
    <mergeCell ref="B18:E18"/>
    <mergeCell ref="B10:E10"/>
    <mergeCell ref="G6:O6"/>
    <mergeCell ref="B32:E32"/>
    <mergeCell ref="B33:E33"/>
    <mergeCell ref="A8:E8"/>
    <mergeCell ref="B27:E27"/>
    <mergeCell ref="B28:E28"/>
    <mergeCell ref="B29:E29"/>
    <mergeCell ref="B30:E30"/>
    <mergeCell ref="B23:E23"/>
    <mergeCell ref="B24:E24"/>
    <mergeCell ref="B21:E21"/>
    <mergeCell ref="B22:E22"/>
    <mergeCell ref="B11:E11"/>
    <mergeCell ref="B12:E12"/>
    <mergeCell ref="B13:E13"/>
    <mergeCell ref="B14:E14"/>
    <mergeCell ref="B15:E15"/>
    <mergeCell ref="B25:E25"/>
    <mergeCell ref="B26:E26"/>
    <mergeCell ref="B19:E19"/>
    <mergeCell ref="B20:E20"/>
    <mergeCell ref="B31:E31"/>
  </mergeCells>
  <printOptions horizontalCentered="1"/>
  <pageMargins left="0.5" right="0.5" top="0.75" bottom="0.75" header="0.5" footer="0.5"/>
  <pageSetup fitToHeight="1" fitToWidth="1" horizontalDpi="600" verticalDpi="600" orientation="landscape" scale="58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"/>
  <sheetViews>
    <sheetView zoomScale="90" zoomScaleNormal="90" workbookViewId="0" topLeftCell="A1">
      <selection activeCell="A1" sqref="A1:N1"/>
    </sheetView>
  </sheetViews>
  <sheetFormatPr defaultColWidth="0" defaultRowHeight="12.75" zeroHeight="1"/>
  <cols>
    <col min="1" max="4" width="3.7109375" style="0" customWidth="1"/>
    <col min="5" max="5" width="28.8515625" style="0" customWidth="1"/>
    <col min="6" max="6" width="16.28125" style="0" customWidth="1"/>
    <col min="7" max="7" width="12.7109375" style="0" customWidth="1"/>
    <col min="8" max="8" width="16.8515625" style="0" customWidth="1"/>
    <col min="9" max="9" width="14.00390625" style="0" customWidth="1"/>
    <col min="10" max="11" width="12.7109375" style="0" customWidth="1"/>
    <col min="12" max="12" width="19.00390625" style="0" customWidth="1"/>
    <col min="13" max="13" width="15.8515625" style="0" customWidth="1"/>
    <col min="14" max="15" width="12.7109375" style="0" customWidth="1"/>
    <col min="16" max="18" width="12.7109375" style="0" hidden="1" customWidth="1"/>
  </cols>
  <sheetData>
    <row r="1" spans="1:15" ht="50.25" customHeight="1">
      <c r="A1" s="108" t="s">
        <v>115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5"/>
    </row>
    <row r="2" spans="1:15" ht="20.1" customHeight="1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25"/>
      <c r="L2" s="25"/>
      <c r="M2" s="25"/>
      <c r="N2" s="10" t="s">
        <v>30</v>
      </c>
      <c r="O2" s="11">
        <f>'CSS Pgm 1'!O2</f>
        <v>39560</v>
      </c>
    </row>
    <row r="3" spans="1:15" ht="15" customHeight="1">
      <c r="A3" s="26"/>
      <c r="B3" s="26"/>
      <c r="C3" s="26"/>
      <c r="D3" s="136"/>
      <c r="E3" s="136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3" customFormat="1" ht="15" customHeight="1">
      <c r="A5" s="111" t="s">
        <v>50</v>
      </c>
      <c r="B5" s="112"/>
      <c r="C5" s="112"/>
      <c r="D5" s="112"/>
      <c r="E5" s="113"/>
      <c r="F5" s="12" t="s">
        <v>20</v>
      </c>
      <c r="G5" s="12" t="s">
        <v>21</v>
      </c>
      <c r="H5" s="12" t="s">
        <v>28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78</v>
      </c>
    </row>
    <row r="6" spans="1:15" s="3" customFormat="1" ht="15" customHeight="1">
      <c r="A6" s="114"/>
      <c r="B6" s="115"/>
      <c r="C6" s="115"/>
      <c r="D6" s="115"/>
      <c r="E6" s="116"/>
      <c r="F6" s="131" t="s">
        <v>7</v>
      </c>
      <c r="G6" s="133" t="s">
        <v>38</v>
      </c>
      <c r="H6" s="134"/>
      <c r="I6" s="134"/>
      <c r="J6" s="134"/>
      <c r="K6" s="134"/>
      <c r="L6" s="134"/>
      <c r="M6" s="134"/>
      <c r="N6" s="134"/>
      <c r="O6" s="135"/>
    </row>
    <row r="7" spans="1:18" s="1" customFormat="1" ht="42" customHeight="1">
      <c r="A7" s="117"/>
      <c r="B7" s="118"/>
      <c r="C7" s="118"/>
      <c r="D7" s="118"/>
      <c r="E7" s="119"/>
      <c r="F7" s="132"/>
      <c r="G7" s="39" t="s">
        <v>0</v>
      </c>
      <c r="H7" s="39" t="s">
        <v>37</v>
      </c>
      <c r="I7" s="39" t="s">
        <v>19</v>
      </c>
      <c r="J7" s="39" t="s">
        <v>1</v>
      </c>
      <c r="K7" s="39" t="s">
        <v>16</v>
      </c>
      <c r="L7" s="39" t="s">
        <v>17</v>
      </c>
      <c r="M7" s="39" t="s">
        <v>2</v>
      </c>
      <c r="N7" s="39" t="s">
        <v>18</v>
      </c>
      <c r="O7" s="39" t="s">
        <v>77</v>
      </c>
      <c r="P7" s="2"/>
      <c r="Q7" s="2"/>
      <c r="R7" s="2"/>
    </row>
    <row r="8" spans="1:15" ht="24.95" customHeight="1">
      <c r="A8" s="64" t="s">
        <v>51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4.95" customHeight="1">
      <c r="A9" s="17" t="s">
        <v>52</v>
      </c>
      <c r="B9" s="20"/>
      <c r="C9" s="20"/>
      <c r="D9" s="20"/>
      <c r="E9" s="18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4.95" customHeight="1">
      <c r="A10" s="17" t="s">
        <v>53</v>
      </c>
      <c r="B10" s="20"/>
      <c r="C10" s="20"/>
      <c r="D10" s="20"/>
      <c r="E10" s="18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24.95" customHeight="1">
      <c r="A11" s="17" t="s">
        <v>54</v>
      </c>
      <c r="B11" s="20"/>
      <c r="C11" s="20"/>
      <c r="D11" s="20"/>
      <c r="E11" s="18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4.95" customHeight="1">
      <c r="A12" s="32" t="s">
        <v>55</v>
      </c>
      <c r="B12" s="33"/>
      <c r="C12" s="33"/>
      <c r="D12" s="33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24.95" customHeight="1">
      <c r="A13" s="21" t="s">
        <v>56</v>
      </c>
      <c r="B13" s="22"/>
      <c r="C13" s="22"/>
      <c r="D13" s="22"/>
      <c r="E13" s="23"/>
      <c r="F13" s="38">
        <f>SUM(F8:F12)</f>
        <v>0</v>
      </c>
      <c r="G13" s="38">
        <f aca="true" t="shared" si="0" ref="G13:O13">SUM(G8:G12)</f>
        <v>0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  <c r="N13" s="38">
        <f t="shared" si="0"/>
        <v>0</v>
      </c>
      <c r="O13" s="38">
        <f t="shared" si="0"/>
        <v>0</v>
      </c>
    </row>
  </sheetData>
  <sheetProtection sheet="1" selectLockedCells="1"/>
  <mergeCells count="6">
    <mergeCell ref="A1:N1"/>
    <mergeCell ref="A5:E7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79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1"/>
  <sheetViews>
    <sheetView zoomScale="90" zoomScaleNormal="90" workbookViewId="0" topLeftCell="A1">
      <selection activeCell="A1" sqref="A1:N1"/>
    </sheetView>
  </sheetViews>
  <sheetFormatPr defaultColWidth="0" defaultRowHeight="12.75" zeroHeight="1"/>
  <cols>
    <col min="1" max="4" width="3.7109375" style="0" customWidth="1"/>
    <col min="5" max="5" width="19.7109375" style="0" customWidth="1"/>
    <col min="6" max="6" width="16.8515625" style="0" customWidth="1"/>
    <col min="7" max="7" width="12.7109375" style="0" customWidth="1"/>
    <col min="8" max="8" width="17.28125" style="0" customWidth="1"/>
    <col min="9" max="9" width="14.57421875" style="0" customWidth="1"/>
    <col min="10" max="11" width="12.7109375" style="0" customWidth="1"/>
    <col min="12" max="12" width="17.140625" style="0" customWidth="1"/>
    <col min="13" max="13" width="15.421875" style="0" customWidth="1"/>
    <col min="14" max="15" width="12.7109375" style="0" customWidth="1"/>
    <col min="16" max="18" width="12.7109375" style="0" hidden="1" customWidth="1"/>
  </cols>
  <sheetData>
    <row r="1" spans="1:15" ht="46.5" customHeight="1">
      <c r="A1" s="108" t="s">
        <v>116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5"/>
    </row>
    <row r="2" spans="1:15" ht="20.1" customHeight="1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25"/>
      <c r="L2" s="25"/>
      <c r="M2" s="25"/>
      <c r="N2" s="10" t="s">
        <v>30</v>
      </c>
      <c r="O2" s="11">
        <f>'CSS Pgm 1'!O2</f>
        <v>39560</v>
      </c>
    </row>
    <row r="3" spans="1:15" ht="15" customHeight="1">
      <c r="A3" s="26"/>
      <c r="B3" s="26"/>
      <c r="C3" s="26"/>
      <c r="D3" s="136"/>
      <c r="E3" s="136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3" customFormat="1" ht="17.25" customHeight="1">
      <c r="A5" s="143"/>
      <c r="B5" s="144"/>
      <c r="C5" s="144"/>
      <c r="D5" s="144"/>
      <c r="E5" s="145"/>
      <c r="F5" s="44" t="s">
        <v>20</v>
      </c>
      <c r="G5" s="44" t="s">
        <v>21</v>
      </c>
      <c r="H5" s="44" t="s">
        <v>28</v>
      </c>
      <c r="I5" s="44" t="s">
        <v>22</v>
      </c>
      <c r="J5" s="44" t="s">
        <v>23</v>
      </c>
      <c r="K5" s="44" t="s">
        <v>24</v>
      </c>
      <c r="L5" s="44" t="s">
        <v>25</v>
      </c>
      <c r="M5" s="44" t="s">
        <v>26</v>
      </c>
      <c r="N5" s="44" t="s">
        <v>27</v>
      </c>
      <c r="O5" s="44" t="s">
        <v>78</v>
      </c>
    </row>
    <row r="6" spans="1:15" s="3" customFormat="1" ht="15" customHeight="1">
      <c r="A6" s="146"/>
      <c r="B6" s="147"/>
      <c r="C6" s="147"/>
      <c r="D6" s="147"/>
      <c r="E6" s="148"/>
      <c r="F6" s="131" t="s">
        <v>7</v>
      </c>
      <c r="G6" s="133" t="s">
        <v>38</v>
      </c>
      <c r="H6" s="134"/>
      <c r="I6" s="134"/>
      <c r="J6" s="134"/>
      <c r="K6" s="134"/>
      <c r="L6" s="134"/>
      <c r="M6" s="134"/>
      <c r="N6" s="134"/>
      <c r="O6" s="135"/>
    </row>
    <row r="7" spans="1:18" s="1" customFormat="1" ht="42" customHeight="1">
      <c r="A7" s="149"/>
      <c r="B7" s="127"/>
      <c r="C7" s="127"/>
      <c r="D7" s="127"/>
      <c r="E7" s="150"/>
      <c r="F7" s="132"/>
      <c r="G7" s="39" t="s">
        <v>0</v>
      </c>
      <c r="H7" s="39" t="s">
        <v>37</v>
      </c>
      <c r="I7" s="39" t="s">
        <v>19</v>
      </c>
      <c r="J7" s="39" t="s">
        <v>1</v>
      </c>
      <c r="K7" s="39" t="s">
        <v>16</v>
      </c>
      <c r="L7" s="39" t="s">
        <v>17</v>
      </c>
      <c r="M7" s="39" t="s">
        <v>2</v>
      </c>
      <c r="N7" s="39" t="s">
        <v>18</v>
      </c>
      <c r="O7" s="39" t="s">
        <v>77</v>
      </c>
      <c r="P7" s="2"/>
      <c r="Q7" s="2"/>
      <c r="R7" s="2"/>
    </row>
    <row r="8" spans="1:15" ht="24.95" customHeight="1">
      <c r="A8" s="64" t="s">
        <v>39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4.95" customHeight="1">
      <c r="A9" s="17" t="s">
        <v>42</v>
      </c>
      <c r="B9" s="20"/>
      <c r="C9" s="20"/>
      <c r="D9" s="20"/>
      <c r="E9" s="18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4.95" customHeight="1">
      <c r="A10" s="32" t="s">
        <v>90</v>
      </c>
      <c r="B10" s="33"/>
      <c r="C10" s="33"/>
      <c r="D10" s="33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24.95" customHeight="1">
      <c r="A11" s="21" t="s">
        <v>91</v>
      </c>
      <c r="B11" s="22"/>
      <c r="C11" s="22"/>
      <c r="D11" s="22"/>
      <c r="E11" s="23"/>
      <c r="F11" s="38">
        <f aca="true" t="shared" si="0" ref="F11:O11">SUM(F8:F10)</f>
        <v>0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 t="shared" si="0"/>
        <v>0</v>
      </c>
      <c r="O11" s="38">
        <f t="shared" si="0"/>
        <v>0</v>
      </c>
    </row>
  </sheetData>
  <sheetProtection sheet="1" selectLockedCells="1"/>
  <mergeCells count="6">
    <mergeCell ref="A1:N1"/>
    <mergeCell ref="A5:E7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landscape" scale="80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3"/>
  <sheetViews>
    <sheetView zoomScale="80" zoomScaleNormal="80" workbookViewId="0" topLeftCell="A1">
      <selection activeCell="A1" sqref="A1:O1"/>
    </sheetView>
  </sheetViews>
  <sheetFormatPr defaultColWidth="0" defaultRowHeight="12.75" zeroHeight="1"/>
  <cols>
    <col min="1" max="4" width="3.7109375" style="0" customWidth="1"/>
    <col min="5" max="5" width="34.421875" style="0" customWidth="1"/>
    <col min="6" max="6" width="16.00390625" style="0" customWidth="1"/>
    <col min="7" max="7" width="12.7109375" style="0" customWidth="1"/>
    <col min="8" max="8" width="16.28125" style="0" customWidth="1"/>
    <col min="9" max="9" width="15.7109375" style="0" customWidth="1"/>
    <col min="10" max="11" width="12.7109375" style="0" customWidth="1"/>
    <col min="12" max="12" width="16.140625" style="0" customWidth="1"/>
    <col min="13" max="13" width="14.7109375" style="0" customWidth="1"/>
    <col min="14" max="16" width="12.7109375" style="0" customWidth="1"/>
    <col min="17" max="17" width="12.7109375" style="4" customWidth="1"/>
    <col min="18" max="18" width="12.7109375" style="0" customWidth="1"/>
  </cols>
  <sheetData>
    <row r="1" spans="1:18" ht="49.5" customHeight="1">
      <c r="A1" s="108" t="s">
        <v>117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65"/>
      <c r="Q1" s="66"/>
      <c r="R1" s="65"/>
    </row>
    <row r="2" spans="1:18" ht="20.1" customHeight="1">
      <c r="A2" s="69" t="s">
        <v>29</v>
      </c>
      <c r="B2" s="69"/>
      <c r="C2" s="69"/>
      <c r="D2" s="118" t="str">
        <f>'CSS Pgm 1'!D2:E2</f>
        <v>Lake</v>
      </c>
      <c r="E2" s="118"/>
      <c r="F2" s="65"/>
      <c r="G2" s="65"/>
      <c r="H2" s="65"/>
      <c r="I2" s="65"/>
      <c r="J2" s="65"/>
      <c r="K2" s="65"/>
      <c r="L2" s="65"/>
      <c r="M2" s="65"/>
      <c r="N2" s="70" t="s">
        <v>30</v>
      </c>
      <c r="O2" s="71">
        <f>'CSS Pgm 1'!O2</f>
        <v>39560</v>
      </c>
      <c r="P2" s="65"/>
      <c r="Q2" s="66"/>
      <c r="R2" s="65"/>
    </row>
    <row r="3" spans="1:18" ht="15" customHeight="1">
      <c r="A3" s="68"/>
      <c r="B3" s="68"/>
      <c r="C3" s="68"/>
      <c r="D3" s="153"/>
      <c r="E3" s="153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5"/>
    </row>
    <row r="4" spans="1:18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  <c r="R4" s="65"/>
    </row>
    <row r="5" spans="1:18" s="3" customFormat="1" ht="15" customHeight="1">
      <c r="A5" s="111"/>
      <c r="B5" s="112"/>
      <c r="C5" s="112"/>
      <c r="D5" s="112"/>
      <c r="E5" s="113"/>
      <c r="F5" s="44" t="s">
        <v>20</v>
      </c>
      <c r="G5" s="42" t="s">
        <v>21</v>
      </c>
      <c r="H5" s="42" t="s">
        <v>28</v>
      </c>
      <c r="I5" s="42" t="s">
        <v>22</v>
      </c>
      <c r="J5" s="42" t="s">
        <v>23</v>
      </c>
      <c r="K5" s="42" t="s">
        <v>24</v>
      </c>
      <c r="L5" s="42" t="s">
        <v>25</v>
      </c>
      <c r="M5" s="42" t="s">
        <v>26</v>
      </c>
      <c r="N5" s="42" t="s">
        <v>27</v>
      </c>
      <c r="O5" s="42" t="s">
        <v>78</v>
      </c>
      <c r="P5" s="67"/>
      <c r="Q5" s="67"/>
      <c r="R5" s="67"/>
    </row>
    <row r="6" spans="1:18" s="3" customFormat="1" ht="15" customHeight="1">
      <c r="A6" s="114"/>
      <c r="B6" s="115"/>
      <c r="C6" s="115"/>
      <c r="D6" s="115"/>
      <c r="E6" s="116"/>
      <c r="F6" s="131" t="s">
        <v>7</v>
      </c>
      <c r="G6" s="128" t="s">
        <v>38</v>
      </c>
      <c r="H6" s="129"/>
      <c r="I6" s="129"/>
      <c r="J6" s="129"/>
      <c r="K6" s="129"/>
      <c r="L6" s="129"/>
      <c r="M6" s="129"/>
      <c r="N6" s="129"/>
      <c r="O6" s="130"/>
      <c r="P6" s="67"/>
      <c r="Q6" s="67"/>
      <c r="R6" s="67"/>
    </row>
    <row r="7" spans="1:18" s="1" customFormat="1" ht="42" customHeight="1">
      <c r="A7" s="117"/>
      <c r="B7" s="118"/>
      <c r="C7" s="118"/>
      <c r="D7" s="118"/>
      <c r="E7" s="119"/>
      <c r="F7" s="132"/>
      <c r="G7" s="39" t="s">
        <v>0</v>
      </c>
      <c r="H7" s="39" t="s">
        <v>37</v>
      </c>
      <c r="I7" s="39" t="s">
        <v>19</v>
      </c>
      <c r="J7" s="39" t="s">
        <v>1</v>
      </c>
      <c r="K7" s="39" t="s">
        <v>16</v>
      </c>
      <c r="L7" s="39" t="s">
        <v>17</v>
      </c>
      <c r="M7" s="39" t="s">
        <v>2</v>
      </c>
      <c r="N7" s="39" t="s">
        <v>18</v>
      </c>
      <c r="O7" s="39" t="s">
        <v>77</v>
      </c>
      <c r="P7" s="52" t="s">
        <v>130</v>
      </c>
      <c r="Q7" s="52" t="s">
        <v>131</v>
      </c>
      <c r="R7" s="52" t="s">
        <v>132</v>
      </c>
    </row>
    <row r="8" spans="1:18" ht="24.95" customHeight="1">
      <c r="A8" s="154" t="s">
        <v>83</v>
      </c>
      <c r="B8" s="155"/>
      <c r="C8" s="155"/>
      <c r="D8" s="155"/>
      <c r="E8" s="156"/>
      <c r="F8" s="72"/>
      <c r="G8" s="72"/>
      <c r="H8" s="72"/>
      <c r="I8" s="72"/>
      <c r="J8" s="72"/>
      <c r="K8" s="72"/>
      <c r="L8" s="72"/>
      <c r="M8" s="72"/>
      <c r="N8" s="72"/>
      <c r="O8" s="72"/>
      <c r="P8" s="92">
        <f aca="true" t="shared" si="0" ref="P8:P17">SUM(G8:O8)</f>
        <v>0</v>
      </c>
      <c r="Q8" s="93" t="b">
        <f aca="true" t="shared" si="1" ref="Q8:Q17">EXACT(P8,R8)</f>
        <v>1</v>
      </c>
      <c r="R8" s="92">
        <f aca="true" t="shared" si="2" ref="R8:R17">F8</f>
        <v>0</v>
      </c>
    </row>
    <row r="9" spans="1:18" ht="24.95" customHeight="1">
      <c r="A9" s="73">
        <v>1</v>
      </c>
      <c r="B9" s="74" t="s">
        <v>72</v>
      </c>
      <c r="C9" s="74"/>
      <c r="D9" s="74"/>
      <c r="E9" s="75"/>
      <c r="F9" s="76">
        <f>CPP!F11</f>
        <v>0</v>
      </c>
      <c r="G9" s="76">
        <f>CPP!G11</f>
        <v>0</v>
      </c>
      <c r="H9" s="76">
        <f>CPP!H11</f>
        <v>0</v>
      </c>
      <c r="I9" s="76">
        <f>CPP!I11</f>
        <v>0</v>
      </c>
      <c r="J9" s="76">
        <f>CPP!J11</f>
        <v>0</v>
      </c>
      <c r="K9" s="76">
        <f>CPP!K11</f>
        <v>0</v>
      </c>
      <c r="L9" s="76">
        <f>CPP!L11</f>
        <v>0</v>
      </c>
      <c r="M9" s="76">
        <f>CPP!M11</f>
        <v>0</v>
      </c>
      <c r="N9" s="76">
        <f>CPP!N11</f>
        <v>0</v>
      </c>
      <c r="O9" s="76">
        <f>CPP!O11</f>
        <v>0</v>
      </c>
      <c r="P9" s="92">
        <f t="shared" si="0"/>
        <v>0</v>
      </c>
      <c r="Q9" s="93" t="b">
        <f t="shared" si="1"/>
        <v>1</v>
      </c>
      <c r="R9" s="92">
        <f t="shared" si="2"/>
        <v>0</v>
      </c>
    </row>
    <row r="10" spans="1:18" ht="24.95" customHeight="1">
      <c r="A10" s="73">
        <v>2</v>
      </c>
      <c r="B10" s="151" t="s">
        <v>66</v>
      </c>
      <c r="C10" s="151"/>
      <c r="D10" s="151"/>
      <c r="E10" s="152"/>
      <c r="F10" s="76">
        <f>'CSS Summary'!F54</f>
        <v>441214.726</v>
      </c>
      <c r="G10" s="76">
        <f>'CSS Summary'!G54</f>
        <v>433636.396</v>
      </c>
      <c r="H10" s="76">
        <f>'CSS Summary'!H54</f>
        <v>0</v>
      </c>
      <c r="I10" s="76">
        <f>'CSS Summary'!I54</f>
        <v>0</v>
      </c>
      <c r="J10" s="76">
        <f>'CSS Summary'!J54</f>
        <v>7578.33</v>
      </c>
      <c r="K10" s="76">
        <f>'CSS Summary'!K54</f>
        <v>0</v>
      </c>
      <c r="L10" s="76">
        <f>'CSS Summary'!L54</f>
        <v>0</v>
      </c>
      <c r="M10" s="76">
        <f>'CSS Summary'!M54</f>
        <v>0</v>
      </c>
      <c r="N10" s="76">
        <f>'CSS Summary'!N54</f>
        <v>0</v>
      </c>
      <c r="O10" s="76">
        <f>'CSS Summary'!O54</f>
        <v>0</v>
      </c>
      <c r="P10" s="92">
        <f t="shared" si="0"/>
        <v>441214.726</v>
      </c>
      <c r="Q10" s="93" t="b">
        <f t="shared" si="1"/>
        <v>1</v>
      </c>
      <c r="R10" s="92">
        <f t="shared" si="2"/>
        <v>441214.726</v>
      </c>
    </row>
    <row r="11" spans="1:18" ht="24.95" customHeight="1">
      <c r="A11" s="73">
        <v>3</v>
      </c>
      <c r="B11" s="151" t="s">
        <v>67</v>
      </c>
      <c r="C11" s="151"/>
      <c r="D11" s="151"/>
      <c r="E11" s="152"/>
      <c r="F11" s="76">
        <f>'WET Planning'!F13</f>
        <v>0</v>
      </c>
      <c r="G11" s="76">
        <f>'WET Planning'!G13</f>
        <v>0</v>
      </c>
      <c r="H11" s="76">
        <f>'WET Planning'!H13</f>
        <v>0</v>
      </c>
      <c r="I11" s="76">
        <f>'WET Planning'!I13</f>
        <v>0</v>
      </c>
      <c r="J11" s="76">
        <f>'WET Planning'!J13</f>
        <v>0</v>
      </c>
      <c r="K11" s="76">
        <f>'WET Planning'!K13</f>
        <v>0</v>
      </c>
      <c r="L11" s="76">
        <f>'WET Planning'!L13</f>
        <v>0</v>
      </c>
      <c r="M11" s="76">
        <f>'WET Planning'!M13</f>
        <v>0</v>
      </c>
      <c r="N11" s="76">
        <f>'WET Planning'!N13</f>
        <v>0</v>
      </c>
      <c r="O11" s="76">
        <f>'WET Planning'!O13</f>
        <v>0</v>
      </c>
      <c r="P11" s="92">
        <f t="shared" si="0"/>
        <v>0</v>
      </c>
      <c r="Q11" s="93" t="b">
        <f t="shared" si="1"/>
        <v>1</v>
      </c>
      <c r="R11" s="92">
        <f t="shared" si="2"/>
        <v>0</v>
      </c>
    </row>
    <row r="12" spans="1:18" ht="24.95" customHeight="1">
      <c r="A12" s="73">
        <v>4</v>
      </c>
      <c r="B12" s="151" t="s">
        <v>69</v>
      </c>
      <c r="C12" s="151"/>
      <c r="D12" s="151"/>
      <c r="E12" s="152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92">
        <f t="shared" si="0"/>
        <v>0</v>
      </c>
      <c r="Q12" s="93" t="b">
        <f t="shared" si="1"/>
        <v>1</v>
      </c>
      <c r="R12" s="92">
        <f t="shared" si="2"/>
        <v>0</v>
      </c>
    </row>
    <row r="13" spans="1:18" ht="24.95" customHeight="1">
      <c r="A13" s="73">
        <v>5</v>
      </c>
      <c r="B13" s="151" t="s">
        <v>68</v>
      </c>
      <c r="C13" s="151"/>
      <c r="D13" s="151"/>
      <c r="E13" s="152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92">
        <f t="shared" si="0"/>
        <v>0</v>
      </c>
      <c r="Q13" s="93" t="b">
        <f t="shared" si="1"/>
        <v>1</v>
      </c>
      <c r="R13" s="92">
        <f t="shared" si="2"/>
        <v>0</v>
      </c>
    </row>
    <row r="14" spans="1:18" ht="24.95" customHeight="1">
      <c r="A14" s="78"/>
      <c r="B14" s="79" t="s">
        <v>84</v>
      </c>
      <c r="C14" s="79"/>
      <c r="D14" s="79"/>
      <c r="E14" s="80"/>
      <c r="F14" s="81">
        <f>SUM(F10:F13)</f>
        <v>441214.726</v>
      </c>
      <c r="G14" s="81">
        <f aca="true" t="shared" si="3" ref="G14:O14">SUM(G10:G13)</f>
        <v>433636.396</v>
      </c>
      <c r="H14" s="81">
        <f t="shared" si="3"/>
        <v>0</v>
      </c>
      <c r="I14" s="81">
        <f t="shared" si="3"/>
        <v>0</v>
      </c>
      <c r="J14" s="81">
        <f t="shared" si="3"/>
        <v>7578.33</v>
      </c>
      <c r="K14" s="81">
        <f t="shared" si="3"/>
        <v>0</v>
      </c>
      <c r="L14" s="81">
        <f t="shared" si="3"/>
        <v>0</v>
      </c>
      <c r="M14" s="81">
        <f t="shared" si="3"/>
        <v>0</v>
      </c>
      <c r="N14" s="81">
        <f t="shared" si="3"/>
        <v>0</v>
      </c>
      <c r="O14" s="81">
        <f t="shared" si="3"/>
        <v>0</v>
      </c>
      <c r="P14" s="92">
        <f t="shared" si="0"/>
        <v>441214.726</v>
      </c>
      <c r="Q14" s="93" t="b">
        <f t="shared" si="1"/>
        <v>1</v>
      </c>
      <c r="R14" s="92">
        <f t="shared" si="2"/>
        <v>441214.726</v>
      </c>
    </row>
    <row r="15" spans="1:18" ht="24.95" customHeight="1">
      <c r="A15" s="82" t="s">
        <v>86</v>
      </c>
      <c r="B15" s="83"/>
      <c r="C15" s="83"/>
      <c r="D15" s="83"/>
      <c r="E15" s="84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92">
        <f t="shared" si="0"/>
        <v>0</v>
      </c>
      <c r="Q15" s="93" t="b">
        <f t="shared" si="1"/>
        <v>1</v>
      </c>
      <c r="R15" s="92">
        <f t="shared" si="2"/>
        <v>0</v>
      </c>
    </row>
    <row r="16" spans="1:18" ht="24.95" customHeight="1">
      <c r="A16" s="85"/>
      <c r="B16" s="86" t="s">
        <v>92</v>
      </c>
      <c r="C16" s="86"/>
      <c r="D16" s="86"/>
      <c r="E16" s="87"/>
      <c r="F16" s="76"/>
      <c r="G16" s="77"/>
      <c r="H16" s="76"/>
      <c r="I16" s="76"/>
      <c r="J16" s="76"/>
      <c r="K16" s="76"/>
      <c r="L16" s="76"/>
      <c r="M16" s="76"/>
      <c r="N16" s="76"/>
      <c r="O16" s="76"/>
      <c r="P16" s="92">
        <f t="shared" si="0"/>
        <v>0</v>
      </c>
      <c r="Q16" s="93" t="b">
        <f t="shared" si="1"/>
        <v>1</v>
      </c>
      <c r="R16" s="92">
        <f t="shared" si="2"/>
        <v>0</v>
      </c>
    </row>
    <row r="17" spans="1:18" ht="24.95" customHeight="1">
      <c r="A17" s="88" t="s">
        <v>85</v>
      </c>
      <c r="B17" s="89"/>
      <c r="C17" s="89"/>
      <c r="D17" s="89"/>
      <c r="E17" s="90"/>
      <c r="F17" s="91">
        <f>F14+F16</f>
        <v>441214.726</v>
      </c>
      <c r="G17" s="91">
        <f aca="true" t="shared" si="4" ref="G17:O17">G14+G16</f>
        <v>433636.396</v>
      </c>
      <c r="H17" s="91">
        <f t="shared" si="4"/>
        <v>0</v>
      </c>
      <c r="I17" s="91">
        <f t="shared" si="4"/>
        <v>0</v>
      </c>
      <c r="J17" s="91">
        <f t="shared" si="4"/>
        <v>7578.33</v>
      </c>
      <c r="K17" s="91">
        <f t="shared" si="4"/>
        <v>0</v>
      </c>
      <c r="L17" s="91">
        <f t="shared" si="4"/>
        <v>0</v>
      </c>
      <c r="M17" s="91">
        <f t="shared" si="4"/>
        <v>0</v>
      </c>
      <c r="N17" s="91">
        <f t="shared" si="4"/>
        <v>0</v>
      </c>
      <c r="O17" s="91">
        <f t="shared" si="4"/>
        <v>0</v>
      </c>
      <c r="P17" s="92">
        <f t="shared" si="0"/>
        <v>441214.726</v>
      </c>
      <c r="Q17" s="93" t="b">
        <f t="shared" si="1"/>
        <v>1</v>
      </c>
      <c r="R17" s="92">
        <f t="shared" si="2"/>
        <v>441214.726</v>
      </c>
    </row>
    <row r="18" spans="16:18" ht="12.75" hidden="1">
      <c r="P18" s="5"/>
      <c r="Q18" s="6"/>
      <c r="R18" s="5"/>
    </row>
    <row r="19" spans="16:18" ht="12.75" hidden="1">
      <c r="P19" s="5"/>
      <c r="Q19" s="6"/>
      <c r="R19" s="5"/>
    </row>
    <row r="20" spans="16:18" ht="12.75" hidden="1">
      <c r="P20" s="5"/>
      <c r="Q20" s="6"/>
      <c r="R20" s="5"/>
    </row>
    <row r="21" spans="16:18" ht="12.75" hidden="1">
      <c r="P21" s="5"/>
      <c r="Q21" s="6"/>
      <c r="R21" s="5"/>
    </row>
    <row r="22" spans="16:18" ht="12.75" hidden="1">
      <c r="P22" s="5"/>
      <c r="Q22" s="6"/>
      <c r="R22" s="5"/>
    </row>
    <row r="23" spans="16:18" ht="12.75" hidden="1">
      <c r="P23" s="5"/>
      <c r="Q23" s="6"/>
      <c r="R23" s="5"/>
    </row>
    <row r="24" spans="16:18" ht="12.75" hidden="1">
      <c r="P24" s="5"/>
      <c r="Q24" s="6"/>
      <c r="R24" s="5"/>
    </row>
    <row r="25" spans="16:18" ht="12.75" hidden="1">
      <c r="P25" s="5"/>
      <c r="Q25" s="6"/>
      <c r="R25" s="5"/>
    </row>
    <row r="26" spans="16:18" ht="12.75" hidden="1">
      <c r="P26" s="5"/>
      <c r="Q26" s="6"/>
      <c r="R26" s="5"/>
    </row>
    <row r="27" spans="16:18" ht="12.75" hidden="1">
      <c r="P27" s="5"/>
      <c r="Q27" s="6"/>
      <c r="R27" s="5"/>
    </row>
    <row r="28" spans="16:18" ht="12.75" hidden="1">
      <c r="P28" s="5"/>
      <c r="Q28" s="6"/>
      <c r="R28" s="5"/>
    </row>
    <row r="29" spans="16:18" ht="12.75" hidden="1">
      <c r="P29" s="5"/>
      <c r="Q29" s="6"/>
      <c r="R29" s="5"/>
    </row>
    <row r="30" spans="16:18" ht="12.75" hidden="1">
      <c r="P30" s="5"/>
      <c r="Q30" s="6"/>
      <c r="R30" s="5"/>
    </row>
    <row r="31" spans="16:18" ht="12.75" hidden="1">
      <c r="P31" s="5"/>
      <c r="Q31" s="6"/>
      <c r="R31" s="5"/>
    </row>
    <row r="32" spans="16:18" ht="12.75" hidden="1">
      <c r="P32" s="5"/>
      <c r="Q32" s="6"/>
      <c r="R32" s="5"/>
    </row>
    <row r="33" spans="16:18" ht="12.75" hidden="1">
      <c r="P33" s="5"/>
      <c r="Q33" s="6"/>
      <c r="R33" s="5"/>
    </row>
    <row r="34" spans="16:18" ht="12.75" hidden="1">
      <c r="P34" s="5"/>
      <c r="Q34" s="6"/>
      <c r="R34" s="5"/>
    </row>
    <row r="35" spans="16:18" ht="12.75" hidden="1">
      <c r="P35" s="5"/>
      <c r="Q35" s="6"/>
      <c r="R35" s="5"/>
    </row>
    <row r="36" spans="16:18" ht="12.75" hidden="1">
      <c r="P36" s="5"/>
      <c r="Q36" s="6"/>
      <c r="R36" s="5"/>
    </row>
    <row r="37" spans="16:18" ht="12.75" hidden="1">
      <c r="P37" s="5"/>
      <c r="Q37" s="6"/>
      <c r="R37" s="5"/>
    </row>
    <row r="38" spans="16:18" ht="12.75" hidden="1">
      <c r="P38" s="5"/>
      <c r="Q38" s="6"/>
      <c r="R38" s="5"/>
    </row>
    <row r="39" spans="16:18" ht="12.75" hidden="1">
      <c r="P39" s="5"/>
      <c r="Q39" s="6"/>
      <c r="R39" s="5"/>
    </row>
    <row r="40" spans="16:18" ht="12.75" hidden="1">
      <c r="P40" s="5"/>
      <c r="Q40" s="6"/>
      <c r="R40" s="5"/>
    </row>
    <row r="41" spans="16:18" ht="12.75" hidden="1">
      <c r="P41" s="5"/>
      <c r="Q41" s="6"/>
      <c r="R41" s="5"/>
    </row>
    <row r="42" spans="16:18" ht="12.75" hidden="1">
      <c r="P42" s="5"/>
      <c r="Q42" s="6"/>
      <c r="R42" s="5"/>
    </row>
    <row r="43" spans="16:18" ht="12.75" hidden="1">
      <c r="P43" s="5"/>
      <c r="Q43" s="6"/>
      <c r="R43" s="5"/>
    </row>
    <row r="44" spans="16:18" ht="12.75" hidden="1">
      <c r="P44" s="5"/>
      <c r="Q44" s="6"/>
      <c r="R44" s="5"/>
    </row>
    <row r="45" spans="16:18" ht="12.75" hidden="1">
      <c r="P45" s="5"/>
      <c r="Q45" s="6"/>
      <c r="R45" s="5"/>
    </row>
    <row r="46" spans="16:18" ht="12.75" hidden="1">
      <c r="P46" s="5"/>
      <c r="Q46" s="6"/>
      <c r="R46" s="5"/>
    </row>
    <row r="47" spans="16:18" ht="12.75" hidden="1">
      <c r="P47" s="5"/>
      <c r="Q47" s="6"/>
      <c r="R47" s="5"/>
    </row>
    <row r="48" spans="16:18" ht="12.75" hidden="1">
      <c r="P48" s="5"/>
      <c r="Q48" s="6"/>
      <c r="R48" s="5"/>
    </row>
    <row r="49" spans="16:18" ht="12.75" hidden="1">
      <c r="P49" s="5"/>
      <c r="Q49" s="6"/>
      <c r="R49" s="5"/>
    </row>
    <row r="50" spans="16:18" ht="12.75" hidden="1">
      <c r="P50" s="5"/>
      <c r="Q50" s="6"/>
      <c r="R50" s="5"/>
    </row>
    <row r="51" spans="16:18" ht="12.75" hidden="1">
      <c r="P51" s="5"/>
      <c r="Q51" s="6"/>
      <c r="R51" s="5"/>
    </row>
    <row r="52" spans="16:18" ht="12.75" hidden="1">
      <c r="P52" s="5"/>
      <c r="Q52" s="6"/>
      <c r="R52" s="5"/>
    </row>
    <row r="53" spans="16:18" ht="12.75" hidden="1">
      <c r="P53" s="5"/>
      <c r="Q53" s="6"/>
      <c r="R53" s="5"/>
    </row>
    <row r="54" spans="16:18" ht="12.75" hidden="1">
      <c r="P54" s="5"/>
      <c r="Q54" s="6"/>
      <c r="R54" s="5"/>
    </row>
    <row r="55" spans="16:18" ht="12.75" hidden="1">
      <c r="P55" s="5"/>
      <c r="Q55" s="6"/>
      <c r="R55" s="5"/>
    </row>
    <row r="56" spans="16:18" ht="12.75" hidden="1">
      <c r="P56" s="5"/>
      <c r="Q56" s="6"/>
      <c r="R56" s="5"/>
    </row>
    <row r="57" spans="16:18" ht="12.75" hidden="1">
      <c r="P57" s="5"/>
      <c r="Q57" s="6"/>
      <c r="R57" s="5"/>
    </row>
    <row r="58" spans="16:18" ht="12.75" hidden="1">
      <c r="P58" s="5"/>
      <c r="Q58" s="6"/>
      <c r="R58" s="5"/>
    </row>
    <row r="59" spans="16:18" ht="12.75" hidden="1">
      <c r="P59" s="5"/>
      <c r="Q59" s="6"/>
      <c r="R59" s="5"/>
    </row>
    <row r="60" spans="16:18" ht="12.75" hidden="1">
      <c r="P60" s="7"/>
      <c r="Q60" s="6"/>
      <c r="R60" s="7"/>
    </row>
    <row r="61" spans="16:18" ht="12.75" hidden="1">
      <c r="P61" s="7"/>
      <c r="Q61" s="6"/>
      <c r="R61" s="7"/>
    </row>
    <row r="62" spans="16:18" ht="12.75" hidden="1">
      <c r="P62" s="7"/>
      <c r="Q62" s="6"/>
      <c r="R62" s="7"/>
    </row>
    <row r="63" spans="16:18" ht="12.75" hidden="1">
      <c r="P63" s="7"/>
      <c r="Q63" s="6"/>
      <c r="R63" s="7"/>
    </row>
  </sheetData>
  <sheetProtection sheet="1" selectLockedCells="1"/>
  <mergeCells count="11">
    <mergeCell ref="B12:E12"/>
    <mergeCell ref="B13:E13"/>
    <mergeCell ref="B11:E11"/>
    <mergeCell ref="G6:O6"/>
    <mergeCell ref="A1:O1"/>
    <mergeCell ref="A5:E7"/>
    <mergeCell ref="B10:E10"/>
    <mergeCell ref="F6:F7"/>
    <mergeCell ref="D3:E3"/>
    <mergeCell ref="D2:E2"/>
    <mergeCell ref="A8:E8"/>
  </mergeCells>
  <printOptions horizontalCentered="1"/>
  <pageMargins left="0.5" right="0.5" top="0.75" bottom="0.75" header="0.5" footer="0.5"/>
  <pageSetup fitToHeight="1" fitToWidth="1" horizontalDpi="600" verticalDpi="600" orientation="landscape" scale="73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7"/>
  <sheetViews>
    <sheetView zoomScale="80" zoomScaleNormal="80" workbookViewId="0" topLeftCell="A1">
      <selection activeCell="J6" sqref="J6:J7"/>
    </sheetView>
  </sheetViews>
  <sheetFormatPr defaultColWidth="0" defaultRowHeight="12.75" zeroHeight="1"/>
  <cols>
    <col min="1" max="4" width="3.7109375" style="0" customWidth="1"/>
    <col min="5" max="5" width="56.140625" style="0" customWidth="1"/>
    <col min="6" max="6" width="17.00390625" style="0" customWidth="1"/>
    <col min="7" max="7" width="17.57421875" style="0" customWidth="1"/>
    <col min="8" max="8" width="18.57421875" style="0" customWidth="1"/>
    <col min="9" max="9" width="21.7109375" style="0" customWidth="1"/>
    <col min="10" max="11" width="15.7109375" style="0" customWidth="1"/>
    <col min="12" max="14" width="12.7109375" style="0" customWidth="1"/>
    <col min="15" max="15" width="12.7109375" style="0" hidden="1" customWidth="1"/>
  </cols>
  <sheetData>
    <row r="1" spans="1:14" ht="56.25" customHeight="1">
      <c r="A1" s="108" t="s">
        <v>118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25"/>
      <c r="M1" s="25"/>
      <c r="N1" s="25"/>
    </row>
    <row r="2" spans="1:14" ht="20.1" customHeight="1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10" t="s">
        <v>30</v>
      </c>
      <c r="K2" s="11">
        <f>'CSS Pgm 1'!O2</f>
        <v>39560</v>
      </c>
      <c r="L2" s="25"/>
      <c r="M2" s="25"/>
      <c r="N2" s="25"/>
    </row>
    <row r="3" spans="1:14" ht="15" customHeight="1">
      <c r="A3" s="26"/>
      <c r="B3" s="26"/>
      <c r="C3" s="26"/>
      <c r="D3" s="136"/>
      <c r="E3" s="136"/>
      <c r="F3" s="25"/>
      <c r="G3" s="25"/>
      <c r="H3" s="25"/>
      <c r="I3" s="25"/>
      <c r="J3" s="25"/>
      <c r="K3" s="25"/>
      <c r="L3" s="25"/>
      <c r="M3" s="25"/>
      <c r="N3" s="25"/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3" customFormat="1" ht="19.5" customHeight="1">
      <c r="A5" s="111" t="s">
        <v>73</v>
      </c>
      <c r="B5" s="112"/>
      <c r="C5" s="112"/>
      <c r="D5" s="112"/>
      <c r="E5" s="113"/>
      <c r="F5" s="44" t="s">
        <v>20</v>
      </c>
      <c r="G5" s="44" t="s">
        <v>21</v>
      </c>
      <c r="H5" s="44" t="s">
        <v>28</v>
      </c>
      <c r="I5" s="44" t="s">
        <v>22</v>
      </c>
      <c r="J5" s="44" t="s">
        <v>23</v>
      </c>
      <c r="K5" s="44" t="s">
        <v>24</v>
      </c>
      <c r="L5" s="54"/>
      <c r="M5" s="54"/>
      <c r="N5" s="54"/>
    </row>
    <row r="6" spans="1:14" s="3" customFormat="1" ht="21" customHeight="1">
      <c r="A6" s="114"/>
      <c r="B6" s="115"/>
      <c r="C6" s="115"/>
      <c r="D6" s="115"/>
      <c r="E6" s="116"/>
      <c r="F6" s="131" t="s">
        <v>72</v>
      </c>
      <c r="G6" s="131" t="s">
        <v>66</v>
      </c>
      <c r="H6" s="131" t="s">
        <v>67</v>
      </c>
      <c r="I6" s="131" t="s">
        <v>69</v>
      </c>
      <c r="J6" s="131" t="s">
        <v>68</v>
      </c>
      <c r="K6" s="131" t="s">
        <v>70</v>
      </c>
      <c r="L6" s="67"/>
      <c r="M6" s="67"/>
      <c r="N6" s="67"/>
    </row>
    <row r="7" spans="1:15" s="1" customFormat="1" ht="42" customHeight="1">
      <c r="A7" s="117"/>
      <c r="B7" s="118"/>
      <c r="C7" s="118"/>
      <c r="D7" s="118"/>
      <c r="E7" s="119"/>
      <c r="F7" s="132"/>
      <c r="G7" s="132"/>
      <c r="H7" s="132"/>
      <c r="I7" s="132"/>
      <c r="J7" s="132"/>
      <c r="K7" s="132"/>
      <c r="L7" s="52" t="s">
        <v>130</v>
      </c>
      <c r="M7" s="52" t="s">
        <v>131</v>
      </c>
      <c r="N7" s="52" t="s">
        <v>132</v>
      </c>
      <c r="O7" s="2"/>
    </row>
    <row r="8" spans="1:14" ht="24.95" customHeight="1">
      <c r="A8" s="55" t="s">
        <v>96</v>
      </c>
      <c r="B8" s="20"/>
      <c r="C8" s="20"/>
      <c r="D8" s="20"/>
      <c r="E8" s="18"/>
      <c r="F8" s="31"/>
      <c r="G8" s="31"/>
      <c r="H8" s="31"/>
      <c r="I8" s="31"/>
      <c r="J8" s="31"/>
      <c r="K8" s="31"/>
      <c r="L8" s="107"/>
      <c r="M8" s="107"/>
      <c r="N8" s="107"/>
    </row>
    <row r="9" spans="1:14" ht="24.95" customHeight="1">
      <c r="A9" s="32"/>
      <c r="B9" s="33" t="s">
        <v>95</v>
      </c>
      <c r="C9" s="33"/>
      <c r="D9" s="33"/>
      <c r="E9" s="34"/>
      <c r="F9" s="35"/>
      <c r="G9" s="35">
        <v>39666.99</v>
      </c>
      <c r="H9" s="103"/>
      <c r="I9" s="103"/>
      <c r="J9" s="103"/>
      <c r="K9" s="35">
        <f>SUM(F9:J9)</f>
        <v>39666.99</v>
      </c>
      <c r="L9" s="47">
        <f>SUM(F9:J9)</f>
        <v>39666.99</v>
      </c>
      <c r="M9" s="94" t="b">
        <f>EXACT(L9,N9)</f>
        <v>1</v>
      </c>
      <c r="N9" s="47">
        <f>K9</f>
        <v>39666.99</v>
      </c>
    </row>
    <row r="10" spans="1:14" ht="24.95" customHeight="1">
      <c r="A10" s="55" t="s">
        <v>89</v>
      </c>
      <c r="B10" s="20"/>
      <c r="C10" s="20"/>
      <c r="D10" s="20"/>
      <c r="E10" s="18"/>
      <c r="F10" s="104"/>
      <c r="G10" s="104"/>
      <c r="H10" s="104"/>
      <c r="I10" s="104"/>
      <c r="J10" s="104"/>
      <c r="K10" s="31"/>
      <c r="L10" s="47">
        <f aca="true" t="shared" si="0" ref="L10:L17">SUM(F10:J10)</f>
        <v>0</v>
      </c>
      <c r="M10" s="94" t="b">
        <f aca="true" t="shared" si="1" ref="M10:M17">EXACT(L10,N10)</f>
        <v>1</v>
      </c>
      <c r="N10" s="47">
        <f aca="true" t="shared" si="2" ref="N10:N17">K10</f>
        <v>0</v>
      </c>
    </row>
    <row r="11" spans="1:14" ht="24.95" customHeight="1">
      <c r="A11" s="17"/>
      <c r="B11" s="20" t="s">
        <v>79</v>
      </c>
      <c r="C11" s="20"/>
      <c r="D11" s="20"/>
      <c r="E11" s="18"/>
      <c r="F11" s="31"/>
      <c r="G11" s="31">
        <f>1490426-224676-88840-307000</f>
        <v>869910</v>
      </c>
      <c r="H11" s="104"/>
      <c r="I11" s="104"/>
      <c r="J11" s="104"/>
      <c r="K11" s="31">
        <f aca="true" t="shared" si="3" ref="K11:K17">SUM(F11:J11)</f>
        <v>869910</v>
      </c>
      <c r="L11" s="47">
        <f t="shared" si="0"/>
        <v>869910</v>
      </c>
      <c r="M11" s="94" t="b">
        <f t="shared" si="1"/>
        <v>1</v>
      </c>
      <c r="N11" s="47">
        <f t="shared" si="2"/>
        <v>869910</v>
      </c>
    </row>
    <row r="12" spans="1:14" ht="24.95" customHeight="1">
      <c r="A12" s="17"/>
      <c r="B12" s="20" t="s">
        <v>80</v>
      </c>
      <c r="C12" s="20"/>
      <c r="D12" s="20"/>
      <c r="E12" s="18"/>
      <c r="F12" s="31"/>
      <c r="G12" s="31">
        <v>30895.6</v>
      </c>
      <c r="H12" s="104"/>
      <c r="I12" s="104"/>
      <c r="J12" s="104"/>
      <c r="K12" s="31">
        <f t="shared" si="3"/>
        <v>30895.6</v>
      </c>
      <c r="L12" s="47">
        <f t="shared" si="0"/>
        <v>30895.6</v>
      </c>
      <c r="M12" s="94" t="b">
        <f t="shared" si="1"/>
        <v>1</v>
      </c>
      <c r="N12" s="47">
        <f t="shared" si="2"/>
        <v>30895.6</v>
      </c>
    </row>
    <row r="13" spans="1:14" ht="24.95" customHeight="1">
      <c r="A13" s="32"/>
      <c r="B13" s="95" t="s">
        <v>81</v>
      </c>
      <c r="C13" s="95"/>
      <c r="D13" s="33"/>
      <c r="E13" s="34"/>
      <c r="F13" s="35">
        <f>SUM(F11:F12)</f>
        <v>0</v>
      </c>
      <c r="G13" s="35">
        <f>SUM(G11:G12)</f>
        <v>900805.6</v>
      </c>
      <c r="H13" s="103">
        <f>SUM(H11:H12)</f>
        <v>0</v>
      </c>
      <c r="I13" s="103">
        <f>SUM(I11:I12)</f>
        <v>0</v>
      </c>
      <c r="J13" s="103">
        <f>SUM(J11:J12)</f>
        <v>0</v>
      </c>
      <c r="K13" s="35">
        <f t="shared" si="3"/>
        <v>900805.6</v>
      </c>
      <c r="L13" s="47">
        <f t="shared" si="0"/>
        <v>900805.6</v>
      </c>
      <c r="M13" s="94" t="b">
        <f t="shared" si="1"/>
        <v>1</v>
      </c>
      <c r="N13" s="47">
        <f t="shared" si="2"/>
        <v>900805.6</v>
      </c>
    </row>
    <row r="14" spans="1:14" ht="24.95" customHeight="1">
      <c r="A14" s="96" t="s">
        <v>71</v>
      </c>
      <c r="B14" s="97"/>
      <c r="C14" s="97"/>
      <c r="D14" s="97"/>
      <c r="E14" s="98"/>
      <c r="F14" s="99">
        <f>'County Summary'!G9</f>
        <v>0</v>
      </c>
      <c r="G14" s="99">
        <f>'County Summary'!G17</f>
        <v>433636.396</v>
      </c>
      <c r="H14" s="100">
        <f>'County Summary'!G11</f>
        <v>0</v>
      </c>
      <c r="I14" s="105"/>
      <c r="J14" s="105"/>
      <c r="K14" s="99">
        <f t="shared" si="3"/>
        <v>433636.396</v>
      </c>
      <c r="L14" s="47">
        <f t="shared" si="0"/>
        <v>433636.396</v>
      </c>
      <c r="M14" s="94" t="b">
        <f t="shared" si="1"/>
        <v>1</v>
      </c>
      <c r="N14" s="47">
        <f t="shared" si="2"/>
        <v>433636.396</v>
      </c>
    </row>
    <row r="15" spans="1:14" ht="24.95" customHeight="1">
      <c r="A15" s="96" t="s">
        <v>97</v>
      </c>
      <c r="B15" s="97"/>
      <c r="C15" s="97"/>
      <c r="D15" s="97"/>
      <c r="E15" s="98"/>
      <c r="F15" s="105"/>
      <c r="G15" s="105"/>
      <c r="H15" s="105"/>
      <c r="I15" s="105"/>
      <c r="J15" s="105"/>
      <c r="K15" s="99">
        <f t="shared" si="3"/>
        <v>0</v>
      </c>
      <c r="L15" s="47">
        <f t="shared" si="0"/>
        <v>0</v>
      </c>
      <c r="M15" s="94" t="b">
        <f t="shared" si="1"/>
        <v>1</v>
      </c>
      <c r="N15" s="47">
        <f t="shared" si="2"/>
        <v>0</v>
      </c>
    </row>
    <row r="16" spans="1:14" ht="24.95" customHeight="1">
      <c r="A16" s="55" t="s">
        <v>87</v>
      </c>
      <c r="B16" s="20"/>
      <c r="C16" s="20"/>
      <c r="D16" s="20"/>
      <c r="E16" s="18"/>
      <c r="F16" s="31"/>
      <c r="G16" s="104"/>
      <c r="H16" s="104"/>
      <c r="I16" s="104"/>
      <c r="J16" s="104"/>
      <c r="K16" s="31">
        <f t="shared" si="3"/>
        <v>0</v>
      </c>
      <c r="L16" s="47">
        <f t="shared" si="0"/>
        <v>0</v>
      </c>
      <c r="M16" s="94" t="b">
        <f t="shared" si="1"/>
        <v>1</v>
      </c>
      <c r="N16" s="47">
        <f t="shared" si="2"/>
        <v>0</v>
      </c>
    </row>
    <row r="17" spans="1:14" ht="24.95" customHeight="1">
      <c r="A17" s="57" t="s">
        <v>94</v>
      </c>
      <c r="B17" s="58"/>
      <c r="C17" s="58"/>
      <c r="D17" s="58"/>
      <c r="E17" s="59"/>
      <c r="F17" s="60">
        <f>F9+F13-F14-F15-F16</f>
        <v>0</v>
      </c>
      <c r="G17" s="60">
        <f>G9+G13-G14-G15-G16</f>
        <v>506836.19399999996</v>
      </c>
      <c r="H17" s="101">
        <f>H9+H13-H14-H15-H16</f>
        <v>0</v>
      </c>
      <c r="I17" s="106">
        <f>I9+I13-I14-I15-I16</f>
        <v>0</v>
      </c>
      <c r="J17" s="106">
        <f>J9+J13-J14-J15-J16</f>
        <v>0</v>
      </c>
      <c r="K17" s="60">
        <f t="shared" si="3"/>
        <v>506836.19399999996</v>
      </c>
      <c r="L17" s="47">
        <f t="shared" si="0"/>
        <v>506836.19399999996</v>
      </c>
      <c r="M17" s="94" t="b">
        <f t="shared" si="1"/>
        <v>1</v>
      </c>
      <c r="N17" s="47">
        <f t="shared" si="2"/>
        <v>506836.19399999996</v>
      </c>
    </row>
  </sheetData>
  <sheetProtection sheet="1" selectLockedCells="1"/>
  <mergeCells count="10">
    <mergeCell ref="I6:I7"/>
    <mergeCell ref="J6:J7"/>
    <mergeCell ref="K6:K7"/>
    <mergeCell ref="A1:K1"/>
    <mergeCell ref="H6:H7"/>
    <mergeCell ref="F6:F7"/>
    <mergeCell ref="A5:E7"/>
    <mergeCell ref="G6:G7"/>
    <mergeCell ref="D3:E3"/>
    <mergeCell ref="D2:E2"/>
  </mergeCells>
  <printOptions horizontalCentered="1"/>
  <pageMargins left="0.5" right="0.5" top="0.75" bottom="0.75" header="0.5" footer="0.5"/>
  <pageSetup fitToHeight="1" fitToWidth="1" horizontalDpi="600" verticalDpi="600" orientation="landscape" scale="85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031096-000C-4F86-B7D4-1E85CC442B5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48831A-6B21-4F0E-85B9-FC4C9894DE78}"/>
</file>

<file path=customXml/itemProps3.xml><?xml version="1.0" encoding="utf-8"?>
<ds:datastoreItem xmlns:ds="http://schemas.openxmlformats.org/officeDocument/2006/customXml" ds:itemID="{C2078E3C-A461-42D0-8AAD-EB397674982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A57CD88-7BDC-4D49-8C4F-F7749F453E0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5.xml><?xml version="1.0" encoding="utf-8"?>
<ds:datastoreItem xmlns:ds="http://schemas.openxmlformats.org/officeDocument/2006/customXml" ds:itemID="{4993DBDA-265A-4E44-AC85-B235E48383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Mark Heilman / Carol Hood</Manager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Lake_FY06-07_RER_ADA</dc:title>
  <dc:subject>CSS Programs</dc:subject>
  <dc:creator>Mike Geiss</dc:creator>
  <cp:keywords>Lake_FY0-607_RER_ADA</cp:keywords>
  <dc:description/>
  <cp:lastModifiedBy>westj</cp:lastModifiedBy>
  <cp:lastPrinted>2008-04-22T23:46:00Z</cp:lastPrinted>
  <dcterms:created xsi:type="dcterms:W3CDTF">2007-09-20T19:02:25Z</dcterms:created>
  <dcterms:modified xsi:type="dcterms:W3CDTF">2020-11-04T03:26:24Z</dcterms:modified>
  <cp:category>CSS Programs</cp:category>
  <cp:version/>
  <cp:contentType/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DHCSDOC-1363137784-1415</vt:lpwstr>
  </property>
  <property fmtid="{D5CDD505-2E9C-101B-9397-08002B2CF9AE}" pid="5" name="_dlc_DocIdItemGuid">
    <vt:lpwstr>aaf87789-c529-4edb-bea4-46110fb24169</vt:lpwstr>
  </property>
  <property fmtid="{D5CDD505-2E9C-101B-9397-08002B2CF9AE}" pid="6" name="_dlc_DocIdUrl">
    <vt:lpwstr>http://dhcs2016prod:88/services/MH/_layouts/15/DocIdRedir.aspx?ID=DHCSDOC-1363137784-1415, DHCSDOC-1363137784-1415</vt:lpwstr>
  </property>
  <property fmtid="{D5CDD505-2E9C-101B-9397-08002B2CF9AE}" pid="7" name="ContentTypeId">
    <vt:lpwstr>0x0101000DD778A44A894D44A57135C48A267F0A</vt:lpwstr>
  </property>
</Properties>
</file>