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tabRatio="671" activeTab="0"/>
  </bookViews>
  <sheets>
    <sheet name="Client Info" sheetId="10" r:id="rId1"/>
    <sheet name="1 Dose" sheetId="9" r:id="rId2"/>
    <sheet name="2 Doses" sheetId="8" r:id="rId3"/>
    <sheet name="3 Doses" sheetId="7" r:id="rId4"/>
    <sheet name="4 Doses" sheetId="6" r:id="rId5"/>
    <sheet name="5 Doses" sheetId="5" r:id="rId6"/>
  </sheets>
  <definedNames/>
  <calcPr calcId="191029"/>
</workbook>
</file>

<file path=xl/sharedStrings.xml><?xml version="1.0" encoding="utf-8"?>
<sst xmlns="http://schemas.openxmlformats.org/spreadsheetml/2006/main" count="292" uniqueCount="48">
  <si>
    <t>15 mg/kg</t>
  </si>
  <si>
    <t>VIAL 100 mg/1ml</t>
  </si>
  <si>
    <t>volume of liquid( ml)</t>
  </si>
  <si>
    <t>Age</t>
  </si>
  <si>
    <t>Ist dose</t>
  </si>
  <si>
    <t>2nd dose</t>
  </si>
  <si>
    <t>3rd dose</t>
  </si>
  <si>
    <t>4th dose</t>
  </si>
  <si>
    <t>5th dose</t>
  </si>
  <si>
    <t>Vials Dispensed 50mg/0.5 ml</t>
  </si>
  <si>
    <t>Vials Dispensed 100mg/1 ml</t>
  </si>
  <si>
    <t>Name</t>
  </si>
  <si>
    <t>CCS#</t>
  </si>
  <si>
    <t>Dose</t>
  </si>
  <si>
    <t>Enter Wt kg</t>
  </si>
  <si>
    <t>Month of first Dose</t>
  </si>
  <si>
    <t># Months Requested</t>
  </si>
  <si>
    <t>CHILD'S WEIGHT</t>
  </si>
  <si>
    <t>DOSE (mg)</t>
  </si>
  <si>
    <t>Service Code</t>
  </si>
  <si>
    <t>Modifier</t>
  </si>
  <si>
    <t>Service Description</t>
  </si>
  <si>
    <t>Units</t>
  </si>
  <si>
    <t>Quantity</t>
  </si>
  <si>
    <t>Amount</t>
  </si>
  <si>
    <t>60574411301</t>
  </si>
  <si>
    <t>60574411401</t>
  </si>
  <si>
    <t>SYNAGIS 100MG/1 ML VIAL</t>
  </si>
  <si>
    <t>Type</t>
  </si>
  <si>
    <t>Alternate Code</t>
  </si>
  <si>
    <t>Alternate Description</t>
  </si>
  <si>
    <t>RSV IG, IM, 50MG</t>
  </si>
  <si>
    <t>SAR Coding by NDC</t>
  </si>
  <si>
    <t>I</t>
  </si>
  <si>
    <t>Total # VIALS
Needed</t>
  </si>
  <si>
    <t>Total vials of 100 mg</t>
  </si>
  <si>
    <t>Total vials of 50 mg</t>
  </si>
  <si>
    <t>Total # Billed by "Each" Vial</t>
  </si>
  <si>
    <t>Total # Billed by "milliliter"</t>
  </si>
  <si>
    <t>SAR Coding by CPT</t>
  </si>
  <si>
    <t>CCS SYNAGIS WORKSHEET - 5 DOSES</t>
  </si>
  <si>
    <t>CCS SYNAGIS WORKSHEET - 4 DOSES</t>
  </si>
  <si>
    <t>CCS SYNAGIS WORKSHEET - 3 DOSES</t>
  </si>
  <si>
    <t>CCS SYNAGIS WORKSHEET - 2 DOSES</t>
  </si>
  <si>
    <t>CCS SYNAGIS WORKSHEET - 1 DOSE</t>
  </si>
  <si>
    <r>
      <t>SYNAGIS</t>
    </r>
    <r>
      <rPr>
        <b/>
        <sz val="12"/>
        <rFont val="Arial"/>
        <family val="2"/>
      </rPr>
      <t xml:space="preserve"> 50MG/0.5ML VIAL</t>
    </r>
  </si>
  <si>
    <t>CHILD'S WEIGHT (KG)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</si>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</sst>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Protection="1">
      <protection/>
    </xf>
    <xf numFmtId="0" fontId="7" fillId="2" borderId="1" xfId="0" applyFont="1" applyFill="1" applyBorder="1" applyAlignment="1" applyProtection="1">
      <alignment horizontal="left" wrapText="1"/>
      <protection/>
    </xf>
    <xf numFmtId="0" fontId="2" fillId="3" borderId="0" xfId="0" applyFont="1" applyFill="1" applyProtection="1">
      <protection/>
    </xf>
    <xf numFmtId="0" fontId="2" fillId="0" borderId="0" xfId="0" applyFont="1" applyFill="1" applyProtection="1">
      <protection/>
    </xf>
    <xf numFmtId="49" fontId="2" fillId="3" borderId="0" xfId="0" applyNumberFormat="1" applyFont="1" applyFill="1" applyProtection="1">
      <protection/>
    </xf>
    <xf numFmtId="0" fontId="3" fillId="0" borderId="0" xfId="0" applyFont="1" applyAlignment="1" applyProtection="1">
      <alignment vertical="center" wrapText="1"/>
      <protection/>
    </xf>
    <xf numFmtId="0" fontId="3" fillId="3" borderId="2" xfId="0" applyFont="1" applyFill="1" applyBorder="1" applyProtection="1">
      <protection/>
    </xf>
    <xf numFmtId="0" fontId="3" fillId="3" borderId="3" xfId="0" applyFont="1" applyFill="1" applyBorder="1" applyProtection="1"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1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5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2" fillId="0" borderId="0" xfId="0" applyFont="1" applyFill="1" applyBorder="1" applyProtection="1">
      <protection/>
    </xf>
    <xf numFmtId="0" fontId="5" fillId="3" borderId="3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1" fontId="2" fillId="0" borderId="0" xfId="0" applyNumberFormat="1" applyFont="1" applyProtection="1">
      <protection/>
    </xf>
    <xf numFmtId="0" fontId="2" fillId="3" borderId="2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/>
    </xf>
    <xf numFmtId="0" fontId="2" fillId="4" borderId="6" xfId="0" applyFont="1" applyFill="1" applyBorder="1" applyAlignment="1" applyProtection="1">
      <alignment horizontal="left"/>
      <protection/>
    </xf>
    <xf numFmtId="0" fontId="2" fillId="4" borderId="7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1" fontId="2" fillId="0" borderId="8" xfId="0" applyNumberFormat="1" applyFont="1" applyBorder="1" applyProtection="1">
      <protection/>
    </xf>
    <xf numFmtId="0" fontId="3" fillId="2" borderId="9" xfId="0" applyFont="1" applyFill="1" applyBorder="1" applyAlignment="1" applyProtection="1">
      <alignment horizontal="center"/>
      <protection/>
    </xf>
    <xf numFmtId="49" fontId="2" fillId="4" borderId="6" xfId="0" applyNumberFormat="1" applyFont="1" applyFill="1" applyBorder="1" applyAlignment="1" applyProtection="1">
      <alignment horizontal="left"/>
      <protection locked="0"/>
    </xf>
    <xf numFmtId="49" fontId="2" fillId="4" borderId="7" xfId="0" applyNumberFormat="1" applyFont="1" applyFill="1" applyBorder="1" applyAlignment="1" applyProtection="1">
      <alignment horizontal="left"/>
      <protection locked="0"/>
    </xf>
    <xf numFmtId="0" fontId="2" fillId="4" borderId="7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strike/>
        <condense val="0"/>
        <extend val="0"/>
      </font>
      <fill>
        <patternFill patternType="none"/>
      </fill>
      <border/>
    </dxf>
    <dxf>
      <font>
        <strike/>
        <condense val="0"/>
        <extend val="0"/>
      </font>
      <fill>
        <patternFill patternType="none"/>
      </fill>
      <border/>
    </dxf>
    <dxf>
      <font>
        <strike/>
        <condense val="0"/>
        <extend val="0"/>
      </font>
      <fill>
        <patternFill patternType="none"/>
      </fill>
      <border/>
    </dxf>
    <dxf>
      <font>
        <strike/>
        <condense val="0"/>
        <extend val="0"/>
      </font>
      <fill>
        <patternFill patternType="none"/>
      </fill>
      <border/>
    </dxf>
    <dxf>
      <font>
        <strike/>
        <condense val="0"/>
        <extend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5" zoomScaleNormal="75" workbookViewId="0" topLeftCell="A1">
      <selection activeCell="B14" sqref="B14"/>
    </sheetView>
  </sheetViews>
  <sheetFormatPr defaultColWidth="9.140625" defaultRowHeight="12.75"/>
  <cols>
    <col min="1" max="1" width="25.140625" style="1" customWidth="1"/>
    <col min="2" max="2" width="38.28125" style="1" customWidth="1"/>
    <col min="3" max="16384" width="9.140625" style="1" customWidth="1"/>
  </cols>
  <sheetData>
    <row r="1" spans="1:2" ht="12.75">
      <c r="A1" s="3" t="s">
        <v>11</v>
      </c>
      <c r="B1" s="46"/>
    </row>
    <row r="2" spans="1:2" ht="12.75">
      <c r="A2" s="4" t="s">
        <v>12</v>
      </c>
      <c r="B2" s="46"/>
    </row>
    <row r="3" spans="1:2" ht="12.75">
      <c r="A3" s="4" t="s">
        <v>3</v>
      </c>
      <c r="B3" s="47"/>
    </row>
    <row r="4" spans="1:2" ht="12.75">
      <c r="A4" s="4" t="s">
        <v>15</v>
      </c>
      <c r="B4" s="47"/>
    </row>
    <row r="5" spans="1:2" ht="12.75">
      <c r="A5" s="4" t="s">
        <v>16</v>
      </c>
      <c r="B5" s="46"/>
    </row>
    <row r="6" spans="1:2" ht="12.75">
      <c r="A6" s="4" t="s">
        <v>46</v>
      </c>
      <c r="B6" s="48"/>
    </row>
    <row r="7" spans="1:2" ht="12.75">
      <c r="A7" s="6"/>
      <c r="B7" s="6"/>
    </row>
    <row r="8" spans="1:15" ht="12.75">
      <c r="A8" s="4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 password="D200"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workbookViewId="0" topLeftCell="A11">
      <selection activeCell="B12" sqref="B12"/>
    </sheetView>
  </sheetViews>
  <sheetFormatPr defaultColWidth="9.140625" defaultRowHeight="12.75"/>
  <cols>
    <col min="1" max="1" width="27.421875" style="1" bestFit="1" customWidth="1"/>
    <col min="2" max="2" width="27.28125" style="1" customWidth="1"/>
    <col min="3" max="3" width="10.00390625" style="1" bestFit="1" customWidth="1"/>
    <col min="4" max="4" width="12.57421875" style="1" bestFit="1" customWidth="1"/>
    <col min="5" max="5" width="16.28125" style="1" customWidth="1"/>
    <col min="6" max="6" width="13.8515625" style="1" bestFit="1" customWidth="1"/>
    <col min="7" max="7" width="6.8515625" style="1" bestFit="1" customWidth="1"/>
    <col min="8" max="8" width="10.28125" style="1" bestFit="1" customWidth="1"/>
    <col min="9" max="9" width="9.7109375" style="1" bestFit="1" customWidth="1"/>
    <col min="10" max="16384" width="9.140625" style="1" customWidth="1"/>
  </cols>
  <sheetData>
    <row r="1" spans="1:9" ht="18.75" thickBot="1">
      <c r="A1" s="49" t="s">
        <v>44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3" t="s">
        <v>11</v>
      </c>
      <c r="B2" s="38">
        <f>'Client Info'!B1</f>
        <v>0</v>
      </c>
      <c r="C2" s="41"/>
      <c r="D2" s="41"/>
      <c r="E2" s="41"/>
      <c r="F2" s="41"/>
      <c r="G2" s="41"/>
      <c r="H2" s="41"/>
      <c r="I2" s="41"/>
    </row>
    <row r="3" spans="1:9" ht="12.75">
      <c r="A3" s="4" t="s">
        <v>12</v>
      </c>
      <c r="B3" s="38">
        <f>'Client Info'!B2</f>
        <v>0</v>
      </c>
      <c r="C3" s="42"/>
      <c r="D3" s="6"/>
      <c r="E3" s="6"/>
      <c r="F3" s="6"/>
      <c r="G3" s="6"/>
      <c r="H3" s="6"/>
      <c r="I3" s="6"/>
    </row>
    <row r="4" spans="1:9" ht="12.75">
      <c r="A4" s="4" t="s">
        <v>3</v>
      </c>
      <c r="B4" s="39">
        <f>'Client Info'!B3</f>
        <v>0</v>
      </c>
      <c r="C4" s="42"/>
      <c r="D4" s="6"/>
      <c r="E4" s="6"/>
      <c r="F4" s="6"/>
      <c r="G4" s="6"/>
      <c r="H4" s="6"/>
      <c r="I4" s="6"/>
    </row>
    <row r="5" spans="1:9" ht="12.75">
      <c r="A5" s="4" t="s">
        <v>15</v>
      </c>
      <c r="B5" s="39">
        <f>'Client Info'!B4</f>
        <v>0</v>
      </c>
      <c r="C5" s="42"/>
      <c r="D5" s="6"/>
      <c r="E5" s="6"/>
      <c r="F5" s="6"/>
      <c r="G5" s="6"/>
      <c r="H5" s="6"/>
      <c r="I5" s="6"/>
    </row>
    <row r="6" spans="1:9" ht="15.75" thickBot="1">
      <c r="A6" s="4" t="s">
        <v>16</v>
      </c>
      <c r="B6" s="38">
        <f>'Client Info'!B5</f>
        <v>0</v>
      </c>
      <c r="C6" s="42"/>
      <c r="D6" s="6"/>
      <c r="E6" s="6"/>
      <c r="F6" s="6"/>
      <c r="G6" s="6"/>
      <c r="H6" s="6"/>
      <c r="I6" s="6"/>
    </row>
    <row r="7" spans="1:9" ht="16.5" thickBot="1">
      <c r="A7" s="4"/>
      <c r="B7" s="8" t="s">
        <v>13</v>
      </c>
      <c r="C7" s="16" t="s">
        <v>4</v>
      </c>
      <c r="D7" s="17"/>
      <c r="E7" s="18"/>
      <c r="F7" s="18"/>
      <c r="G7" s="18"/>
      <c r="H7" s="18"/>
      <c r="I7" s="18"/>
    </row>
    <row r="8" spans="1:9" ht="16.5" thickBot="1">
      <c r="A8" s="4" t="s">
        <v>17</v>
      </c>
      <c r="B8" s="6" t="s">
        <v>14</v>
      </c>
      <c r="C8" s="40">
        <f>'Client Info'!B6</f>
        <v>0</v>
      </c>
      <c r="D8" s="19"/>
      <c r="E8" s="19"/>
      <c r="F8" s="19"/>
      <c r="G8" s="20"/>
      <c r="H8" s="20"/>
      <c r="I8" s="19"/>
    </row>
    <row r="9" spans="1:9" ht="12.75">
      <c r="A9" s="4" t="s">
        <v>18</v>
      </c>
      <c r="B9" s="6" t="s">
        <v>0</v>
      </c>
      <c r="C9" s="19">
        <f>15*C8</f>
        <v>0</v>
      </c>
      <c r="D9" s="19"/>
      <c r="E9" s="19"/>
      <c r="F9" s="19"/>
      <c r="G9" s="20"/>
      <c r="H9" s="20"/>
      <c r="I9" s="19"/>
    </row>
    <row r="10" spans="1:9" ht="15.75">
      <c r="A10" s="4" t="s">
        <v>2</v>
      </c>
      <c r="B10" s="8" t="s">
        <v>1</v>
      </c>
      <c r="C10" s="21">
        <f>C9/100</f>
        <v>0</v>
      </c>
      <c r="D10" s="22"/>
      <c r="E10" s="22"/>
      <c r="F10" s="22"/>
      <c r="G10" s="22"/>
      <c r="H10" s="22"/>
      <c r="I10" s="22"/>
    </row>
    <row r="11" spans="1:9" ht="31.5">
      <c r="A11" s="5"/>
      <c r="B11" s="43" t="s">
        <v>10</v>
      </c>
      <c r="C11" s="34">
        <f>ROUND(C10-0.0001,0)</f>
        <v>0</v>
      </c>
      <c r="D11" s="45"/>
      <c r="E11" s="23"/>
      <c r="F11" s="23"/>
      <c r="G11" s="23"/>
      <c r="H11" s="23"/>
      <c r="I11" s="23"/>
    </row>
    <row r="12" spans="1:9" ht="31.5">
      <c r="A12" s="4"/>
      <c r="B12" s="43" t="s">
        <v>9</v>
      </c>
      <c r="C12" s="34">
        <f>IF((C10-C11&gt;0),1,0)</f>
        <v>0</v>
      </c>
      <c r="D12" s="45"/>
      <c r="E12" s="23"/>
      <c r="F12" s="23"/>
      <c r="G12" s="23"/>
      <c r="H12" s="23"/>
      <c r="I12" s="23"/>
    </row>
    <row r="13" spans="1:9" ht="16.5" thickBot="1">
      <c r="A13" s="6"/>
      <c r="B13" s="8"/>
      <c r="C13" s="24"/>
      <c r="D13" s="44"/>
      <c r="E13" s="44"/>
      <c r="F13" s="25"/>
      <c r="G13" s="25"/>
      <c r="H13" s="25"/>
      <c r="I13" s="25"/>
    </row>
    <row r="14" spans="1:9" ht="55.5" customHeight="1" thickBot="1">
      <c r="A14" s="7"/>
      <c r="B14" s="13"/>
      <c r="C14" s="26" t="s">
        <v>34</v>
      </c>
      <c r="D14" s="36" t="s">
        <v>37</v>
      </c>
      <c r="E14" s="36" t="s">
        <v>38</v>
      </c>
      <c r="F14" s="27"/>
      <c r="G14" s="28"/>
      <c r="H14" s="28"/>
      <c r="I14" s="27"/>
    </row>
    <row r="15" spans="1:9" ht="16.5" thickBot="1">
      <c r="A15" s="6"/>
      <c r="B15" s="14" t="s">
        <v>35</v>
      </c>
      <c r="C15" s="29">
        <f>SUM(C11:I11)</f>
        <v>0</v>
      </c>
      <c r="D15" s="30">
        <f>C15</f>
        <v>0</v>
      </c>
      <c r="E15" s="30">
        <f>C15</f>
        <v>0</v>
      </c>
      <c r="F15" s="31"/>
      <c r="G15" s="32"/>
      <c r="H15" s="32"/>
      <c r="I15" s="31"/>
    </row>
    <row r="16" spans="1:9" ht="16.5" thickBot="1">
      <c r="A16" s="6"/>
      <c r="B16" s="15" t="s">
        <v>36</v>
      </c>
      <c r="C16" s="33">
        <f>SUM(C12:I12)</f>
        <v>0</v>
      </c>
      <c r="D16" s="30">
        <f>C16</f>
        <v>0</v>
      </c>
      <c r="E16" s="30">
        <f>C16*0.5</f>
        <v>0</v>
      </c>
      <c r="F16" s="31"/>
      <c r="G16" s="32"/>
      <c r="H16" s="32"/>
      <c r="I16" s="31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>
      <c r="A19" s="8" t="s">
        <v>39</v>
      </c>
      <c r="B19" s="6"/>
      <c r="C19" s="6"/>
      <c r="D19" s="6"/>
      <c r="E19" s="6"/>
      <c r="F19" s="6"/>
      <c r="G19" s="6"/>
      <c r="H19" s="6"/>
      <c r="I19" s="6"/>
    </row>
    <row r="20" spans="1:9" ht="37.5" customHeight="1">
      <c r="A20" s="9" t="s">
        <v>19</v>
      </c>
      <c r="B20" s="9" t="s">
        <v>28</v>
      </c>
      <c r="C20" s="9" t="s">
        <v>20</v>
      </c>
      <c r="D20" s="9" t="s">
        <v>29</v>
      </c>
      <c r="E20" s="9" t="s">
        <v>21</v>
      </c>
      <c r="F20" s="9" t="s">
        <v>30</v>
      </c>
      <c r="G20" s="9" t="s">
        <v>22</v>
      </c>
      <c r="H20" s="9" t="s">
        <v>23</v>
      </c>
      <c r="I20" s="9" t="s">
        <v>24</v>
      </c>
    </row>
    <row r="21" spans="1:9" ht="12.75">
      <c r="A21" s="10">
        <v>90378</v>
      </c>
      <c r="B21" s="10" t="s">
        <v>33</v>
      </c>
      <c r="C21" s="11"/>
      <c r="D21" s="11"/>
      <c r="E21" s="10" t="s">
        <v>31</v>
      </c>
      <c r="F21" s="10"/>
      <c r="G21" s="10">
        <f>C15*2+C16</f>
        <v>0</v>
      </c>
      <c r="H21" s="6"/>
      <c r="I21" s="6"/>
    </row>
    <row r="22" spans="1:9" ht="12.75">
      <c r="A22" s="11"/>
      <c r="B22" s="11"/>
      <c r="C22" s="11"/>
      <c r="D22" s="11"/>
      <c r="E22" s="11"/>
      <c r="F22" s="11"/>
      <c r="G22" s="11"/>
      <c r="H22" s="6"/>
      <c r="I22" s="6"/>
    </row>
    <row r="23" spans="1:9" ht="12.75">
      <c r="A23" s="11"/>
      <c r="B23" s="11"/>
      <c r="C23" s="11"/>
      <c r="D23" s="11"/>
      <c r="E23" s="11"/>
      <c r="F23" s="11"/>
      <c r="G23" s="11"/>
      <c r="H23" s="6"/>
      <c r="I23" s="6"/>
    </row>
    <row r="24" spans="1:9" ht="15.75">
      <c r="A24" s="8" t="s">
        <v>32</v>
      </c>
      <c r="B24" s="6"/>
      <c r="C24" s="6"/>
      <c r="D24" s="6"/>
      <c r="E24" s="6"/>
      <c r="F24" s="6"/>
      <c r="G24" s="6"/>
      <c r="H24" s="6"/>
      <c r="I24" s="6"/>
    </row>
    <row r="25" spans="1:9" ht="41.25" customHeight="1">
      <c r="A25" s="9" t="s">
        <v>19</v>
      </c>
      <c r="B25" s="9" t="s">
        <v>28</v>
      </c>
      <c r="C25" s="9" t="s">
        <v>20</v>
      </c>
      <c r="D25" s="9" t="s">
        <v>29</v>
      </c>
      <c r="E25" s="9" t="s">
        <v>21</v>
      </c>
      <c r="F25" s="9" t="s">
        <v>30</v>
      </c>
      <c r="G25" s="9" t="s">
        <v>22</v>
      </c>
      <c r="H25" s="9" t="s">
        <v>23</v>
      </c>
      <c r="I25" s="9" t="s">
        <v>24</v>
      </c>
    </row>
    <row r="26" spans="1:9" ht="12.75">
      <c r="A26" s="12" t="s">
        <v>25</v>
      </c>
      <c r="B26" s="11"/>
      <c r="C26" s="11"/>
      <c r="D26" s="11"/>
      <c r="E26" s="10" t="s">
        <v>27</v>
      </c>
      <c r="F26" s="10"/>
      <c r="G26" s="10">
        <f>COUNTIF(C11:I11,"1")</f>
        <v>0</v>
      </c>
      <c r="H26" s="10">
        <v>1</v>
      </c>
      <c r="I26" s="6"/>
    </row>
    <row r="27" spans="1:9" ht="12.75">
      <c r="A27" s="12" t="s">
        <v>25</v>
      </c>
      <c r="B27" s="11"/>
      <c r="C27" s="11"/>
      <c r="D27" s="11"/>
      <c r="E27" s="10" t="s">
        <v>27</v>
      </c>
      <c r="F27" s="10"/>
      <c r="G27" s="10">
        <f>COUNTIF(C11:I11,"2")</f>
        <v>0</v>
      </c>
      <c r="H27" s="10">
        <v>2</v>
      </c>
      <c r="I27" s="6"/>
    </row>
    <row r="28" spans="1:9" ht="12.75">
      <c r="A28" s="12" t="s">
        <v>25</v>
      </c>
      <c r="B28" s="11"/>
      <c r="C28" s="11"/>
      <c r="D28" s="11"/>
      <c r="E28" s="10" t="s">
        <v>27</v>
      </c>
      <c r="F28" s="10"/>
      <c r="G28" s="10">
        <f>COUNTIF(C11:I11,"3")</f>
        <v>0</v>
      </c>
      <c r="H28" s="10">
        <v>3</v>
      </c>
      <c r="I28" s="6"/>
    </row>
    <row r="29" spans="1:9" ht="12.75">
      <c r="A29" s="12" t="s">
        <v>25</v>
      </c>
      <c r="B29" s="11"/>
      <c r="C29" s="11"/>
      <c r="D29" s="11"/>
      <c r="E29" s="10" t="s">
        <v>27</v>
      </c>
      <c r="F29" s="10"/>
      <c r="G29" s="10">
        <f>COUNTIF(C11:I11,"4")</f>
        <v>0</v>
      </c>
      <c r="H29" s="10">
        <v>4</v>
      </c>
      <c r="I29" s="6"/>
    </row>
    <row r="30" spans="1:9" ht="12.75">
      <c r="A30" s="12" t="s">
        <v>25</v>
      </c>
      <c r="B30" s="11"/>
      <c r="C30" s="11"/>
      <c r="D30" s="11"/>
      <c r="E30" s="10" t="s">
        <v>27</v>
      </c>
      <c r="F30" s="10"/>
      <c r="G30" s="10">
        <f>COUNTIF(C11:I11,"5")</f>
        <v>0</v>
      </c>
      <c r="H30" s="10">
        <v>5</v>
      </c>
      <c r="I30" s="6"/>
    </row>
    <row r="31" spans="1:9" ht="15.75">
      <c r="A31" s="12" t="s">
        <v>26</v>
      </c>
      <c r="B31" s="11"/>
      <c r="C31" s="11"/>
      <c r="D31" s="11"/>
      <c r="E31" s="10" t="s">
        <v>45</v>
      </c>
      <c r="F31" s="10"/>
      <c r="G31" s="10">
        <f>COUNTIF(C12:I12,"1")</f>
        <v>0</v>
      </c>
      <c r="H31" s="10">
        <v>0.5</v>
      </c>
      <c r="I31" s="6"/>
    </row>
  </sheetData>
  <sheetProtection password="D200" sheet="1" objects="1" scenarios="1"/>
  <mergeCells count="1">
    <mergeCell ref="A1:I1"/>
  </mergeCells>
  <conditionalFormatting sqref="A26:I31">
    <cfRule type="expression" priority="1" dxfId="0" stopIfTrue="1">
      <formula>($G26:$G37)&lt;1</formula>
    </cfRule>
  </conditionalFormatting>
  <printOptions gridLines="1"/>
  <pageMargins left="0.35" right="0.19" top="0.64" bottom="0.58" header="0.5" footer="0.31"/>
  <pageSetup horizontalDpi="600" verticalDpi="6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workbookViewId="0" topLeftCell="A17">
      <selection activeCell="A26" sqref="A25:A26"/>
    </sheetView>
  </sheetViews>
  <sheetFormatPr defaultColWidth="9.140625" defaultRowHeight="12.75"/>
  <cols>
    <col min="1" max="1" width="27.421875" style="1" bestFit="1" customWidth="1"/>
    <col min="2" max="2" width="27.7109375" style="1" customWidth="1"/>
    <col min="3" max="3" width="10.00390625" style="1" bestFit="1" customWidth="1"/>
    <col min="4" max="4" width="12.57421875" style="1" bestFit="1" customWidth="1"/>
    <col min="5" max="5" width="18.28125" style="1" customWidth="1"/>
    <col min="6" max="6" width="13.8515625" style="1" bestFit="1" customWidth="1"/>
    <col min="7" max="7" width="6.8515625" style="1" bestFit="1" customWidth="1"/>
    <col min="8" max="8" width="10.28125" style="1" bestFit="1" customWidth="1"/>
    <col min="9" max="9" width="9.7109375" style="1" bestFit="1" customWidth="1"/>
    <col min="10" max="16384" width="9.140625" style="1" customWidth="1"/>
  </cols>
  <sheetData>
    <row r="1" spans="1:9" ht="16.5" thickBot="1">
      <c r="A1" s="51" t="s">
        <v>43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3" t="s">
        <v>11</v>
      </c>
      <c r="B2" s="38">
        <f>'Client Info'!B1</f>
        <v>0</v>
      </c>
      <c r="C2" s="41"/>
      <c r="D2" s="41"/>
      <c r="E2" s="41"/>
      <c r="F2" s="41"/>
      <c r="G2" s="41"/>
      <c r="H2" s="41"/>
      <c r="I2" s="41"/>
    </row>
    <row r="3" spans="1:9" ht="12.75">
      <c r="A3" s="4" t="s">
        <v>12</v>
      </c>
      <c r="B3" s="38">
        <f>'Client Info'!B2</f>
        <v>0</v>
      </c>
      <c r="C3" s="42"/>
      <c r="D3" s="6"/>
      <c r="E3" s="6"/>
      <c r="F3" s="6"/>
      <c r="G3" s="6"/>
      <c r="H3" s="6"/>
      <c r="I3" s="6"/>
    </row>
    <row r="4" spans="1:9" ht="12.75">
      <c r="A4" s="4" t="s">
        <v>3</v>
      </c>
      <c r="B4" s="39">
        <f>'Client Info'!B3</f>
        <v>0</v>
      </c>
      <c r="C4" s="42"/>
      <c r="D4" s="6"/>
      <c r="E4" s="6"/>
      <c r="F4" s="6"/>
      <c r="G4" s="6"/>
      <c r="H4" s="6"/>
      <c r="I4" s="6"/>
    </row>
    <row r="5" spans="1:9" ht="12.75">
      <c r="A5" s="4" t="s">
        <v>15</v>
      </c>
      <c r="B5" s="39">
        <f>'Client Info'!B4</f>
        <v>0</v>
      </c>
      <c r="C5" s="42"/>
      <c r="D5" s="6"/>
      <c r="E5" s="6"/>
      <c r="F5" s="6"/>
      <c r="G5" s="6"/>
      <c r="H5" s="6"/>
      <c r="I5" s="6"/>
    </row>
    <row r="6" spans="1:9" ht="15.75" thickBot="1">
      <c r="A6" s="4" t="s">
        <v>16</v>
      </c>
      <c r="B6" s="38">
        <f>'Client Info'!B5</f>
        <v>0</v>
      </c>
      <c r="C6" s="42"/>
      <c r="D6" s="6"/>
      <c r="E6" s="6"/>
      <c r="F6" s="6"/>
      <c r="G6" s="6"/>
      <c r="H6" s="6"/>
      <c r="I6" s="6"/>
    </row>
    <row r="7" spans="1:9" ht="16.5" thickBot="1">
      <c r="A7" s="4"/>
      <c r="B7" s="8" t="s">
        <v>13</v>
      </c>
      <c r="C7" s="16" t="s">
        <v>4</v>
      </c>
      <c r="D7" s="16" t="s">
        <v>5</v>
      </c>
      <c r="E7" s="17"/>
      <c r="F7" s="18"/>
      <c r="G7" s="18"/>
      <c r="H7" s="18"/>
      <c r="I7" s="18"/>
    </row>
    <row r="8" spans="1:9" ht="16.5" thickBot="1">
      <c r="A8" s="4" t="s">
        <v>17</v>
      </c>
      <c r="B8" s="6" t="s">
        <v>14</v>
      </c>
      <c r="C8" s="40">
        <f>'Client Info'!B6</f>
        <v>0</v>
      </c>
      <c r="D8" s="19">
        <f>C8+1</f>
        <v>1</v>
      </c>
      <c r="E8" s="19"/>
      <c r="F8" s="19"/>
      <c r="G8" s="20"/>
      <c r="H8" s="20"/>
      <c r="I8" s="19"/>
    </row>
    <row r="9" spans="1:9" ht="12.75">
      <c r="A9" s="4" t="s">
        <v>18</v>
      </c>
      <c r="B9" s="6" t="s">
        <v>0</v>
      </c>
      <c r="C9" s="19">
        <f>15*C8</f>
        <v>0</v>
      </c>
      <c r="D9" s="19">
        <f>15*D8</f>
        <v>15</v>
      </c>
      <c r="E9" s="19"/>
      <c r="F9" s="19"/>
      <c r="G9" s="20"/>
      <c r="H9" s="20"/>
      <c r="I9" s="19"/>
    </row>
    <row r="10" spans="1:9" ht="15.75">
      <c r="A10" s="4" t="s">
        <v>2</v>
      </c>
      <c r="B10" s="8" t="s">
        <v>1</v>
      </c>
      <c r="C10" s="21">
        <f>C9/100</f>
        <v>0</v>
      </c>
      <c r="D10" s="21">
        <f>D9/100</f>
        <v>0.15</v>
      </c>
      <c r="E10" s="22"/>
      <c r="F10" s="22"/>
      <c r="G10" s="22"/>
      <c r="H10" s="22"/>
      <c r="I10" s="22"/>
    </row>
    <row r="11" spans="1:9" ht="31.5">
      <c r="A11" s="5"/>
      <c r="B11" s="43" t="s">
        <v>10</v>
      </c>
      <c r="C11" s="34">
        <f>ROUND(C10-0.0001,0)</f>
        <v>0</v>
      </c>
      <c r="D11" s="34">
        <f>ROUND(D10-0.0001,0)</f>
        <v>0</v>
      </c>
      <c r="E11" s="45"/>
      <c r="F11" s="23"/>
      <c r="G11" s="23"/>
      <c r="H11" s="23"/>
      <c r="I11" s="23"/>
    </row>
    <row r="12" spans="1:9" ht="31.5">
      <c r="A12" s="4"/>
      <c r="B12" s="43" t="s">
        <v>9</v>
      </c>
      <c r="C12" s="34">
        <f>IF((C10-C11&gt;0),1,0)</f>
        <v>0</v>
      </c>
      <c r="D12" s="34">
        <f>IF((D10-D11&gt;0),1,0)</f>
        <v>1</v>
      </c>
      <c r="E12" s="45"/>
      <c r="F12" s="23"/>
      <c r="G12" s="23"/>
      <c r="H12" s="23"/>
      <c r="I12" s="23"/>
    </row>
    <row r="13" spans="1:9" ht="16.5" thickBot="1">
      <c r="A13" s="6"/>
      <c r="B13" s="8"/>
      <c r="C13" s="24"/>
      <c r="D13" s="35"/>
      <c r="E13" s="44"/>
      <c r="F13" s="25"/>
      <c r="G13" s="25"/>
      <c r="H13" s="25"/>
      <c r="I13" s="25"/>
    </row>
    <row r="14" spans="1:9" ht="54.75" customHeight="1" thickBot="1">
      <c r="A14" s="7"/>
      <c r="B14" s="13"/>
      <c r="C14" s="26" t="s">
        <v>34</v>
      </c>
      <c r="D14" s="36" t="s">
        <v>37</v>
      </c>
      <c r="E14" s="36" t="s">
        <v>38</v>
      </c>
      <c r="F14" s="27"/>
      <c r="G14" s="28"/>
      <c r="H14" s="28"/>
      <c r="I14" s="27"/>
    </row>
    <row r="15" spans="1:9" ht="16.5" thickBot="1">
      <c r="A15" s="6"/>
      <c r="B15" s="14" t="s">
        <v>35</v>
      </c>
      <c r="C15" s="29">
        <f>SUM(C11:I11)</f>
        <v>0</v>
      </c>
      <c r="D15" s="30">
        <f>C15</f>
        <v>0</v>
      </c>
      <c r="E15" s="30">
        <f>C15</f>
        <v>0</v>
      </c>
      <c r="F15" s="31"/>
      <c r="G15" s="32"/>
      <c r="H15" s="32"/>
      <c r="I15" s="31"/>
    </row>
    <row r="16" spans="1:9" ht="16.5" thickBot="1">
      <c r="A16" s="6"/>
      <c r="B16" s="15" t="s">
        <v>36</v>
      </c>
      <c r="C16" s="33">
        <f>SUM(C12:I12)</f>
        <v>1</v>
      </c>
      <c r="D16" s="30">
        <f>C16</f>
        <v>1</v>
      </c>
      <c r="E16" s="30">
        <f>C16*0.5</f>
        <v>0.5</v>
      </c>
      <c r="F16" s="31"/>
      <c r="G16" s="32"/>
      <c r="H16" s="32"/>
      <c r="I16" s="31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>
      <c r="A19" s="8" t="s">
        <v>39</v>
      </c>
      <c r="B19" s="6"/>
      <c r="C19" s="6"/>
      <c r="D19" s="6"/>
      <c r="E19" s="6"/>
      <c r="F19" s="6"/>
      <c r="G19" s="6"/>
      <c r="H19" s="6"/>
      <c r="I19" s="6"/>
    </row>
    <row r="20" spans="1:9" ht="35.25" customHeight="1">
      <c r="A20" s="9" t="s">
        <v>19</v>
      </c>
      <c r="B20" s="9" t="s">
        <v>28</v>
      </c>
      <c r="C20" s="9" t="s">
        <v>20</v>
      </c>
      <c r="D20" s="9" t="s">
        <v>29</v>
      </c>
      <c r="E20" s="9" t="s">
        <v>21</v>
      </c>
      <c r="F20" s="9" t="s">
        <v>30</v>
      </c>
      <c r="G20" s="9" t="s">
        <v>22</v>
      </c>
      <c r="H20" s="9" t="s">
        <v>23</v>
      </c>
      <c r="I20" s="9" t="s">
        <v>24</v>
      </c>
    </row>
    <row r="21" spans="1:9" ht="12.75">
      <c r="A21" s="10">
        <v>90378</v>
      </c>
      <c r="B21" s="10" t="s">
        <v>33</v>
      </c>
      <c r="C21" s="11"/>
      <c r="D21" s="11"/>
      <c r="E21" s="10" t="s">
        <v>31</v>
      </c>
      <c r="F21" s="10"/>
      <c r="G21" s="10">
        <f>C15*2+C16</f>
        <v>1</v>
      </c>
      <c r="H21" s="6"/>
      <c r="I21" s="6"/>
    </row>
    <row r="22" spans="1:9" ht="12.75">
      <c r="A22" s="11"/>
      <c r="B22" s="11"/>
      <c r="C22" s="11"/>
      <c r="D22" s="11"/>
      <c r="E22" s="11"/>
      <c r="F22" s="11"/>
      <c r="G22" s="11"/>
      <c r="H22" s="6"/>
      <c r="I22" s="6"/>
    </row>
    <row r="23" spans="1:9" ht="12.75">
      <c r="A23" s="11"/>
      <c r="B23" s="11"/>
      <c r="C23" s="11"/>
      <c r="D23" s="11"/>
      <c r="E23" s="11"/>
      <c r="F23" s="11"/>
      <c r="G23" s="11"/>
      <c r="H23" s="6"/>
      <c r="I23" s="6"/>
    </row>
    <row r="24" spans="1:9" ht="15.75">
      <c r="A24" s="8" t="s">
        <v>32</v>
      </c>
      <c r="B24" s="6"/>
      <c r="C24" s="6"/>
      <c r="D24" s="6"/>
      <c r="E24" s="6"/>
      <c r="F24" s="6"/>
      <c r="G24" s="6"/>
      <c r="H24" s="6"/>
      <c r="I24" s="6"/>
    </row>
    <row r="25" spans="1:9" ht="47.25">
      <c r="A25" s="9" t="s">
        <v>19</v>
      </c>
      <c r="B25" s="9" t="s">
        <v>28</v>
      </c>
      <c r="C25" s="9" t="s">
        <v>20</v>
      </c>
      <c r="D25" s="9" t="s">
        <v>29</v>
      </c>
      <c r="E25" s="9" t="s">
        <v>21</v>
      </c>
      <c r="F25" s="9" t="s">
        <v>30</v>
      </c>
      <c r="G25" s="9" t="s">
        <v>22</v>
      </c>
      <c r="H25" s="9" t="s">
        <v>23</v>
      </c>
      <c r="I25" s="9" t="s">
        <v>24</v>
      </c>
    </row>
    <row r="26" spans="1:9" ht="12.75">
      <c r="A26" s="12" t="s">
        <v>25</v>
      </c>
      <c r="B26" s="11"/>
      <c r="C26" s="11"/>
      <c r="D26" s="11"/>
      <c r="E26" s="10" t="s">
        <v>27</v>
      </c>
      <c r="F26" s="10"/>
      <c r="G26" s="10">
        <f>COUNTIF(C11:I11,"1")</f>
        <v>0</v>
      </c>
      <c r="H26" s="10">
        <v>1</v>
      </c>
      <c r="I26" s="6"/>
    </row>
    <row r="27" spans="1:9" ht="12.75">
      <c r="A27" s="12" t="s">
        <v>25</v>
      </c>
      <c r="B27" s="11"/>
      <c r="C27" s="11"/>
      <c r="D27" s="11"/>
      <c r="E27" s="10" t="s">
        <v>27</v>
      </c>
      <c r="F27" s="10"/>
      <c r="G27" s="10">
        <f>COUNTIF(C11:I11,"2")</f>
        <v>0</v>
      </c>
      <c r="H27" s="10">
        <v>2</v>
      </c>
      <c r="I27" s="6"/>
    </row>
    <row r="28" spans="1:9" ht="12.75">
      <c r="A28" s="12" t="s">
        <v>25</v>
      </c>
      <c r="B28" s="11"/>
      <c r="C28" s="11"/>
      <c r="D28" s="11"/>
      <c r="E28" s="10" t="s">
        <v>27</v>
      </c>
      <c r="F28" s="10"/>
      <c r="G28" s="10">
        <f>COUNTIF(C11:I11,"3")</f>
        <v>0</v>
      </c>
      <c r="H28" s="10">
        <v>3</v>
      </c>
      <c r="I28" s="6"/>
    </row>
    <row r="29" spans="1:9" ht="12.75">
      <c r="A29" s="12" t="s">
        <v>25</v>
      </c>
      <c r="B29" s="11"/>
      <c r="C29" s="11"/>
      <c r="D29" s="11"/>
      <c r="E29" s="10" t="s">
        <v>27</v>
      </c>
      <c r="F29" s="10"/>
      <c r="G29" s="10">
        <f>COUNTIF(C11:I11,"4")</f>
        <v>0</v>
      </c>
      <c r="H29" s="10">
        <v>4</v>
      </c>
      <c r="I29" s="6"/>
    </row>
    <row r="30" spans="1:9" ht="12.75">
      <c r="A30" s="12" t="s">
        <v>25</v>
      </c>
      <c r="B30" s="11"/>
      <c r="C30" s="11"/>
      <c r="D30" s="11"/>
      <c r="E30" s="10" t="s">
        <v>27</v>
      </c>
      <c r="F30" s="10"/>
      <c r="G30" s="10">
        <f>COUNTIF(C11:I11,"5")</f>
        <v>0</v>
      </c>
      <c r="H30" s="10">
        <v>5</v>
      </c>
      <c r="I30" s="6"/>
    </row>
    <row r="31" spans="1:9" ht="15.75">
      <c r="A31" s="12" t="s">
        <v>26</v>
      </c>
      <c r="B31" s="11"/>
      <c r="C31" s="11"/>
      <c r="D31" s="11"/>
      <c r="E31" s="10" t="s">
        <v>45</v>
      </c>
      <c r="F31" s="10"/>
      <c r="G31" s="10">
        <f>COUNTIF(C12:I12,"1")</f>
        <v>1</v>
      </c>
      <c r="H31" s="10">
        <v>0.5</v>
      </c>
      <c r="I31" s="6"/>
    </row>
  </sheetData>
  <sheetProtection password="D200" sheet="1" objects="1" scenarios="1"/>
  <mergeCells count="1">
    <mergeCell ref="A1:I1"/>
  </mergeCells>
  <conditionalFormatting sqref="A26:I31">
    <cfRule type="expression" priority="1" dxfId="0" stopIfTrue="1">
      <formula>($G26:$G37)&lt;1</formula>
    </cfRule>
  </conditionalFormatting>
  <printOptions gridLines="1"/>
  <pageMargins left="0.29" right="0.19" top="0.7" bottom="0.58" header="0.5" footer="0.31"/>
  <pageSetup horizontalDpi="600" verticalDpi="6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workbookViewId="0" topLeftCell="A18">
      <selection activeCell="C27" sqref="C27"/>
    </sheetView>
  </sheetViews>
  <sheetFormatPr defaultColWidth="9.140625" defaultRowHeight="12.75"/>
  <cols>
    <col min="1" max="1" width="27.421875" style="1" bestFit="1" customWidth="1"/>
    <col min="2" max="2" width="28.00390625" style="1" customWidth="1"/>
    <col min="3" max="3" width="10.00390625" style="1" bestFit="1" customWidth="1"/>
    <col min="4" max="4" width="12.57421875" style="1" bestFit="1" customWidth="1"/>
    <col min="5" max="5" width="16.140625" style="1" customWidth="1"/>
    <col min="6" max="6" width="13.8515625" style="1" bestFit="1" customWidth="1"/>
    <col min="7" max="7" width="6.8515625" style="1" bestFit="1" customWidth="1"/>
    <col min="8" max="8" width="10.28125" style="1" bestFit="1" customWidth="1"/>
    <col min="9" max="9" width="9.7109375" style="1" bestFit="1" customWidth="1"/>
    <col min="10" max="16384" width="9.140625" style="1" customWidth="1"/>
  </cols>
  <sheetData>
    <row r="1" spans="1:9" ht="16.5" thickBot="1">
      <c r="A1" s="51" t="s">
        <v>42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3" t="s">
        <v>11</v>
      </c>
      <c r="B2" s="38">
        <f>'Client Info'!B1</f>
        <v>0</v>
      </c>
      <c r="C2" s="41"/>
      <c r="D2" s="41"/>
      <c r="E2" s="41"/>
      <c r="F2" s="41"/>
      <c r="G2" s="41"/>
      <c r="H2" s="41"/>
      <c r="I2" s="41"/>
    </row>
    <row r="3" spans="1:9" ht="12.75">
      <c r="A3" s="4" t="s">
        <v>12</v>
      </c>
      <c r="B3" s="38">
        <f>'Client Info'!B2</f>
        <v>0</v>
      </c>
      <c r="C3" s="42"/>
      <c r="D3" s="6"/>
      <c r="E3" s="6"/>
      <c r="F3" s="6"/>
      <c r="G3" s="6"/>
      <c r="H3" s="6"/>
      <c r="I3" s="6"/>
    </row>
    <row r="4" spans="1:9" ht="12.75">
      <c r="A4" s="4" t="s">
        <v>3</v>
      </c>
      <c r="B4" s="39">
        <f>'Client Info'!B3</f>
        <v>0</v>
      </c>
      <c r="C4" s="42"/>
      <c r="D4" s="6"/>
      <c r="E4" s="6"/>
      <c r="F4" s="6"/>
      <c r="G4" s="6"/>
      <c r="H4" s="6"/>
      <c r="I4" s="6"/>
    </row>
    <row r="5" spans="1:9" ht="12.75">
      <c r="A5" s="4" t="s">
        <v>15</v>
      </c>
      <c r="B5" s="39">
        <f>'Client Info'!B4</f>
        <v>0</v>
      </c>
      <c r="C5" s="42"/>
      <c r="D5" s="6"/>
      <c r="E5" s="6"/>
      <c r="F5" s="6"/>
      <c r="G5" s="6"/>
      <c r="H5" s="6"/>
      <c r="I5" s="6"/>
    </row>
    <row r="6" spans="1:9" ht="15.75" thickBot="1">
      <c r="A6" s="4" t="s">
        <v>16</v>
      </c>
      <c r="B6" s="38">
        <f>'Client Info'!B5</f>
        <v>0</v>
      </c>
      <c r="C6" s="42"/>
      <c r="D6" s="6"/>
      <c r="E6" s="6"/>
      <c r="F6" s="6"/>
      <c r="G6" s="6"/>
      <c r="H6" s="6"/>
      <c r="I6" s="6"/>
    </row>
    <row r="7" spans="1:9" ht="16.5" thickBot="1">
      <c r="A7" s="4"/>
      <c r="B7" s="8" t="s">
        <v>13</v>
      </c>
      <c r="C7" s="16" t="s">
        <v>4</v>
      </c>
      <c r="D7" s="16" t="s">
        <v>5</v>
      </c>
      <c r="E7" s="16" t="s">
        <v>6</v>
      </c>
      <c r="F7" s="17"/>
      <c r="G7" s="18"/>
      <c r="H7" s="18"/>
      <c r="I7" s="18"/>
    </row>
    <row r="8" spans="1:9" ht="16.5" thickBot="1">
      <c r="A8" s="4" t="s">
        <v>17</v>
      </c>
      <c r="B8" s="6" t="s">
        <v>14</v>
      </c>
      <c r="C8" s="40">
        <f>'Client Info'!B6</f>
        <v>0</v>
      </c>
      <c r="D8" s="19">
        <f>C8+1</f>
        <v>1</v>
      </c>
      <c r="E8" s="19">
        <f>D8+1</f>
        <v>2</v>
      </c>
      <c r="F8" s="19"/>
      <c r="G8" s="20"/>
      <c r="H8" s="20"/>
      <c r="I8" s="19"/>
    </row>
    <row r="9" spans="1:9" ht="12.75">
      <c r="A9" s="4" t="s">
        <v>18</v>
      </c>
      <c r="B9" s="6" t="s">
        <v>0</v>
      </c>
      <c r="C9" s="19">
        <f>15*C8</f>
        <v>0</v>
      </c>
      <c r="D9" s="19">
        <f>15*D8</f>
        <v>15</v>
      </c>
      <c r="E9" s="19">
        <f>15*E8</f>
        <v>30</v>
      </c>
      <c r="F9" s="19"/>
      <c r="G9" s="20"/>
      <c r="H9" s="20"/>
      <c r="I9" s="19"/>
    </row>
    <row r="10" spans="1:9" ht="15.75">
      <c r="A10" s="4" t="s">
        <v>2</v>
      </c>
      <c r="B10" s="8" t="s">
        <v>1</v>
      </c>
      <c r="C10" s="21">
        <f>C9/100</f>
        <v>0</v>
      </c>
      <c r="D10" s="21">
        <f>D9/100</f>
        <v>0.15</v>
      </c>
      <c r="E10" s="21">
        <f>E9/100</f>
        <v>0.3</v>
      </c>
      <c r="F10" s="22"/>
      <c r="G10" s="22"/>
      <c r="H10" s="22"/>
      <c r="I10" s="22"/>
    </row>
    <row r="11" spans="1:9" ht="31.5">
      <c r="A11" s="5"/>
      <c r="B11" s="43" t="s">
        <v>10</v>
      </c>
      <c r="C11" s="34">
        <f>ROUND(C10-0.0001,0)</f>
        <v>0</v>
      </c>
      <c r="D11" s="34">
        <f>ROUND(D10-0.0001,0)</f>
        <v>0</v>
      </c>
      <c r="E11" s="34">
        <f>ROUND(E10-0.0001,0)</f>
        <v>0</v>
      </c>
      <c r="F11" s="45"/>
      <c r="G11" s="23"/>
      <c r="H11" s="23"/>
      <c r="I11" s="23"/>
    </row>
    <row r="12" spans="1:9" ht="31.5">
      <c r="A12" s="4"/>
      <c r="B12" s="43" t="s">
        <v>9</v>
      </c>
      <c r="C12" s="34">
        <f>IF((C10-C11&gt;0),1,0)</f>
        <v>0</v>
      </c>
      <c r="D12" s="34">
        <f>IF((D10-D11&gt;0),1,0)</f>
        <v>1</v>
      </c>
      <c r="E12" s="34">
        <f>IF((E10-E11&gt;0),1,0)</f>
        <v>1</v>
      </c>
      <c r="F12" s="45"/>
      <c r="G12" s="23"/>
      <c r="H12" s="23"/>
      <c r="I12" s="23"/>
    </row>
    <row r="13" spans="1:9" ht="16.5" thickBot="1">
      <c r="A13" s="6"/>
      <c r="B13" s="8"/>
      <c r="C13" s="24"/>
      <c r="D13" s="35"/>
      <c r="E13" s="35"/>
      <c r="F13" s="25"/>
      <c r="G13" s="25"/>
      <c r="H13" s="25"/>
      <c r="I13" s="25"/>
    </row>
    <row r="14" spans="1:9" ht="51.75" customHeight="1" thickBot="1">
      <c r="A14" s="7"/>
      <c r="B14" s="13"/>
      <c r="C14" s="26" t="s">
        <v>34</v>
      </c>
      <c r="D14" s="36" t="s">
        <v>37</v>
      </c>
      <c r="E14" s="36" t="s">
        <v>38</v>
      </c>
      <c r="F14" s="27"/>
      <c r="G14" s="28"/>
      <c r="H14" s="28"/>
      <c r="I14" s="27"/>
    </row>
    <row r="15" spans="1:9" ht="16.5" thickBot="1">
      <c r="A15" s="6"/>
      <c r="B15" s="14" t="s">
        <v>35</v>
      </c>
      <c r="C15" s="29">
        <f>SUM(C11:I11)</f>
        <v>0</v>
      </c>
      <c r="D15" s="30">
        <f>C15</f>
        <v>0</v>
      </c>
      <c r="E15" s="30">
        <f>C15</f>
        <v>0</v>
      </c>
      <c r="F15" s="31"/>
      <c r="G15" s="32"/>
      <c r="H15" s="32"/>
      <c r="I15" s="31"/>
    </row>
    <row r="16" spans="1:9" ht="16.5" thickBot="1">
      <c r="A16" s="6"/>
      <c r="B16" s="15" t="s">
        <v>36</v>
      </c>
      <c r="C16" s="33">
        <f>SUM(C12:I12)</f>
        <v>2</v>
      </c>
      <c r="D16" s="30">
        <f>C16</f>
        <v>2</v>
      </c>
      <c r="E16" s="30">
        <f>C16*0.5</f>
        <v>1</v>
      </c>
      <c r="F16" s="31"/>
      <c r="G16" s="32"/>
      <c r="H16" s="32"/>
      <c r="I16" s="31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>
      <c r="A19" s="8" t="s">
        <v>39</v>
      </c>
      <c r="B19" s="6"/>
      <c r="C19" s="6"/>
      <c r="D19" s="6"/>
      <c r="E19" s="6"/>
      <c r="F19" s="6"/>
      <c r="G19" s="6"/>
      <c r="H19" s="6"/>
      <c r="I19" s="6"/>
    </row>
    <row r="20" spans="1:9" ht="36" customHeight="1">
      <c r="A20" s="9" t="s">
        <v>19</v>
      </c>
      <c r="B20" s="9" t="s">
        <v>28</v>
      </c>
      <c r="C20" s="9" t="s">
        <v>20</v>
      </c>
      <c r="D20" s="9" t="s">
        <v>29</v>
      </c>
      <c r="E20" s="9" t="s">
        <v>21</v>
      </c>
      <c r="F20" s="9" t="s">
        <v>30</v>
      </c>
      <c r="G20" s="9" t="s">
        <v>22</v>
      </c>
      <c r="H20" s="9" t="s">
        <v>23</v>
      </c>
      <c r="I20" s="9" t="s">
        <v>24</v>
      </c>
    </row>
    <row r="21" spans="1:9" ht="12.75">
      <c r="A21" s="10">
        <v>90378</v>
      </c>
      <c r="B21" s="10" t="s">
        <v>33</v>
      </c>
      <c r="C21" s="11"/>
      <c r="D21" s="11"/>
      <c r="E21" s="10" t="s">
        <v>31</v>
      </c>
      <c r="F21" s="10"/>
      <c r="G21" s="10">
        <f>C15*2+C16</f>
        <v>2</v>
      </c>
      <c r="H21" s="6"/>
      <c r="I21" s="6"/>
    </row>
    <row r="22" spans="1:9" ht="12.75">
      <c r="A22" s="11"/>
      <c r="B22" s="11"/>
      <c r="C22" s="11"/>
      <c r="D22" s="11"/>
      <c r="E22" s="11"/>
      <c r="F22" s="11"/>
      <c r="G22" s="11"/>
      <c r="H22" s="6"/>
      <c r="I22" s="6"/>
    </row>
    <row r="23" spans="1:9" ht="12.75">
      <c r="A23" s="11"/>
      <c r="B23" s="11"/>
      <c r="C23" s="11"/>
      <c r="D23" s="11"/>
      <c r="E23" s="11"/>
      <c r="F23" s="11"/>
      <c r="G23" s="11"/>
      <c r="H23" s="6"/>
      <c r="I23" s="6"/>
    </row>
    <row r="24" spans="1:9" ht="15.75">
      <c r="A24" s="8" t="s">
        <v>32</v>
      </c>
      <c r="B24" s="6"/>
      <c r="C24" s="6"/>
      <c r="D24" s="6"/>
      <c r="E24" s="6"/>
      <c r="F24" s="6"/>
      <c r="G24" s="6"/>
      <c r="H24" s="6"/>
      <c r="I24" s="6"/>
    </row>
    <row r="25" spans="1:9" ht="47.25">
      <c r="A25" s="9" t="s">
        <v>19</v>
      </c>
      <c r="B25" s="9" t="s">
        <v>28</v>
      </c>
      <c r="C25" s="9" t="s">
        <v>20</v>
      </c>
      <c r="D25" s="9" t="s">
        <v>29</v>
      </c>
      <c r="E25" s="9" t="s">
        <v>21</v>
      </c>
      <c r="F25" s="9" t="s">
        <v>30</v>
      </c>
      <c r="G25" s="9" t="s">
        <v>22</v>
      </c>
      <c r="H25" s="9" t="s">
        <v>23</v>
      </c>
      <c r="I25" s="9" t="s">
        <v>24</v>
      </c>
    </row>
    <row r="26" spans="1:9" ht="12.75">
      <c r="A26" s="12" t="s">
        <v>25</v>
      </c>
      <c r="B26" s="11"/>
      <c r="C26" s="11"/>
      <c r="D26" s="11"/>
      <c r="E26" s="10" t="s">
        <v>27</v>
      </c>
      <c r="F26" s="10"/>
      <c r="G26" s="10">
        <f>COUNTIF(C11:I11,"1")</f>
        <v>0</v>
      </c>
      <c r="H26" s="10">
        <v>1</v>
      </c>
      <c r="I26" s="6"/>
    </row>
    <row r="27" spans="1:9" ht="12.75">
      <c r="A27" s="12" t="s">
        <v>25</v>
      </c>
      <c r="B27" s="11"/>
      <c r="C27" s="11"/>
      <c r="D27" s="11"/>
      <c r="E27" s="10" t="s">
        <v>27</v>
      </c>
      <c r="F27" s="10"/>
      <c r="G27" s="10">
        <f>COUNTIF(C11:I11,"2")</f>
        <v>0</v>
      </c>
      <c r="H27" s="10">
        <v>2</v>
      </c>
      <c r="I27" s="6"/>
    </row>
    <row r="28" spans="1:9" ht="12.75">
      <c r="A28" s="12" t="s">
        <v>25</v>
      </c>
      <c r="B28" s="11"/>
      <c r="C28" s="11"/>
      <c r="D28" s="11"/>
      <c r="E28" s="10" t="s">
        <v>27</v>
      </c>
      <c r="F28" s="10"/>
      <c r="G28" s="10">
        <f>COUNTIF(C11:I11,"3")</f>
        <v>0</v>
      </c>
      <c r="H28" s="10">
        <v>3</v>
      </c>
      <c r="I28" s="6"/>
    </row>
    <row r="29" spans="1:9" ht="12.75">
      <c r="A29" s="12" t="s">
        <v>25</v>
      </c>
      <c r="B29" s="11"/>
      <c r="C29" s="11"/>
      <c r="D29" s="11"/>
      <c r="E29" s="10" t="s">
        <v>27</v>
      </c>
      <c r="F29" s="10"/>
      <c r="G29" s="10">
        <f>COUNTIF(C11:I11,"4")</f>
        <v>0</v>
      </c>
      <c r="H29" s="10">
        <v>4</v>
      </c>
      <c r="I29" s="6"/>
    </row>
    <row r="30" spans="1:9" ht="12.75">
      <c r="A30" s="12" t="s">
        <v>25</v>
      </c>
      <c r="B30" s="11"/>
      <c r="C30" s="11"/>
      <c r="D30" s="11"/>
      <c r="E30" s="10" t="s">
        <v>27</v>
      </c>
      <c r="F30" s="10"/>
      <c r="G30" s="10">
        <f>COUNTIF(C11:I11,"5")</f>
        <v>0</v>
      </c>
      <c r="H30" s="10">
        <v>5</v>
      </c>
      <c r="I30" s="6"/>
    </row>
    <row r="31" spans="1:9" ht="15.75">
      <c r="A31" s="12" t="s">
        <v>26</v>
      </c>
      <c r="B31" s="11"/>
      <c r="C31" s="11"/>
      <c r="D31" s="11"/>
      <c r="E31" s="10" t="s">
        <v>45</v>
      </c>
      <c r="F31" s="10"/>
      <c r="G31" s="10">
        <f>COUNTIF(C12:I12,"1")</f>
        <v>2</v>
      </c>
      <c r="H31" s="10">
        <v>0.5</v>
      </c>
      <c r="I31" s="6"/>
    </row>
  </sheetData>
  <sheetProtection password="D200" sheet="1" objects="1" scenarios="1"/>
  <mergeCells count="1">
    <mergeCell ref="A1:I1"/>
  </mergeCells>
  <conditionalFormatting sqref="A26:I31">
    <cfRule type="expression" priority="1" dxfId="0" stopIfTrue="1">
      <formula>($G26:$G37)&lt;1</formula>
    </cfRule>
  </conditionalFormatting>
  <printOptions gridLines="1"/>
  <pageMargins left="0.32" right="0.19" top="0.73" bottom="0.58" header="0.5" footer="0.33"/>
  <pageSetup horizontalDpi="600" verticalDpi="600" orientation="landscape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workbookViewId="0" topLeftCell="A15">
      <selection activeCell="E26" sqref="E26"/>
    </sheetView>
  </sheetViews>
  <sheetFormatPr defaultColWidth="9.140625" defaultRowHeight="12.75"/>
  <cols>
    <col min="1" max="1" width="27.421875" style="1" bestFit="1" customWidth="1"/>
    <col min="2" max="2" width="27.421875" style="1" customWidth="1"/>
    <col min="3" max="3" width="10.00390625" style="1" bestFit="1" customWidth="1"/>
    <col min="4" max="4" width="12.57421875" style="1" bestFit="1" customWidth="1"/>
    <col min="5" max="5" width="16.7109375" style="1" customWidth="1"/>
    <col min="6" max="6" width="13.8515625" style="1" bestFit="1" customWidth="1"/>
    <col min="7" max="7" width="7.00390625" style="1" bestFit="1" customWidth="1"/>
    <col min="8" max="8" width="10.28125" style="1" bestFit="1" customWidth="1"/>
    <col min="9" max="9" width="9.7109375" style="1" bestFit="1" customWidth="1"/>
    <col min="10" max="16384" width="9.140625" style="1" customWidth="1"/>
  </cols>
  <sheetData>
    <row r="1" spans="1:9" ht="16.5" thickBot="1">
      <c r="A1" s="51" t="s">
        <v>41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3" t="s">
        <v>11</v>
      </c>
      <c r="B2" s="38">
        <f>'Client Info'!B1</f>
        <v>0</v>
      </c>
      <c r="C2" s="41"/>
      <c r="D2" s="41"/>
      <c r="E2" s="41"/>
      <c r="F2" s="41"/>
      <c r="G2" s="41"/>
      <c r="H2" s="41"/>
      <c r="I2" s="41"/>
    </row>
    <row r="3" spans="1:9" ht="12.75">
      <c r="A3" s="4" t="s">
        <v>12</v>
      </c>
      <c r="B3" s="38">
        <f>'Client Info'!B2</f>
        <v>0</v>
      </c>
      <c r="C3" s="42"/>
      <c r="D3" s="6"/>
      <c r="E3" s="6"/>
      <c r="F3" s="6"/>
      <c r="G3" s="6"/>
      <c r="H3" s="6"/>
      <c r="I3" s="6"/>
    </row>
    <row r="4" spans="1:9" ht="12.75">
      <c r="A4" s="4" t="s">
        <v>3</v>
      </c>
      <c r="B4" s="39">
        <f>'Client Info'!B3</f>
        <v>0</v>
      </c>
      <c r="C4" s="42"/>
      <c r="D4" s="6"/>
      <c r="E4" s="6"/>
      <c r="F4" s="6"/>
      <c r="G4" s="6"/>
      <c r="H4" s="6"/>
      <c r="I4" s="6"/>
    </row>
    <row r="5" spans="1:9" ht="12.75">
      <c r="A5" s="4" t="s">
        <v>15</v>
      </c>
      <c r="B5" s="39">
        <f>'Client Info'!B4</f>
        <v>0</v>
      </c>
      <c r="C5" s="42"/>
      <c r="D5" s="6"/>
      <c r="E5" s="6"/>
      <c r="F5" s="6"/>
      <c r="G5" s="6"/>
      <c r="H5" s="6"/>
      <c r="I5" s="6"/>
    </row>
    <row r="6" spans="1:9" ht="15.75" thickBot="1">
      <c r="A6" s="4" t="s">
        <v>16</v>
      </c>
      <c r="B6" s="38">
        <f>'Client Info'!B5</f>
        <v>0</v>
      </c>
      <c r="C6" s="42"/>
      <c r="D6" s="6"/>
      <c r="E6" s="6"/>
      <c r="F6" s="6"/>
      <c r="G6" s="6"/>
      <c r="H6" s="6"/>
      <c r="I6" s="6"/>
    </row>
    <row r="7" spans="1:9" ht="16.5" thickBot="1">
      <c r="A7" s="4"/>
      <c r="B7" s="8" t="s">
        <v>13</v>
      </c>
      <c r="C7" s="16" t="s">
        <v>4</v>
      </c>
      <c r="D7" s="16" t="s">
        <v>5</v>
      </c>
      <c r="E7" s="16" t="s">
        <v>6</v>
      </c>
      <c r="F7" s="16" t="s">
        <v>7</v>
      </c>
      <c r="G7" s="17"/>
      <c r="H7" s="18"/>
      <c r="I7" s="18"/>
    </row>
    <row r="8" spans="1:9" ht="16.5" thickBot="1">
      <c r="A8" s="4" t="s">
        <v>17</v>
      </c>
      <c r="B8" s="6" t="s">
        <v>14</v>
      </c>
      <c r="C8" s="40">
        <f>'Client Info'!B6</f>
        <v>0</v>
      </c>
      <c r="D8" s="19">
        <f>C8+1</f>
        <v>1</v>
      </c>
      <c r="E8" s="19">
        <f>D8+1</f>
        <v>2</v>
      </c>
      <c r="F8" s="19">
        <f>E8+1</f>
        <v>3</v>
      </c>
      <c r="G8" s="20"/>
      <c r="H8" s="20"/>
      <c r="I8" s="19"/>
    </row>
    <row r="9" spans="1:9" ht="12.75">
      <c r="A9" s="4" t="s">
        <v>18</v>
      </c>
      <c r="B9" s="6" t="s">
        <v>0</v>
      </c>
      <c r="C9" s="19">
        <f>15*C8</f>
        <v>0</v>
      </c>
      <c r="D9" s="19">
        <f>15*D8</f>
        <v>15</v>
      </c>
      <c r="E9" s="19">
        <f>15*E8</f>
        <v>30</v>
      </c>
      <c r="F9" s="19">
        <f>15*F8</f>
        <v>45</v>
      </c>
      <c r="G9" s="20"/>
      <c r="H9" s="20"/>
      <c r="I9" s="19"/>
    </row>
    <row r="10" spans="1:9" ht="15.75">
      <c r="A10" s="4" t="s">
        <v>2</v>
      </c>
      <c r="B10" s="8" t="s">
        <v>1</v>
      </c>
      <c r="C10" s="21">
        <f>C9/100</f>
        <v>0</v>
      </c>
      <c r="D10" s="21">
        <f>D9/100</f>
        <v>0.15</v>
      </c>
      <c r="E10" s="21">
        <f>E9/100</f>
        <v>0.3</v>
      </c>
      <c r="F10" s="21">
        <f>F9/100</f>
        <v>0.45</v>
      </c>
      <c r="G10" s="22"/>
      <c r="H10" s="22"/>
      <c r="I10" s="22"/>
    </row>
    <row r="11" spans="1:9" ht="31.5">
      <c r="A11" s="5"/>
      <c r="B11" s="43" t="s">
        <v>10</v>
      </c>
      <c r="C11" s="34">
        <f>ROUND(C10-0.0001,0)</f>
        <v>0</v>
      </c>
      <c r="D11" s="34">
        <f>ROUND(D10-0.0001,0)</f>
        <v>0</v>
      </c>
      <c r="E11" s="34">
        <f>ROUND(E10-0.0001,0)</f>
        <v>0</v>
      </c>
      <c r="F11" s="34">
        <f>ROUND(F10-0.0001,0)</f>
        <v>0</v>
      </c>
      <c r="G11" s="45"/>
      <c r="H11" s="23"/>
      <c r="I11" s="23"/>
    </row>
    <row r="12" spans="1:9" ht="31.5">
      <c r="A12" s="4"/>
      <c r="B12" s="43" t="s">
        <v>9</v>
      </c>
      <c r="C12" s="34">
        <f>IF((C10-C11&gt;0),1,0)</f>
        <v>0</v>
      </c>
      <c r="D12" s="34">
        <f>IF((D10-D11&gt;0),1,0)</f>
        <v>1</v>
      </c>
      <c r="E12" s="34">
        <f>IF((E10-E11&gt;0),1,0)</f>
        <v>1</v>
      </c>
      <c r="F12" s="34">
        <f>IF((F10-F11&gt;0),1,0)</f>
        <v>1</v>
      </c>
      <c r="G12" s="45"/>
      <c r="H12" s="23"/>
      <c r="I12" s="23"/>
    </row>
    <row r="13" spans="1:9" ht="16.5" thickBot="1">
      <c r="A13" s="6"/>
      <c r="B13" s="8"/>
      <c r="C13" s="24"/>
      <c r="D13" s="35"/>
      <c r="E13" s="35"/>
      <c r="F13" s="35"/>
      <c r="G13" s="25"/>
      <c r="H13" s="25"/>
      <c r="I13" s="25"/>
    </row>
    <row r="14" spans="1:9" ht="55.5" customHeight="1" thickBot="1">
      <c r="A14" s="7"/>
      <c r="B14" s="13"/>
      <c r="C14" s="26" t="s">
        <v>34</v>
      </c>
      <c r="D14" s="36" t="s">
        <v>37</v>
      </c>
      <c r="E14" s="36" t="s">
        <v>38</v>
      </c>
      <c r="F14" s="27"/>
      <c r="G14" s="28"/>
      <c r="H14" s="28"/>
      <c r="I14" s="27"/>
    </row>
    <row r="15" spans="1:9" ht="16.5" thickBot="1">
      <c r="A15" s="6"/>
      <c r="B15" s="14" t="s">
        <v>35</v>
      </c>
      <c r="C15" s="29">
        <f>SUM(C11:I11)</f>
        <v>0</v>
      </c>
      <c r="D15" s="30">
        <f>C15</f>
        <v>0</v>
      </c>
      <c r="E15" s="30">
        <f>C15</f>
        <v>0</v>
      </c>
      <c r="F15" s="31"/>
      <c r="G15" s="32"/>
      <c r="H15" s="32"/>
      <c r="I15" s="31"/>
    </row>
    <row r="16" spans="1:9" ht="16.5" thickBot="1">
      <c r="A16" s="6"/>
      <c r="B16" s="15" t="s">
        <v>36</v>
      </c>
      <c r="C16" s="33">
        <f>SUM(C12:I12)</f>
        <v>3</v>
      </c>
      <c r="D16" s="30">
        <f>C16</f>
        <v>3</v>
      </c>
      <c r="E16" s="30">
        <f>C16*0.5</f>
        <v>1.5</v>
      </c>
      <c r="F16" s="31"/>
      <c r="G16" s="32"/>
      <c r="H16" s="32"/>
      <c r="I16" s="31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>
      <c r="A19" s="8" t="s">
        <v>39</v>
      </c>
      <c r="B19" s="6"/>
      <c r="C19" s="6"/>
      <c r="D19" s="6"/>
      <c r="E19" s="6"/>
      <c r="F19" s="6"/>
      <c r="G19" s="6"/>
      <c r="H19" s="6"/>
      <c r="I19" s="6"/>
    </row>
    <row r="20" spans="1:9" ht="33" customHeight="1">
      <c r="A20" s="9" t="s">
        <v>19</v>
      </c>
      <c r="B20" s="9" t="s">
        <v>28</v>
      </c>
      <c r="C20" s="9" t="s">
        <v>20</v>
      </c>
      <c r="D20" s="9" t="s">
        <v>29</v>
      </c>
      <c r="E20" s="9" t="s">
        <v>21</v>
      </c>
      <c r="F20" s="9" t="s">
        <v>30</v>
      </c>
      <c r="G20" s="9" t="s">
        <v>22</v>
      </c>
      <c r="H20" s="9" t="s">
        <v>23</v>
      </c>
      <c r="I20" s="9" t="s">
        <v>24</v>
      </c>
    </row>
    <row r="21" spans="1:9" ht="12.75">
      <c r="A21" s="10">
        <v>90378</v>
      </c>
      <c r="B21" s="10" t="s">
        <v>33</v>
      </c>
      <c r="C21" s="11"/>
      <c r="D21" s="11"/>
      <c r="E21" s="10" t="s">
        <v>31</v>
      </c>
      <c r="F21" s="10"/>
      <c r="G21" s="10">
        <f>C15*2+C16</f>
        <v>3</v>
      </c>
      <c r="H21" s="6"/>
      <c r="I21" s="6"/>
    </row>
    <row r="22" spans="1:9" ht="12.75">
      <c r="A22" s="11"/>
      <c r="B22" s="11"/>
      <c r="C22" s="11"/>
      <c r="D22" s="11"/>
      <c r="E22" s="11"/>
      <c r="F22" s="11"/>
      <c r="G22" s="11"/>
      <c r="H22" s="6"/>
      <c r="I22" s="6"/>
    </row>
    <row r="23" spans="1:9" ht="12.75">
      <c r="A23" s="11"/>
      <c r="B23" s="11"/>
      <c r="C23" s="11"/>
      <c r="D23" s="11"/>
      <c r="E23" s="11"/>
      <c r="F23" s="11"/>
      <c r="G23" s="11"/>
      <c r="H23" s="6"/>
      <c r="I23" s="6"/>
    </row>
    <row r="24" spans="1:9" ht="15.75">
      <c r="A24" s="8" t="s">
        <v>32</v>
      </c>
      <c r="B24" s="6"/>
      <c r="C24" s="6"/>
      <c r="D24" s="6"/>
      <c r="E24" s="6"/>
      <c r="F24" s="6"/>
      <c r="G24" s="6"/>
      <c r="H24" s="6"/>
      <c r="I24" s="6"/>
    </row>
    <row r="25" spans="1:9" ht="47.25">
      <c r="A25" s="9" t="s">
        <v>19</v>
      </c>
      <c r="B25" s="9" t="s">
        <v>28</v>
      </c>
      <c r="C25" s="9" t="s">
        <v>20</v>
      </c>
      <c r="D25" s="9" t="s">
        <v>29</v>
      </c>
      <c r="E25" s="9" t="s">
        <v>21</v>
      </c>
      <c r="F25" s="9" t="s">
        <v>30</v>
      </c>
      <c r="G25" s="9" t="s">
        <v>22</v>
      </c>
      <c r="H25" s="9" t="s">
        <v>23</v>
      </c>
      <c r="I25" s="9" t="s">
        <v>24</v>
      </c>
    </row>
    <row r="26" spans="1:9" ht="12.75">
      <c r="A26" s="12" t="s">
        <v>25</v>
      </c>
      <c r="B26" s="11"/>
      <c r="C26" s="11"/>
      <c r="D26" s="11"/>
      <c r="E26" s="10" t="s">
        <v>27</v>
      </c>
      <c r="F26" s="10"/>
      <c r="G26" s="10">
        <f>COUNTIF(C11:I11,"1")</f>
        <v>0</v>
      </c>
      <c r="H26" s="10">
        <v>1</v>
      </c>
      <c r="I26" s="6"/>
    </row>
    <row r="27" spans="1:9" ht="12.75">
      <c r="A27" s="12" t="s">
        <v>25</v>
      </c>
      <c r="B27" s="11"/>
      <c r="C27" s="11"/>
      <c r="D27" s="11"/>
      <c r="E27" s="10" t="s">
        <v>27</v>
      </c>
      <c r="F27" s="10"/>
      <c r="G27" s="10">
        <f>COUNTIF(C11:I11,"2")</f>
        <v>0</v>
      </c>
      <c r="H27" s="10">
        <v>2</v>
      </c>
      <c r="I27" s="6"/>
    </row>
    <row r="28" spans="1:9" ht="12.75">
      <c r="A28" s="12" t="s">
        <v>25</v>
      </c>
      <c r="B28" s="11"/>
      <c r="C28" s="11"/>
      <c r="D28" s="11"/>
      <c r="E28" s="10" t="s">
        <v>27</v>
      </c>
      <c r="F28" s="10"/>
      <c r="G28" s="10">
        <f>COUNTIF(C11:I11,"3")</f>
        <v>0</v>
      </c>
      <c r="H28" s="10">
        <v>3</v>
      </c>
      <c r="I28" s="6"/>
    </row>
    <row r="29" spans="1:9" ht="12.75">
      <c r="A29" s="12" t="s">
        <v>25</v>
      </c>
      <c r="B29" s="11"/>
      <c r="C29" s="11"/>
      <c r="D29" s="11"/>
      <c r="E29" s="10" t="s">
        <v>27</v>
      </c>
      <c r="F29" s="10"/>
      <c r="G29" s="10">
        <f>COUNTIF(C11:I11,"4")</f>
        <v>0</v>
      </c>
      <c r="H29" s="10">
        <v>4</v>
      </c>
      <c r="I29" s="6"/>
    </row>
    <row r="30" spans="1:9" ht="12.75">
      <c r="A30" s="12" t="s">
        <v>25</v>
      </c>
      <c r="B30" s="11"/>
      <c r="C30" s="11"/>
      <c r="D30" s="11"/>
      <c r="E30" s="10" t="s">
        <v>27</v>
      </c>
      <c r="F30" s="10"/>
      <c r="G30" s="10">
        <f>COUNTIF(C11:I11,"5")</f>
        <v>0</v>
      </c>
      <c r="H30" s="10">
        <v>5</v>
      </c>
      <c r="I30" s="6"/>
    </row>
    <row r="31" spans="1:9" ht="15.75">
      <c r="A31" s="12" t="s">
        <v>26</v>
      </c>
      <c r="B31" s="11"/>
      <c r="C31" s="11"/>
      <c r="D31" s="11"/>
      <c r="E31" s="10" t="s">
        <v>45</v>
      </c>
      <c r="F31" s="10"/>
      <c r="G31" s="10">
        <f>COUNTIF(C12:I12,"1")</f>
        <v>3</v>
      </c>
      <c r="H31" s="10">
        <v>0.5</v>
      </c>
      <c r="I31" s="6"/>
    </row>
  </sheetData>
  <sheetProtection password="D200" sheet="1" objects="1" scenarios="1"/>
  <mergeCells count="1">
    <mergeCell ref="A1:I1"/>
  </mergeCells>
  <conditionalFormatting sqref="A26:I31">
    <cfRule type="expression" priority="1" dxfId="0" stopIfTrue="1">
      <formula>($G26:$G37)&lt;1</formula>
    </cfRule>
  </conditionalFormatting>
  <printOptions gridLines="1"/>
  <pageMargins left="0.3" right="0.19" top="0.75" bottom="0.55" header="0.5" footer="0.26"/>
  <pageSetup horizontalDpi="600" verticalDpi="600" orientation="landscape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workbookViewId="0" topLeftCell="A19">
      <selection activeCell="E48" sqref="E48"/>
    </sheetView>
  </sheetViews>
  <sheetFormatPr defaultColWidth="9.140625" defaultRowHeight="12.75"/>
  <cols>
    <col min="1" max="1" width="27.421875" style="1" bestFit="1" customWidth="1"/>
    <col min="2" max="2" width="28.00390625" style="1" customWidth="1"/>
    <col min="3" max="3" width="10.00390625" style="1" bestFit="1" customWidth="1"/>
    <col min="4" max="4" width="12.57421875" style="1" bestFit="1" customWidth="1"/>
    <col min="5" max="5" width="15.28125" style="1" customWidth="1"/>
    <col min="6" max="6" width="13.8515625" style="1" bestFit="1" customWidth="1"/>
    <col min="7" max="7" width="10.421875" style="1" bestFit="1" customWidth="1"/>
    <col min="8" max="8" width="10.28125" style="1" bestFit="1" customWidth="1"/>
    <col min="9" max="9" width="9.7109375" style="1" bestFit="1" customWidth="1"/>
    <col min="10" max="16384" width="9.140625" style="1" customWidth="1"/>
  </cols>
  <sheetData>
    <row r="1" spans="1:9" ht="16.5" thickBot="1">
      <c r="A1" s="51" t="s">
        <v>40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3" t="s">
        <v>11</v>
      </c>
      <c r="B2" s="38">
        <f>'Client Info'!B1</f>
        <v>0</v>
      </c>
      <c r="C2" s="41"/>
      <c r="D2" s="41"/>
      <c r="E2" s="41"/>
      <c r="F2" s="41"/>
      <c r="G2" s="41"/>
      <c r="H2" s="41"/>
      <c r="I2" s="41"/>
    </row>
    <row r="3" spans="1:9" ht="12.75">
      <c r="A3" s="4" t="s">
        <v>12</v>
      </c>
      <c r="B3" s="38">
        <f>'Client Info'!B2</f>
        <v>0</v>
      </c>
      <c r="C3" s="42"/>
      <c r="D3" s="6"/>
      <c r="E3" s="6"/>
      <c r="F3" s="6"/>
      <c r="G3" s="6"/>
      <c r="H3" s="6"/>
      <c r="I3" s="6"/>
    </row>
    <row r="4" spans="1:9" ht="12.75">
      <c r="A4" s="4" t="s">
        <v>3</v>
      </c>
      <c r="B4" s="39">
        <f>'Client Info'!B3</f>
        <v>0</v>
      </c>
      <c r="C4" s="42"/>
      <c r="D4" s="6"/>
      <c r="E4" s="6"/>
      <c r="F4" s="6"/>
      <c r="G4" s="6"/>
      <c r="H4" s="6"/>
      <c r="I4" s="6"/>
    </row>
    <row r="5" spans="1:9" ht="12.75">
      <c r="A5" s="4" t="s">
        <v>15</v>
      </c>
      <c r="B5" s="39">
        <f>'Client Info'!B4</f>
        <v>0</v>
      </c>
      <c r="C5" s="42"/>
      <c r="D5" s="6"/>
      <c r="E5" s="6"/>
      <c r="F5" s="6"/>
      <c r="G5" s="6"/>
      <c r="H5" s="6"/>
      <c r="I5" s="6"/>
    </row>
    <row r="6" spans="1:9" ht="15.75" thickBot="1">
      <c r="A6" s="4" t="s">
        <v>16</v>
      </c>
      <c r="B6" s="38">
        <f>'Client Info'!B5</f>
        <v>0</v>
      </c>
      <c r="C6" s="42"/>
      <c r="D6" s="6"/>
      <c r="E6" s="6"/>
      <c r="F6" s="6"/>
      <c r="G6" s="6"/>
      <c r="H6" s="6"/>
      <c r="I6" s="6"/>
    </row>
    <row r="7" spans="1:9" ht="16.5" thickBot="1">
      <c r="A7" s="4"/>
      <c r="B7" s="8" t="s">
        <v>13</v>
      </c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8"/>
      <c r="I7" s="18"/>
    </row>
    <row r="8" spans="1:9" ht="16.5" thickBot="1">
      <c r="A8" s="4" t="s">
        <v>17</v>
      </c>
      <c r="B8" s="6" t="s">
        <v>14</v>
      </c>
      <c r="C8" s="40">
        <f>'Client Info'!B6</f>
        <v>0</v>
      </c>
      <c r="D8" s="19">
        <f>C8+1</f>
        <v>1</v>
      </c>
      <c r="E8" s="19">
        <f>D8+1</f>
        <v>2</v>
      </c>
      <c r="F8" s="19">
        <f>E8+1</f>
        <v>3</v>
      </c>
      <c r="G8" s="20">
        <f>F8+1</f>
        <v>4</v>
      </c>
      <c r="H8" s="20"/>
      <c r="I8" s="19"/>
    </row>
    <row r="9" spans="1:9" ht="12.75">
      <c r="A9" s="4" t="s">
        <v>18</v>
      </c>
      <c r="B9" s="6" t="s">
        <v>0</v>
      </c>
      <c r="C9" s="19">
        <f>15*C8</f>
        <v>0</v>
      </c>
      <c r="D9" s="19">
        <f>15*D8</f>
        <v>15</v>
      </c>
      <c r="E9" s="19">
        <f>15*E8</f>
        <v>30</v>
      </c>
      <c r="F9" s="19">
        <f>15*F8</f>
        <v>45</v>
      </c>
      <c r="G9" s="20">
        <f>15*G8</f>
        <v>60</v>
      </c>
      <c r="H9" s="20"/>
      <c r="I9" s="19"/>
    </row>
    <row r="10" spans="1:9" ht="15.75">
      <c r="A10" s="4" t="s">
        <v>2</v>
      </c>
      <c r="B10" s="8" t="s">
        <v>1</v>
      </c>
      <c r="C10" s="21">
        <f>C9/100</f>
        <v>0</v>
      </c>
      <c r="D10" s="21">
        <f>D9/100</f>
        <v>0.15</v>
      </c>
      <c r="E10" s="21">
        <f>E9/100</f>
        <v>0.3</v>
      </c>
      <c r="F10" s="21">
        <f>F9/100</f>
        <v>0.45</v>
      </c>
      <c r="G10" s="37">
        <f>G9/100</f>
        <v>0.6</v>
      </c>
      <c r="H10" s="22"/>
      <c r="I10" s="22"/>
    </row>
    <row r="11" spans="1:9" ht="31.5">
      <c r="A11" s="5"/>
      <c r="B11" s="43" t="s">
        <v>10</v>
      </c>
      <c r="C11" s="34">
        <f>ROUND(C10-0.0001,0)</f>
        <v>0</v>
      </c>
      <c r="D11" s="34">
        <f>ROUND(D10-0.0001,0)</f>
        <v>0</v>
      </c>
      <c r="E11" s="34">
        <f>ROUND(E10-0.0001,0)</f>
        <v>0</v>
      </c>
      <c r="F11" s="34">
        <f>ROUND(F10-0.0001,0)</f>
        <v>0</v>
      </c>
      <c r="G11" s="34">
        <f>ROUND(G10-0.0001,0)</f>
        <v>1</v>
      </c>
      <c r="H11" s="45"/>
      <c r="I11" s="23"/>
    </row>
    <row r="12" spans="1:9" ht="31.5">
      <c r="A12" s="4"/>
      <c r="B12" s="43" t="s">
        <v>9</v>
      </c>
      <c r="C12" s="34">
        <f>IF((C10-C11&gt;0),1,0)</f>
        <v>0</v>
      </c>
      <c r="D12" s="34">
        <f>IF((D10-D11&gt;0),1,0)</f>
        <v>1</v>
      </c>
      <c r="E12" s="34">
        <f>IF((E10-E11&gt;0),1,0)</f>
        <v>1</v>
      </c>
      <c r="F12" s="34">
        <f>IF((F10-F11&gt;0),1,0)</f>
        <v>1</v>
      </c>
      <c r="G12" s="34">
        <f>IF((G10-G11&gt;0),1,0)</f>
        <v>0</v>
      </c>
      <c r="H12" s="45"/>
      <c r="I12" s="23"/>
    </row>
    <row r="13" spans="1:9" ht="16.5" thickBot="1">
      <c r="A13" s="6"/>
      <c r="B13" s="8"/>
      <c r="C13" s="24"/>
      <c r="D13" s="35"/>
      <c r="E13" s="35"/>
      <c r="F13" s="35"/>
      <c r="G13" s="35"/>
      <c r="H13" s="25"/>
      <c r="I13" s="25"/>
    </row>
    <row r="14" spans="1:9" ht="48" customHeight="1" thickBot="1">
      <c r="A14" s="7"/>
      <c r="B14" s="13"/>
      <c r="C14" s="26" t="s">
        <v>34</v>
      </c>
      <c r="D14" s="36" t="s">
        <v>37</v>
      </c>
      <c r="E14" s="36" t="s">
        <v>38</v>
      </c>
      <c r="F14" s="27"/>
      <c r="G14" s="28"/>
      <c r="H14" s="28"/>
      <c r="I14" s="27"/>
    </row>
    <row r="15" spans="1:9" ht="16.5" thickBot="1">
      <c r="A15" s="6"/>
      <c r="B15" s="14" t="s">
        <v>35</v>
      </c>
      <c r="C15" s="29">
        <f>SUM(C11:I11)</f>
        <v>1</v>
      </c>
      <c r="D15" s="30">
        <f>C15</f>
        <v>1</v>
      </c>
      <c r="E15" s="30">
        <f>C15</f>
        <v>1</v>
      </c>
      <c r="F15" s="31"/>
      <c r="G15" s="32"/>
      <c r="H15" s="32"/>
      <c r="I15" s="31"/>
    </row>
    <row r="16" spans="1:9" ht="16.5" thickBot="1">
      <c r="A16" s="6"/>
      <c r="B16" s="15" t="s">
        <v>36</v>
      </c>
      <c r="C16" s="33">
        <f>SUM(C12:I12)</f>
        <v>3</v>
      </c>
      <c r="D16" s="30">
        <f>C16</f>
        <v>3</v>
      </c>
      <c r="E16" s="30">
        <f>C16*0.5</f>
        <v>1.5</v>
      </c>
      <c r="F16" s="31"/>
      <c r="G16" s="32"/>
      <c r="H16" s="32"/>
      <c r="I16" s="31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>
      <c r="A19" s="8" t="s">
        <v>39</v>
      </c>
      <c r="B19" s="6"/>
      <c r="C19" s="6"/>
      <c r="D19" s="6"/>
      <c r="E19" s="6"/>
      <c r="F19" s="6"/>
      <c r="G19" s="6"/>
      <c r="H19" s="6"/>
      <c r="I19" s="6"/>
    </row>
    <row r="20" spans="1:9" ht="40.5" customHeight="1">
      <c r="A20" s="9" t="s">
        <v>19</v>
      </c>
      <c r="B20" s="9" t="s">
        <v>28</v>
      </c>
      <c r="C20" s="9" t="s">
        <v>20</v>
      </c>
      <c r="D20" s="9" t="s">
        <v>29</v>
      </c>
      <c r="E20" s="9" t="s">
        <v>21</v>
      </c>
      <c r="F20" s="9" t="s">
        <v>30</v>
      </c>
      <c r="G20" s="9" t="s">
        <v>22</v>
      </c>
      <c r="H20" s="9" t="s">
        <v>23</v>
      </c>
      <c r="I20" s="9" t="s">
        <v>24</v>
      </c>
    </row>
    <row r="21" spans="1:9" ht="12.75">
      <c r="A21" s="10">
        <v>90378</v>
      </c>
      <c r="B21" s="10" t="s">
        <v>33</v>
      </c>
      <c r="C21" s="11"/>
      <c r="D21" s="11"/>
      <c r="E21" s="10" t="s">
        <v>31</v>
      </c>
      <c r="F21" s="10"/>
      <c r="G21" s="10">
        <f>C15*2+C16</f>
        <v>5</v>
      </c>
      <c r="H21" s="6"/>
      <c r="I21" s="6"/>
    </row>
    <row r="22" spans="1:9" ht="12.75">
      <c r="A22" s="11"/>
      <c r="B22" s="11"/>
      <c r="C22" s="11"/>
      <c r="D22" s="11"/>
      <c r="E22" s="11"/>
      <c r="F22" s="11"/>
      <c r="G22" s="11"/>
      <c r="H22" s="6"/>
      <c r="I22" s="6"/>
    </row>
    <row r="23" spans="1:9" ht="12.75">
      <c r="A23" s="11"/>
      <c r="B23" s="11"/>
      <c r="C23" s="11"/>
      <c r="D23" s="11"/>
      <c r="E23" s="11"/>
      <c r="F23" s="11"/>
      <c r="G23" s="11"/>
      <c r="H23" s="6"/>
      <c r="I23" s="6"/>
    </row>
    <row r="24" spans="1:9" ht="15.75">
      <c r="A24" s="8" t="s">
        <v>32</v>
      </c>
      <c r="B24" s="6"/>
      <c r="C24" s="6"/>
      <c r="D24" s="6"/>
      <c r="E24" s="6"/>
      <c r="F24" s="6"/>
      <c r="G24" s="6"/>
      <c r="H24" s="6"/>
      <c r="I24" s="6"/>
    </row>
    <row r="25" spans="1:9" ht="47.25">
      <c r="A25" s="9" t="s">
        <v>19</v>
      </c>
      <c r="B25" s="9" t="s">
        <v>28</v>
      </c>
      <c r="C25" s="9" t="s">
        <v>20</v>
      </c>
      <c r="D25" s="9" t="s">
        <v>29</v>
      </c>
      <c r="E25" s="9" t="s">
        <v>21</v>
      </c>
      <c r="F25" s="9" t="s">
        <v>30</v>
      </c>
      <c r="G25" s="9" t="s">
        <v>22</v>
      </c>
      <c r="H25" s="9" t="s">
        <v>23</v>
      </c>
      <c r="I25" s="9" t="s">
        <v>24</v>
      </c>
    </row>
    <row r="26" spans="1:9" ht="12.75">
      <c r="A26" s="12" t="s">
        <v>25</v>
      </c>
      <c r="B26" s="11"/>
      <c r="C26" s="11"/>
      <c r="D26" s="11"/>
      <c r="E26" s="10" t="s">
        <v>27</v>
      </c>
      <c r="F26" s="10"/>
      <c r="G26" s="10">
        <f>COUNTIF(C11:I11,"1")</f>
        <v>1</v>
      </c>
      <c r="H26" s="10">
        <v>1</v>
      </c>
      <c r="I26" s="6"/>
    </row>
    <row r="27" spans="1:9" ht="12.75">
      <c r="A27" s="12" t="s">
        <v>25</v>
      </c>
      <c r="B27" s="11"/>
      <c r="C27" s="11"/>
      <c r="D27" s="11"/>
      <c r="E27" s="10" t="s">
        <v>27</v>
      </c>
      <c r="F27" s="10"/>
      <c r="G27" s="10">
        <f>COUNTIF(C11:I11,"2")</f>
        <v>0</v>
      </c>
      <c r="H27" s="10">
        <v>2</v>
      </c>
      <c r="I27" s="6"/>
    </row>
    <row r="28" spans="1:9" ht="12.75">
      <c r="A28" s="12" t="s">
        <v>25</v>
      </c>
      <c r="B28" s="11"/>
      <c r="C28" s="11"/>
      <c r="D28" s="11"/>
      <c r="E28" s="10" t="s">
        <v>27</v>
      </c>
      <c r="F28" s="10"/>
      <c r="G28" s="10">
        <f>COUNTIF(C11:I11,"3")</f>
        <v>0</v>
      </c>
      <c r="H28" s="10">
        <v>3</v>
      </c>
      <c r="I28" s="6"/>
    </row>
    <row r="29" spans="1:9" ht="12.75">
      <c r="A29" s="12" t="s">
        <v>25</v>
      </c>
      <c r="B29" s="11"/>
      <c r="C29" s="11"/>
      <c r="D29" s="11"/>
      <c r="E29" s="10" t="s">
        <v>27</v>
      </c>
      <c r="F29" s="10"/>
      <c r="G29" s="10">
        <f>COUNTIF(C11:I11,"4")</f>
        <v>0</v>
      </c>
      <c r="H29" s="10">
        <v>4</v>
      </c>
      <c r="I29" s="6"/>
    </row>
    <row r="30" spans="1:9" ht="12.75">
      <c r="A30" s="12" t="s">
        <v>25</v>
      </c>
      <c r="B30" s="11"/>
      <c r="C30" s="11"/>
      <c r="D30" s="11"/>
      <c r="E30" s="10" t="s">
        <v>27</v>
      </c>
      <c r="F30" s="10"/>
      <c r="G30" s="10">
        <f>COUNTIF(C11:I11,"5")</f>
        <v>0</v>
      </c>
      <c r="H30" s="10">
        <v>5</v>
      </c>
      <c r="I30" s="6"/>
    </row>
    <row r="31" spans="1:9" ht="15.75">
      <c r="A31" s="12" t="s">
        <v>26</v>
      </c>
      <c r="B31" s="11"/>
      <c r="C31" s="11"/>
      <c r="D31" s="11"/>
      <c r="E31" s="10" t="s">
        <v>45</v>
      </c>
      <c r="F31" s="10"/>
      <c r="G31" s="10">
        <f>COUNTIF(C12:I12,"1")</f>
        <v>3</v>
      </c>
      <c r="H31" s="10">
        <v>0.5</v>
      </c>
      <c r="I31" s="6"/>
    </row>
  </sheetData>
  <sheetProtection password="D200" sheet="1" objects="1" scenarios="1"/>
  <mergeCells count="1">
    <mergeCell ref="A1:I1"/>
  </mergeCells>
  <conditionalFormatting sqref="A26:I31">
    <cfRule type="expression" priority="1" dxfId="0" stopIfTrue="1">
      <formula>($G26:$G37)&lt;1</formula>
    </cfRule>
  </conditionalFormatting>
  <printOptions gridLines="1"/>
  <pageMargins left="0.2" right="0.19" top="0.75" bottom="0.53" header="0.5" footer="0.28"/>
  <pageSetup horizontalDpi="600" verticalDpi="600" orientation="landscape" r:id="rId1"/>
  <headerFooter alignWithMargins="0">
    <oddFooter>&amp;CPAGE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9C9B78-7D4F-41AE-903F-F2B306D0A05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134608-612A-49DA-A677-6BF18252AB8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6379CD5-699A-4A09-BFFE-7C62F1F6FDF5}"/>
</file>

<file path=customXml/itemProps4.xml><?xml version="1.0" encoding="utf-8"?>
<ds:datastoreItem xmlns:ds="http://schemas.openxmlformats.org/officeDocument/2006/customXml" ds:itemID="{1F4569F9-D6B9-487C-83D3-CF7C4E67C2B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F20D8D9-083B-4BDC-A72A-7225AF411B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Synagis Calculator-Dose Specific</dc:title>
  <dc:subject/>
  <dc:creator>CMS</dc:creator>
  <cp:keywords>ccs</cp:keywords>
  <dc:description>Original Concept from Chester J. Randle, Jr.,M.D at Santa Clara County Health and Hospital System</dc:description>
  <cp:lastModifiedBy>westj</cp:lastModifiedBy>
  <cp:lastPrinted>2005-10-20T21:41:08Z</cp:lastPrinted>
  <dcterms:created xsi:type="dcterms:W3CDTF">2005-09-28T18:20:54Z</dcterms:created>
  <dcterms:modified xsi:type="dcterms:W3CDTF">2020-11-01T07:29:26Z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John SS01. Trapper</vt:lpwstr>
  </property>
  <property fmtid="{D5CDD505-2E9C-101B-9397-08002B2CF9AE}" pid="5" name="_dlc_DocId">
    <vt:lpwstr>DHCSDOC-986778329-2</vt:lpwstr>
  </property>
  <property fmtid="{D5CDD505-2E9C-101B-9397-08002B2CF9AE}" pid="6" name="_dlc_DocIdItemGuid">
    <vt:lpwstr>c6a04b47-2015-459e-88d6-c32a8823183b</vt:lpwstr>
  </property>
  <property fmtid="{D5CDD505-2E9C-101B-9397-08002B2CF9AE}" pid="7" name="_dlc_DocIdUrl">
    <vt:lpwstr>http://dhcs2016prod:88/services/ccs/cmsnet/_layouts/15/DocIdRedir.aspx?ID=DHCSDOC-986778329-2, DHCSDOC-986778329-2</vt:lpwstr>
  </property>
  <property fmtid="{D5CDD505-2E9C-101B-9397-08002B2CF9AE}" pid="8" name="ContentTypeId">
    <vt:lpwstr>0x0101000DD778A44A894D44A57135C48A267F0A</vt:lpwstr>
  </property>
</Properties>
</file>