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Misc\"/>
    </mc:Choice>
  </mc:AlternateContent>
  <xr:revisionPtr revIDLastSave="0" documentId="13_ncr:1_{5F14A425-4066-4A66-9722-C71D8D7EDEBF}" xr6:coauthVersionLast="47" xr6:coauthVersionMax="47" xr10:uidLastSave="{00000000-0000-0000-0000-000000000000}"/>
  <bookViews>
    <workbookView xWindow="-108" yWindow="-108" windowWidth="23256" windowHeight="14016" xr2:uid="{00000000-000D-0000-FFFF-FFFF00000000}"/>
  </bookViews>
  <sheets>
    <sheet name="Information" sheetId="2" r:id="rId1"/>
    <sheet name="Enclosure 5" sheetId="1" r:id="rId2"/>
  </sheets>
  <externalReferences>
    <externalReference r:id="rId3"/>
  </externalReferences>
  <definedNames>
    <definedName name="_xlnm.Print_Titles" localSheetId="1">'Enclosure 5'!$3:$6</definedName>
    <definedName name="TitleRegion1.a3.g67.2">'Enclosure 5'!$A$3:$G$65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 l="1"/>
  <c r="B63" i="1"/>
  <c r="D63" i="1" s="1"/>
  <c r="C62" i="1"/>
  <c r="B62" i="1"/>
  <c r="C61" i="1"/>
  <c r="B61" i="1"/>
  <c r="C60" i="1"/>
  <c r="B60" i="1"/>
  <c r="C59" i="1"/>
  <c r="B59" i="1"/>
  <c r="C58" i="1"/>
  <c r="B58" i="1"/>
  <c r="E58" i="1" s="1"/>
  <c r="C57" i="1"/>
  <c r="B57" i="1"/>
  <c r="E57" i="1" s="1"/>
  <c r="C56" i="1"/>
  <c r="B56" i="1"/>
  <c r="C55" i="1"/>
  <c r="B55" i="1"/>
  <c r="C54" i="1"/>
  <c r="B54" i="1"/>
  <c r="C53" i="1"/>
  <c r="B53" i="1"/>
  <c r="D53" i="1" s="1"/>
  <c r="C52" i="1"/>
  <c r="B52" i="1"/>
  <c r="E52" i="1" s="1"/>
  <c r="C51" i="1"/>
  <c r="B51" i="1"/>
  <c r="C50" i="1"/>
  <c r="B50" i="1"/>
  <c r="E50" i="1" s="1"/>
  <c r="C49" i="1"/>
  <c r="B49" i="1"/>
  <c r="E49" i="1" s="1"/>
  <c r="C48" i="1"/>
  <c r="B48" i="1"/>
  <c r="E48" i="1" s="1"/>
  <c r="C47" i="1"/>
  <c r="B47" i="1"/>
  <c r="C46" i="1"/>
  <c r="B46" i="1"/>
  <c r="E46" i="1" s="1"/>
  <c r="C45" i="1"/>
  <c r="B45" i="1"/>
  <c r="D45" i="1" s="1"/>
  <c r="C44" i="1"/>
  <c r="B44" i="1"/>
  <c r="E44" i="1" s="1"/>
  <c r="C43" i="1"/>
  <c r="B43" i="1"/>
  <c r="C42" i="1"/>
  <c r="B42" i="1"/>
  <c r="C41" i="1"/>
  <c r="B41" i="1"/>
  <c r="E41" i="1" s="1"/>
  <c r="C40" i="1"/>
  <c r="B40" i="1"/>
  <c r="C39" i="1"/>
  <c r="B39" i="1"/>
  <c r="D39" i="1" s="1"/>
  <c r="C38" i="1"/>
  <c r="B38" i="1"/>
  <c r="E38" i="1" s="1"/>
  <c r="C37" i="1"/>
  <c r="B37" i="1"/>
  <c r="D37" i="1" s="1"/>
  <c r="C36" i="1"/>
  <c r="B36" i="1"/>
  <c r="E36" i="1" s="1"/>
  <c r="C35" i="1"/>
  <c r="B35" i="1"/>
  <c r="E35" i="1" s="1"/>
  <c r="C34" i="1"/>
  <c r="B34" i="1"/>
  <c r="C33" i="1"/>
  <c r="B33" i="1"/>
  <c r="C32" i="1"/>
  <c r="B32" i="1"/>
  <c r="C31" i="1"/>
  <c r="B31" i="1"/>
  <c r="C30" i="1"/>
  <c r="B30" i="1"/>
  <c r="E30" i="1" s="1"/>
  <c r="C29" i="1"/>
  <c r="B29" i="1"/>
  <c r="D29" i="1" s="1"/>
  <c r="C28" i="1"/>
  <c r="B28" i="1"/>
  <c r="C27" i="1"/>
  <c r="B27" i="1"/>
  <c r="E27" i="1" s="1"/>
  <c r="C26" i="1"/>
  <c r="B26" i="1"/>
  <c r="C25" i="1"/>
  <c r="B25" i="1"/>
  <c r="E25" i="1" s="1"/>
  <c r="C24" i="1"/>
  <c r="B24" i="1"/>
  <c r="E24" i="1" s="1"/>
  <c r="C23" i="1"/>
  <c r="B23" i="1"/>
  <c r="C22" i="1"/>
  <c r="B22" i="1"/>
  <c r="E22" i="1" s="1"/>
  <c r="C21" i="1"/>
  <c r="B21" i="1"/>
  <c r="D21" i="1" s="1"/>
  <c r="C20" i="1"/>
  <c r="B20" i="1"/>
  <c r="C19" i="1"/>
  <c r="B19" i="1"/>
  <c r="C18" i="1"/>
  <c r="B18" i="1"/>
  <c r="E18" i="1" s="1"/>
  <c r="C17" i="1"/>
  <c r="B17" i="1"/>
  <c r="E17" i="1" s="1"/>
  <c r="C16" i="1"/>
  <c r="B16" i="1"/>
  <c r="E16" i="1" s="1"/>
  <c r="C15" i="1"/>
  <c r="B15" i="1"/>
  <c r="C14" i="1"/>
  <c r="B14" i="1"/>
  <c r="E14" i="1" s="1"/>
  <c r="C13" i="1"/>
  <c r="B13" i="1"/>
  <c r="E13" i="1" s="1"/>
  <c r="C12" i="1"/>
  <c r="B12" i="1"/>
  <c r="E12" i="1" s="1"/>
  <c r="C11" i="1"/>
  <c r="B11" i="1"/>
  <c r="C10" i="1"/>
  <c r="D10" i="1" s="1"/>
  <c r="B10" i="1"/>
  <c r="C9" i="1"/>
  <c r="B9" i="1"/>
  <c r="E9" i="1" s="1"/>
  <c r="C8" i="1"/>
  <c r="B8" i="1"/>
  <c r="E8" i="1" s="1"/>
  <c r="C7" i="1"/>
  <c r="B7" i="1"/>
  <c r="E56" i="1"/>
  <c r="E54" i="1"/>
  <c r="E42" i="1"/>
  <c r="E40" i="1"/>
  <c r="E34" i="1"/>
  <c r="E28" i="1"/>
  <c r="E26" i="1"/>
  <c r="E20" i="1"/>
  <c r="E62" i="1"/>
  <c r="E11" i="1"/>
  <c r="E19" i="1"/>
  <c r="E32" i="1"/>
  <c r="E33" i="1"/>
  <c r="E43" i="1"/>
  <c r="D47" i="1"/>
  <c r="E51" i="1"/>
  <c r="D55" i="1"/>
  <c r="D60" i="1"/>
  <c r="D9" i="1" l="1"/>
  <c r="F9" i="1" s="1"/>
  <c r="D22" i="1"/>
  <c r="F22" i="1" s="1"/>
  <c r="D46" i="1"/>
  <c r="F46" i="1" s="1"/>
  <c r="D30" i="1"/>
  <c r="F30" i="1" s="1"/>
  <c r="D14" i="1"/>
  <c r="F14" i="1" s="1"/>
  <c r="D15" i="1"/>
  <c r="D23" i="1"/>
  <c r="D31" i="1"/>
  <c r="D61" i="1"/>
  <c r="E39" i="1"/>
  <c r="F39" i="1" s="1"/>
  <c r="D54" i="1"/>
  <c r="F54" i="1" s="1"/>
  <c r="E10" i="1"/>
  <c r="F10" i="1" s="1"/>
  <c r="D38" i="1"/>
  <c r="F38" i="1" s="1"/>
  <c r="D59" i="1"/>
  <c r="E63" i="1"/>
  <c r="F63" i="1" s="1"/>
  <c r="E31" i="1"/>
  <c r="E55" i="1"/>
  <c r="F55" i="1" s="1"/>
  <c r="E23" i="1"/>
  <c r="E47" i="1"/>
  <c r="F47" i="1" s="1"/>
  <c r="E15" i="1"/>
  <c r="D62" i="1"/>
  <c r="F62" i="1" s="1"/>
  <c r="D13" i="1"/>
  <c r="F13" i="1" s="1"/>
  <c r="D8" i="1"/>
  <c r="F8" i="1" s="1"/>
  <c r="D52" i="1"/>
  <c r="F52" i="1" s="1"/>
  <c r="D44" i="1"/>
  <c r="F44" i="1" s="1"/>
  <c r="D36" i="1"/>
  <c r="F36" i="1" s="1"/>
  <c r="D28" i="1"/>
  <c r="F28" i="1" s="1"/>
  <c r="D20" i="1"/>
  <c r="F20" i="1" s="1"/>
  <c r="D12" i="1"/>
  <c r="F12" i="1" s="1"/>
  <c r="E61" i="1"/>
  <c r="E53" i="1"/>
  <c r="F53" i="1" s="1"/>
  <c r="E45" i="1"/>
  <c r="F45" i="1" s="1"/>
  <c r="E37" i="1"/>
  <c r="F37" i="1" s="1"/>
  <c r="E29" i="1"/>
  <c r="F29" i="1" s="1"/>
  <c r="E21" i="1"/>
  <c r="F21" i="1" s="1"/>
  <c r="D11" i="1"/>
  <c r="F11" i="1" s="1"/>
  <c r="D51" i="1"/>
  <c r="F51" i="1" s="1"/>
  <c r="D43" i="1"/>
  <c r="F43" i="1" s="1"/>
  <c r="D35" i="1"/>
  <c r="F35" i="1" s="1"/>
  <c r="D27" i="1"/>
  <c r="F27" i="1" s="1"/>
  <c r="D19" i="1"/>
  <c r="F19" i="1" s="1"/>
  <c r="E60" i="1"/>
  <c r="F60" i="1" s="1"/>
  <c r="D58" i="1"/>
  <c r="F58" i="1" s="1"/>
  <c r="D50" i="1"/>
  <c r="F50" i="1" s="1"/>
  <c r="D42" i="1"/>
  <c r="F42" i="1" s="1"/>
  <c r="D34" i="1"/>
  <c r="F34" i="1" s="1"/>
  <c r="D26" i="1"/>
  <c r="F26" i="1" s="1"/>
  <c r="D18" i="1"/>
  <c r="F18" i="1" s="1"/>
  <c r="E59" i="1"/>
  <c r="D57" i="1"/>
  <c r="F57" i="1" s="1"/>
  <c r="D49" i="1"/>
  <c r="F49" i="1" s="1"/>
  <c r="D41" i="1"/>
  <c r="F41" i="1" s="1"/>
  <c r="D33" i="1"/>
  <c r="F33" i="1" s="1"/>
  <c r="D25" i="1"/>
  <c r="F25" i="1" s="1"/>
  <c r="D17" i="1"/>
  <c r="F17" i="1" s="1"/>
  <c r="D56" i="1"/>
  <c r="F56" i="1" s="1"/>
  <c r="D48" i="1"/>
  <c r="F48" i="1" s="1"/>
  <c r="D40" i="1"/>
  <c r="F40" i="1" s="1"/>
  <c r="D32" i="1"/>
  <c r="F32" i="1" s="1"/>
  <c r="D24" i="1"/>
  <c r="F24" i="1" s="1"/>
  <c r="D16" i="1"/>
  <c r="F16" i="1" s="1"/>
  <c r="E7" i="1"/>
  <c r="D7" i="1"/>
  <c r="F15" i="1" l="1"/>
  <c r="F23" i="1"/>
  <c r="F31" i="1"/>
  <c r="F61" i="1"/>
  <c r="F59" i="1"/>
  <c r="F7" i="1"/>
  <c r="B65" i="1" l="1"/>
  <c r="F65" i="1" l="1"/>
  <c r="G8" i="1" l="1"/>
  <c r="G15" i="1"/>
  <c r="G23" i="1"/>
  <c r="G31" i="1"/>
  <c r="G39" i="1"/>
  <c r="G47" i="1"/>
  <c r="G55" i="1"/>
  <c r="G63" i="1"/>
  <c r="G60" i="1"/>
  <c r="G9" i="1"/>
  <c r="G16" i="1"/>
  <c r="G24" i="1"/>
  <c r="G32" i="1"/>
  <c r="G40" i="1"/>
  <c r="G48" i="1"/>
  <c r="G56" i="1"/>
  <c r="G17" i="1"/>
  <c r="G25" i="1"/>
  <c r="G33" i="1"/>
  <c r="G41" i="1"/>
  <c r="G49" i="1"/>
  <c r="G57" i="1"/>
  <c r="G52" i="1"/>
  <c r="G10" i="1"/>
  <c r="G18" i="1"/>
  <c r="G26" i="1"/>
  <c r="G34" i="1"/>
  <c r="G42" i="1"/>
  <c r="G50" i="1"/>
  <c r="G58" i="1"/>
  <c r="G11" i="1"/>
  <c r="G19" i="1"/>
  <c r="G27" i="1"/>
  <c r="G35" i="1"/>
  <c r="G43" i="1"/>
  <c r="G51" i="1"/>
  <c r="G59" i="1"/>
  <c r="G20" i="1"/>
  <c r="G28" i="1"/>
  <c r="G36" i="1"/>
  <c r="G12" i="1"/>
  <c r="G13" i="1"/>
  <c r="G21" i="1"/>
  <c r="G29" i="1"/>
  <c r="G37" i="1"/>
  <c r="G45" i="1"/>
  <c r="G53" i="1"/>
  <c r="G61" i="1"/>
  <c r="G44" i="1"/>
  <c r="G14" i="1"/>
  <c r="G22" i="1"/>
  <c r="G30" i="1"/>
  <c r="G38" i="1"/>
  <c r="G46" i="1"/>
  <c r="G54" i="1"/>
  <c r="G62" i="1"/>
  <c r="G7" i="1"/>
  <c r="G65" i="1"/>
</calcChain>
</file>

<file path=xl/sharedStrings.xml><?xml version="1.0" encoding="utf-8"?>
<sst xmlns="http://schemas.openxmlformats.org/spreadsheetml/2006/main" count="86" uniqueCount="85">
  <si>
    <t>Counties</t>
  </si>
  <si>
    <t>Revised Need Based on Self Sufficiency</t>
  </si>
  <si>
    <t>Weighting</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</si>
  <si>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</si>
  <si>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</si>
  <si>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</si>
  <si>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</si>
  <si>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</si>
  <si>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</si>
  <si>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</si>
  <si>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</si>
  <si>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</si>
  <si>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</si>
  <si>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</si>
  <si>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</si>
  <si>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</si>
  <si>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</si>
  <si>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</si>
  <si>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</si>
  <si>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</si>
  <si>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</si>
  <si>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</si>
  <si>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</si>
  <si>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</si>
  <si>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</si>
  <si>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</si>
  <si>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</si>
  <si>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</si>
  <si>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</si>
  <si>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</si>
  <si>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</si>
  <si>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</si>
  <si>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</si>
  <si>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</si>
  <si>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</si>
  <si>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</si>
  <si>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</si>
  <si>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</si>
  <si>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</si>
  <si>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</si>
  <si>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</si>
  <si>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</si>
  <si>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</si>
  <si>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</si>
  <si>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</si>
  <si>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</si>
  <si>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</si>
  <si>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</si>
  <si>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</si>
  <si>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</si>
  <si>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</si>
  <si>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</si>
  <si>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</si>
  <si>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</si>
  <si>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</si>
  <si>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</si>
  <si>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</si>
  <si>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</si>
  <si>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</si>
  <si>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</si>
  <si>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Total</t>
  </si>
  <si>
    <t>Portion of Total Need to be Weighted by Self Sufficiency= 40%</t>
  </si>
  <si>
    <t>Portion of Need not Weighted by Self Sufficiency= 60%</t>
  </si>
  <si>
    <t>Total Need Weighted by Self Sufficiency</t>
  </si>
  <si>
    <t>Enclosure 5-Adjustments-Self-Sufficiency</t>
  </si>
  <si>
    <t>A</t>
  </si>
  <si>
    <t>B</t>
  </si>
  <si>
    <t>C</t>
  </si>
  <si>
    <t>D</t>
  </si>
  <si>
    <t>E</t>
  </si>
  <si>
    <t>F</t>
  </si>
  <si>
    <t>(A*40%)*B</t>
  </si>
  <si>
    <t>C+D</t>
  </si>
  <si>
    <t>A*(60%)</t>
  </si>
  <si>
    <t xml:space="preserve">E/Total </t>
  </si>
  <si>
    <r>
      <t>Total Need</t>
    </r>
    <r>
      <rPr>
        <b/>
        <vertAlign val="superscript"/>
        <sz val="12"/>
        <rFont val="Arial"/>
        <family val="2"/>
      </rPr>
      <t>a/</t>
    </r>
  </si>
  <si>
    <r>
      <t>Self-Sufficiency Median</t>
    </r>
    <r>
      <rPr>
        <b/>
        <vertAlign val="superscript"/>
        <sz val="12"/>
        <rFont val="Arial"/>
        <family val="2"/>
      </rPr>
      <t>b/</t>
    </r>
  </si>
  <si>
    <t xml:space="preserve">Enclosure 5 displays the data used to calculate the self-sufficiency adjustments to the need for services in each county. 
</t>
  </si>
  <si>
    <t xml:space="preserve">Column A displays the Total Need for Services, as determined previously on Enclosure 1, Column H.
</t>
  </si>
  <si>
    <t xml:space="preserve">Column B displays the Self Sufficiency median, as determined previously on Enclosure 4, Column G.
</t>
  </si>
  <si>
    <t xml:space="preserve">Column C adjusts 40% of total need by self-sufficiency. This amount is the total of Column A multiplied by 40%, multiplied by Column B.
</t>
  </si>
  <si>
    <t xml:space="preserve">Column E displays total weighted need. This is equal to the sum of Column C and Column D.
</t>
  </si>
  <si>
    <t xml:space="preserve">Column F displays the revised need adjusted for self-sufficiency. Column F adjusts Column E’s total to 100%. This is determined by dividing Column E by the total in Column E. 
</t>
  </si>
  <si>
    <t xml:space="preserve">Column D displays the portion of need not weighted by self-sufficiency (60%). This column is necessary to ensure only 40% of the need is adjusted for Self Sufficiency and the remaining 60% of the need remains. This percentage is calculated by multiplying Column A by 60%. 
</t>
  </si>
  <si>
    <t>Press TAB to move to input areas. Press UP, DOWN, LEFT or RIGHT ARROW in columns and rows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</si>
</sst>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
    <numFmt numFmtId="165" formatCode="0.0000%\ \ "/>
    <numFmt numFmtId="166" formatCode="0.0000\ \ \ \ "/>
    <numFmt numFmtId="167" formatCode="mm/dd/yy"/>
  </numFmts>
  <fonts count="6" x14ac:knownFonts="1">
    <font>
      <sz val="11"/>
      <color theme="1"/>
      <name val="Calibri"/>
      <family val="2"/>
      <scheme val="minor"/>
    </font>
    <font>
      <sz val="12"/>
      <name val="Arial"/>
      <family val="2"/>
    </font>
    <font>
      <b/>
      <sz val="12"/>
      <name val="Arial"/>
      <family val="2"/>
    </font>
    <font>
      <sz val="12"/>
      <color theme="1"/>
      <name val="Arial"/>
      <family val="2"/>
    </font>
    <font>
      <b/>
      <vertAlign val="superscript"/>
      <sz val="12"/>
      <name val="Arial"/>
      <family val="2"/>
    </font>
    <font>
      <sz val="12"/>
      <color theme="0"/>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31">
    <xf numFmtId="0" fontId="0" fillId="0" borderId="0" xfId="0"/>
    <xf numFmtId="0" fontId="0" fillId="0" borderId="0" xfId="0" applyAlignment="1">
      <alignment wrapText="1"/>
    </xf>
    <xf numFmtId="2" fontId="5" fillId="0" borderId="1" xfId="1" applyNumberFormat="1" applyFont="1" applyBorder="1" applyAlignment="1" applyProtection="1">
      <protection locked="0"/>
    </xf>
    <xf numFmtId="0" fontId="2" fillId="0" borderId="1" xfId="1" applyFont="1" applyBorder="1" applyAlignment="1" applyProtection="1">
      <alignment horizontal="center" wrapText="1"/>
      <protection locked="0"/>
    </xf>
    <xf numFmtId="0" fontId="2" fillId="0" borderId="1" xfId="1" applyFont="1" applyFill="1" applyBorder="1" applyAlignment="1" applyProtection="1">
      <alignment horizontal="center" wrapText="1"/>
      <protection locked="0"/>
    </xf>
    <xf numFmtId="0" fontId="1" fillId="0" borderId="1" xfId="1" applyFont="1" applyBorder="1" applyProtection="1">
      <protection locked="0"/>
    </xf>
    <xf numFmtId="9" fontId="1" fillId="0" borderId="1" xfId="1" applyNumberFormat="1" applyFont="1" applyFill="1" applyBorder="1" applyAlignment="1" applyProtection="1">
      <alignment horizontal="center"/>
      <protection locked="0"/>
    </xf>
    <xf numFmtId="0" fontId="1" fillId="0" borderId="1" xfId="1" applyNumberFormat="1" applyFont="1" applyFill="1" applyBorder="1" applyAlignment="1" applyProtection="1">
      <alignment horizontal="center"/>
      <protection locked="0"/>
    </xf>
    <xf numFmtId="165" fontId="1" fillId="0" borderId="1" xfId="1" applyNumberFormat="1" applyFont="1" applyBorder="1" applyProtection="1">
      <protection locked="0"/>
    </xf>
    <xf numFmtId="166" fontId="1" fillId="0" borderId="1" xfId="1" applyNumberFormat="1" applyFont="1" applyBorder="1" applyProtection="1">
      <protection locked="0"/>
    </xf>
    <xf numFmtId="164" fontId="1" fillId="0" borderId="1" xfId="1" applyNumberFormat="1" applyFont="1" applyBorder="1" applyProtection="1">
      <protection locked="0"/>
    </xf>
    <xf numFmtId="0" fontId="1" fillId="0" borderId="1" xfId="1" applyFont="1" applyBorder="1" applyAlignment="1" applyProtection="1">
      <alignment horizontal="left"/>
      <protection locked="0"/>
    </xf>
    <xf numFmtId="0" fontId="1" fillId="0" borderId="1" xfId="1" applyFont="1" applyFill="1" applyBorder="1" applyProtection="1">
      <protection locked="0"/>
    </xf>
    <xf numFmtId="2" fontId="2" fillId="0" borderId="1" xfId="1" applyNumberFormat="1" applyFont="1" applyBorder="1" applyAlignment="1" applyProtection="1"/>
    <xf numFmtId="9" fontId="1" fillId="0" borderId="1" xfId="1" applyNumberFormat="1" applyFont="1" applyFill="1" applyBorder="1" applyAlignment="1" applyProtection="1">
      <alignment horizontal="center"/>
    </xf>
    <xf numFmtId="0" fontId="1" fillId="0" borderId="1" xfId="1" applyFont="1" applyBorder="1" applyProtection="1"/>
    <xf numFmtId="0" fontId="1" fillId="0" borderId="1" xfId="1" applyNumberFormat="1" applyFont="1" applyFill="1" applyBorder="1" applyAlignment="1" applyProtection="1">
      <alignment horizontal="center"/>
    </xf>
    <xf numFmtId="166" fontId="1" fillId="0" borderId="1" xfId="1" applyNumberFormat="1" applyFont="1" applyBorder="1" applyProtection="1"/>
    <xf numFmtId="165" fontId="1" fillId="0" borderId="1" xfId="1" applyNumberFormat="1" applyFont="1" applyBorder="1" applyProtection="1"/>
    <xf numFmtId="0" fontId="5" fillId="2" borderId="0" xfId="0" applyFont="1" applyFill="1" applyProtection="1">
      <protection locked="0"/>
    </xf>
    <xf numFmtId="0" fontId="3" fillId="0" borderId="0" xfId="0" applyFont="1" applyAlignment="1" applyProtection="1">
      <alignment vertical="top" wrapText="1"/>
      <protection locked="0"/>
    </xf>
    <xf numFmtId="2" fontId="2" fillId="0" borderId="2" xfId="1" applyNumberFormat="1" applyFont="1" applyBorder="1" applyAlignment="1" applyProtection="1">
      <alignment horizontal="center"/>
      <protection locked="0"/>
    </xf>
    <xf numFmtId="2" fontId="2" fillId="0" borderId="3" xfId="1" applyNumberFormat="1" applyFont="1" applyBorder="1" applyAlignment="1" applyProtection="1">
      <alignment horizontal="center"/>
      <protection locked="0"/>
    </xf>
    <xf numFmtId="2" fontId="2" fillId="0" borderId="4" xfId="1" applyNumberFormat="1" applyFont="1" applyBorder="1" applyAlignment="1" applyProtection="1">
      <alignment horizontal="center"/>
      <protection locked="0"/>
    </xf>
    <xf numFmtId="0" fontId="3" fillId="0" borderId="0" xfId="0" applyFont="1" applyProtection="1">
      <protection locked="0"/>
    </xf>
    <xf numFmtId="167" fontId="1" fillId="0" borderId="1" xfId="1" applyNumberFormat="1" applyFont="1" applyBorder="1" applyProtection="1">
      <protection locked="0"/>
    </xf>
    <xf numFmtId="0" fontId="1" fillId="0" borderId="0" xfId="1" applyFont="1" applyProtection="1">
      <protection locked="0"/>
    </xf>
    <xf numFmtId="0" fontId="3" fillId="0" borderId="0" xfId="0" applyFont="1" applyProtection="1"/>
    <xf numFmtId="164" fontId="3" fillId="0" borderId="0" xfId="0" applyNumberFormat="1" applyFont="1" applyProtection="1"/>
    <xf numFmtId="0" fontId="1" fillId="0" borderId="0" xfId="1" applyFont="1" applyProtection="1"/>
    <xf numFmtId="0" fontId="2" fillId="0" borderId="0" xfId="1" applyFont="1" applyAlignment="1" applyProtection="1"/>
  </cellXfs>
  <cellStyles count="2">
    <cellStyle name="Normal" xfId="0" builtinId="0"/>
    <cellStyle name="Normal 2 4"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 Id="rId1" Type="http://schemas.openxmlformats.org/officeDocument/2006/relationships/externalLinkPath" Target="file:///\\dhsintra\dhcs\CSD\CSDGroups\2.%20Community%20Support%20Branch\4.%20PMF%20Section\2.%20Fiscal%20Unit\Allocation%20Methodology-SCO%20Distribution\2024-25%20Distribution\Updated%202024-25%20Allocation%20Percentages%20-%20No%20insurance%20Sor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llocation"/>
      <sheetName val="State Population"/>
      <sheetName val="City Population"/>
      <sheetName val="Poverty-Uninsured Population"/>
      <sheetName val="Prevalence"/>
      <sheetName val="Self Suff. Calc"/>
      <sheetName val="CA All Families 2021"/>
      <sheetName val="SSS"/>
      <sheetName val="Resources-new"/>
      <sheetName val="2009-10 Allocation"/>
    </sheetNames>
    <sheetDataSet>
      <sheetData sheetId="0">
        <row r="7">
          <cell r="F7">
            <v>3.5812579967097753E-2</v>
          </cell>
          <cell r="G7">
            <v>1.3986505161667309</v>
          </cell>
        </row>
        <row r="8">
          <cell r="F8">
            <v>3.4111358457755834E-5</v>
          </cell>
          <cell r="G8">
            <v>0.80442906786921209</v>
          </cell>
        </row>
        <row r="9">
          <cell r="F9">
            <v>8.7372915991847707E-4</v>
          </cell>
          <cell r="G9">
            <v>0.8286390053131889</v>
          </cell>
        </row>
        <row r="11">
          <cell r="F11">
            <v>6.096960555841459E-3</v>
          </cell>
          <cell r="G11">
            <v>0.84319195981114725</v>
          </cell>
        </row>
        <row r="12">
          <cell r="F12">
            <v>1.1415902605847875E-3</v>
          </cell>
          <cell r="G12">
            <v>0.84281571385313692</v>
          </cell>
        </row>
        <row r="13">
          <cell r="F13">
            <v>6.2126939168676877E-4</v>
          </cell>
          <cell r="G13">
            <v>0.74715681670309542</v>
          </cell>
        </row>
        <row r="14">
          <cell r="F14">
            <v>2.4028081266011549E-2</v>
          </cell>
          <cell r="G14">
            <v>1.4572819187683417</v>
          </cell>
        </row>
        <row r="15">
          <cell r="F15">
            <v>7.3796020946460654E-4</v>
          </cell>
          <cell r="G15">
            <v>0.76255281798314989</v>
          </cell>
        </row>
        <row r="16">
          <cell r="F16">
            <v>3.9393597479683174E-3</v>
          </cell>
          <cell r="G16">
            <v>1.0689247647251776</v>
          </cell>
        </row>
        <row r="17">
          <cell r="F17">
            <v>3.2089026002134702E-2</v>
          </cell>
          <cell r="G17">
            <v>0.76449846677761535</v>
          </cell>
        </row>
        <row r="18">
          <cell r="F18">
            <v>8.7487579175246307E-4</v>
          </cell>
          <cell r="G18">
            <v>0.72511053398834369</v>
          </cell>
        </row>
        <row r="19">
          <cell r="F19">
            <v>4.0146457309140002E-3</v>
          </cell>
          <cell r="G19">
            <v>0.82588993837166991</v>
          </cell>
        </row>
        <row r="20">
          <cell r="F20">
            <v>5.8942487536886136E-3</v>
          </cell>
          <cell r="G20">
            <v>0.74836499898196251</v>
          </cell>
        </row>
        <row r="21">
          <cell r="F21">
            <v>4.8786719270206476E-4</v>
          </cell>
          <cell r="G21">
            <v>0.80510433320902508</v>
          </cell>
        </row>
        <row r="22">
          <cell r="F22">
            <v>2.8738879816765154E-2</v>
          </cell>
          <cell r="G22">
            <v>0.71722798557835565</v>
          </cell>
        </row>
        <row r="23">
          <cell r="F23">
            <v>4.4851191957034735E-3</v>
          </cell>
          <cell r="G23">
            <v>0.76294628423562239</v>
          </cell>
        </row>
        <row r="24">
          <cell r="F24">
            <v>1.9946605512264366E-3</v>
          </cell>
          <cell r="G24">
            <v>0.81036650831603929</v>
          </cell>
        </row>
        <row r="25">
          <cell r="F25">
            <v>7.1710727891178476E-4</v>
          </cell>
          <cell r="G25">
            <v>0.73218104444332843</v>
          </cell>
        </row>
        <row r="26">
          <cell r="F26">
            <v>0.27198535721395461</v>
          </cell>
          <cell r="G26">
            <v>1.193223123319024</v>
          </cell>
        </row>
        <row r="27">
          <cell r="F27">
            <v>4.863150519088125E-3</v>
          </cell>
          <cell r="G27">
            <v>0.80276273907876283</v>
          </cell>
        </row>
        <row r="28">
          <cell r="F28">
            <v>4.9462269150560324E-3</v>
          </cell>
          <cell r="G28">
            <v>2.0164188928551727</v>
          </cell>
        </row>
        <row r="29">
          <cell r="F29">
            <v>4.5567240926624542E-4</v>
          </cell>
          <cell r="G29">
            <v>0.78321257967954161</v>
          </cell>
        </row>
        <row r="30">
          <cell r="F30">
            <v>2.5688182565546231E-3</v>
          </cell>
          <cell r="G30">
            <v>0.85374624872344618</v>
          </cell>
        </row>
        <row r="31">
          <cell r="F31">
            <v>9.0889071593902374E-3</v>
          </cell>
          <cell r="G31">
            <v>0.8040324808331194</v>
          </cell>
        </row>
        <row r="32">
          <cell r="F32">
            <v>2.5817448216696733E-4</v>
          </cell>
          <cell r="G32">
            <v>0.67038283234424567</v>
          </cell>
        </row>
        <row r="33">
          <cell r="F33">
            <v>3.100032058858342E-4</v>
          </cell>
          <cell r="G33">
            <v>0.92669272027247052</v>
          </cell>
        </row>
        <row r="34">
          <cell r="F34">
            <v>1.159378559065446E-2</v>
          </cell>
          <cell r="G34">
            <v>1.1446155872679182</v>
          </cell>
        </row>
        <row r="35">
          <cell r="F35">
            <v>2.9559287729361903E-3</v>
          </cell>
          <cell r="G35">
            <v>1.2083678912795714</v>
          </cell>
        </row>
        <row r="36">
          <cell r="F36">
            <v>2.3601200287438917E-3</v>
          </cell>
          <cell r="G36">
            <v>0.95755901110132879</v>
          </cell>
        </row>
        <row r="37">
          <cell r="F37">
            <v>7.3079991647699585E-2</v>
          </cell>
          <cell r="G37">
            <v>1.3306071486139703</v>
          </cell>
        </row>
        <row r="38">
          <cell r="F38">
            <v>8.149216357390094E-3</v>
          </cell>
          <cell r="G38">
            <v>1.0772589777141324</v>
          </cell>
        </row>
        <row r="39">
          <cell r="F39">
            <v>4.7293480886343635E-4</v>
          </cell>
          <cell r="G39">
            <v>0.7224105833234582</v>
          </cell>
        </row>
        <row r="40">
          <cell r="F40">
            <v>6.3670303531016048E-2</v>
          </cell>
          <cell r="G40">
            <v>0.89267640082153688</v>
          </cell>
        </row>
        <row r="41">
          <cell r="F41">
            <v>4.0967844952536539E-2</v>
          </cell>
          <cell r="G41">
            <v>0.94361113623328463</v>
          </cell>
        </row>
        <row r="42">
          <cell r="F42">
            <v>1.5332089054991057E-3</v>
          </cell>
          <cell r="G42">
            <v>1.0893751225691259</v>
          </cell>
        </row>
        <row r="43">
          <cell r="F43">
            <v>6.0496544625698603E-2</v>
          </cell>
          <cell r="G43">
            <v>0.8657764338231706</v>
          </cell>
        </row>
        <row r="44">
          <cell r="F44">
            <v>7.9136036635233248E-2</v>
          </cell>
          <cell r="G44">
            <v>1.2016691285527397</v>
          </cell>
        </row>
        <row r="45">
          <cell r="F45">
            <v>1.855857540628136E-2</v>
          </cell>
          <cell r="G45">
            <v>1.8594725119251381</v>
          </cell>
        </row>
        <row r="46">
          <cell r="F46">
            <v>2.160724454849872E-2</v>
          </cell>
          <cell r="G46">
            <v>0.84818868766016897</v>
          </cell>
        </row>
        <row r="47">
          <cell r="F47">
            <v>6.5975467489452662E-3</v>
          </cell>
          <cell r="G47">
            <v>1.0293522115066387</v>
          </cell>
        </row>
        <row r="48">
          <cell r="F48">
            <v>1.4245558793640818E-2</v>
          </cell>
          <cell r="G48">
            <v>2.0498541062163946</v>
          </cell>
        </row>
        <row r="49">
          <cell r="F49">
            <v>1.1701631099584272E-2</v>
          </cell>
          <cell r="G49">
            <v>1.3954639597693228</v>
          </cell>
        </row>
        <row r="50">
          <cell r="F50">
            <v>3.779963117282592E-2</v>
          </cell>
          <cell r="G50">
            <v>1.7299464990693707</v>
          </cell>
        </row>
        <row r="51">
          <cell r="F51">
            <v>6.319544022934249E-3</v>
          </cell>
          <cell r="G51">
            <v>1.5743183929896305</v>
          </cell>
        </row>
        <row r="52">
          <cell r="F52">
            <v>4.945286943372206E-3</v>
          </cell>
          <cell r="G52">
            <v>0.82906346542963494</v>
          </cell>
        </row>
        <row r="53">
          <cell r="F53">
            <v>7.453496660385272E-5</v>
          </cell>
          <cell r="G53">
            <v>0.827505646699083</v>
          </cell>
        </row>
        <row r="54">
          <cell r="F54">
            <v>1.2813972114539755E-3</v>
          </cell>
          <cell r="G54">
            <v>0.7317078143804554</v>
          </cell>
        </row>
        <row r="55">
          <cell r="F55">
            <v>9.9621215393870515E-3</v>
          </cell>
          <cell r="G55">
            <v>1.0399043463824769</v>
          </cell>
        </row>
        <row r="56">
          <cell r="F56">
            <v>1.0393904671519915E-2</v>
          </cell>
          <cell r="G56">
            <v>1.1815835882614383</v>
          </cell>
        </row>
        <row r="57">
          <cell r="F57">
            <v>1.5447471170483729E-2</v>
          </cell>
          <cell r="G57">
            <v>0.83412341467282558</v>
          </cell>
        </row>
        <row r="58">
          <cell r="F58">
            <v>5.2302731863283413E-3</v>
          </cell>
          <cell r="G58">
            <v>0.80630328604599977</v>
          </cell>
        </row>
        <row r="59">
          <cell r="F59">
            <v>1.9331017389916606E-3</v>
          </cell>
          <cell r="G59">
            <v>0.73231450725344138</v>
          </cell>
        </row>
        <row r="61">
          <cell r="F61">
            <v>4.9429891433755565E-4</v>
          </cell>
          <cell r="G61">
            <v>0.6984996567472388</v>
          </cell>
        </row>
        <row r="62">
          <cell r="F62">
            <v>1.5712446095662063E-2</v>
          </cell>
          <cell r="G62">
            <v>0.72643336586237639</v>
          </cell>
        </row>
        <row r="63">
          <cell r="F63">
            <v>1.3159529572840927E-3</v>
          </cell>
          <cell r="G63">
            <v>0.83334121206924983</v>
          </cell>
        </row>
        <row r="64">
          <cell r="F64">
            <v>1.8909422700911505E-2</v>
          </cell>
          <cell r="G64">
            <v>1.1413068359982179</v>
          </cell>
        </row>
        <row r="65">
          <cell r="F65">
            <v>5.99575786248931E-3</v>
          </cell>
          <cell r="G65">
            <v>1.0015847775597426</v>
          </cell>
        </row>
      </sheetData>
      <sheetData sheetId="1"/>
      <sheetData sheetId="2"/>
      <sheetData sheetId="3"/>
      <sheetData sheetId="4"/>
      <sheetData sheetId="5">
        <row r="5">
          <cell r="B5">
            <v>43632.9</v>
          </cell>
        </row>
      </sheetData>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7"/>
  <sheetViews>
    <sheetView tabSelected="1" zoomScale="80" zoomScaleNormal="80" workbookViewId="0">
      <selection activeCell="A4" sqref="A1:A8"/>
    </sheetView>
  </sheetViews>
  <sheetFormatPr defaultColWidth="0" defaultRowHeight="14.4" zeroHeight="1" x14ac:dyDescent="0.3"/>
  <cols>
    <col min="1" max="1" width="97" customWidth="1"/>
    <col min="2" max="2" width="10.6640625" hidden="1" customWidth="1"/>
    <col min="3" max="16384" width="9.109375" hidden="1"/>
  </cols>
  <sheetData>
    <row r="1" spans="1:1" ht="15.6" x14ac:dyDescent="0.3">
      <c r="A1" s="19" t="s">
        <v>84</v>
      </c>
    </row>
    <row r="2" spans="1:1" ht="41.25" customHeight="1" x14ac:dyDescent="0.3">
      <c r="A2" s="20" t="s">
        <v>77</v>
      </c>
    </row>
    <row r="3" spans="1:1" ht="39" customHeight="1" x14ac:dyDescent="0.3">
      <c r="A3" s="20" t="s">
        <v>78</v>
      </c>
    </row>
    <row r="4" spans="1:1" ht="38.25" customHeight="1" x14ac:dyDescent="0.3">
      <c r="A4" s="20" t="s">
        <v>79</v>
      </c>
    </row>
    <row r="5" spans="1:1" ht="38.25" customHeight="1" x14ac:dyDescent="0.3">
      <c r="A5" s="20" t="s">
        <v>80</v>
      </c>
    </row>
    <row r="6" spans="1:1" ht="63" customHeight="1" x14ac:dyDescent="0.3">
      <c r="A6" s="20" t="s">
        <v>83</v>
      </c>
    </row>
    <row r="7" spans="1:1" ht="28.5" customHeight="1" x14ac:dyDescent="0.3">
      <c r="A7" s="20" t="s">
        <v>81</v>
      </c>
    </row>
    <row r="8" spans="1:1" ht="42" customHeight="1" x14ac:dyDescent="0.3">
      <c r="A8" s="20" t="s">
        <v>82</v>
      </c>
    </row>
    <row r="9" spans="1:1" hidden="1" x14ac:dyDescent="0.3">
      <c r="A9" s="1"/>
    </row>
    <row r="10" spans="1:1" hidden="1" x14ac:dyDescent="0.3">
      <c r="A10" s="1"/>
    </row>
    <row r="11" spans="1:1" hidden="1" x14ac:dyDescent="0.3">
      <c r="A11" s="1"/>
    </row>
    <row r="12" spans="1:1" hidden="1" x14ac:dyDescent="0.3">
      <c r="A12" s="1"/>
    </row>
    <row r="13" spans="1:1" hidden="1" x14ac:dyDescent="0.3">
      <c r="A13" s="1"/>
    </row>
    <row r="14" spans="1:1" hidden="1" x14ac:dyDescent="0.3">
      <c r="A14" s="1"/>
    </row>
    <row r="15" spans="1:1" hidden="1" x14ac:dyDescent="0.3">
      <c r="A15" s="1"/>
    </row>
    <row r="16" spans="1:1" hidden="1" x14ac:dyDescent="0.3">
      <c r="A16" s="1"/>
    </row>
    <row r="17" spans="1:1" hidden="1" x14ac:dyDescent="0.3">
      <c r="A17" s="1"/>
    </row>
    <row r="18" spans="1:1" hidden="1" x14ac:dyDescent="0.3">
      <c r="A18" s="1"/>
    </row>
    <row r="19" spans="1:1" hidden="1" x14ac:dyDescent="0.3">
      <c r="A19" s="1"/>
    </row>
    <row r="33" customFormat="1" hidden="1" x14ac:dyDescent="0.3"/>
    <row r="34" customFormat="1" hidden="1" x14ac:dyDescent="0.3"/>
    <row r="35" customFormat="1" hidden="1" x14ac:dyDescent="0.3"/>
    <row r="36" customFormat="1" hidden="1" x14ac:dyDescent="0.3"/>
    <row r="37" customFormat="1" hidden="1" x14ac:dyDescent="0.3"/>
  </sheetData>
  <sheetProtection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71"/>
  <sheetViews>
    <sheetView zoomScale="80" zoomScaleNormal="80" workbookViewId="0">
      <selection activeCell="A2" sqref="A2:G2"/>
    </sheetView>
  </sheetViews>
  <sheetFormatPr defaultColWidth="0" defaultRowHeight="15" zeroHeight="1" x14ac:dyDescent="0.25"/>
  <cols>
    <col min="1" max="1" width="18.6640625" style="26" bestFit="1" customWidth="1"/>
    <col min="2" max="2" width="14.109375" style="26" bestFit="1" customWidth="1"/>
    <col min="3" max="3" width="14.109375" style="26" customWidth="1"/>
    <col min="4" max="4" width="15.109375" style="26" customWidth="1"/>
    <col min="5" max="5" width="14.33203125" style="26" customWidth="1"/>
    <col min="6" max="6" width="14.44140625" style="26" customWidth="1"/>
    <col min="7" max="7" width="14.5546875" style="26" customWidth="1"/>
    <col min="8" max="9" width="9.109375" style="24" hidden="1"/>
    <col min="10" max="10" width="9.5546875" style="24" hidden="1"/>
    <col min="11" max="13" width="9.109375" style="24" hidden="1"/>
    <col min="14" max="15" width="9.5546875" style="24" hidden="1"/>
    <col min="16" max="16384" width="9.109375" style="24" hidden="1"/>
  </cols>
  <sheetData>
    <row r="1" spans="1:15" ht="15" customHeight="1" x14ac:dyDescent="0.3">
      <c r="A1" s="2" t="s">
        <v>84</v>
      </c>
      <c r="B1" s="13"/>
      <c r="C1" s="13"/>
      <c r="D1" s="13"/>
      <c r="E1" s="13"/>
      <c r="F1" s="13"/>
      <c r="G1" s="13"/>
      <c r="H1" s="27"/>
      <c r="I1" s="27"/>
      <c r="J1" s="27"/>
      <c r="K1" s="27"/>
      <c r="L1" s="27"/>
      <c r="M1" s="27"/>
      <c r="N1" s="27"/>
      <c r="O1" s="27"/>
    </row>
    <row r="2" spans="1:15" ht="15" customHeight="1" x14ac:dyDescent="0.3">
      <c r="A2" s="21" t="s">
        <v>64</v>
      </c>
      <c r="B2" s="22"/>
      <c r="C2" s="22"/>
      <c r="D2" s="22"/>
      <c r="E2" s="22"/>
      <c r="F2" s="22"/>
      <c r="G2" s="23"/>
      <c r="H2" s="27"/>
      <c r="I2" s="27"/>
      <c r="J2" s="27"/>
      <c r="K2" s="27"/>
      <c r="L2" s="27"/>
      <c r="M2" s="27"/>
      <c r="N2" s="27"/>
      <c r="O2" s="27"/>
    </row>
    <row r="3" spans="1:15" ht="109.2" x14ac:dyDescent="0.3">
      <c r="A3" s="3" t="s">
        <v>0</v>
      </c>
      <c r="B3" s="4" t="s">
        <v>75</v>
      </c>
      <c r="C3" s="4" t="s">
        <v>76</v>
      </c>
      <c r="D3" s="4" t="s">
        <v>61</v>
      </c>
      <c r="E3" s="4" t="s">
        <v>62</v>
      </c>
      <c r="F3" s="4" t="s">
        <v>63</v>
      </c>
      <c r="G3" s="4" t="s">
        <v>1</v>
      </c>
      <c r="H3" s="27"/>
      <c r="I3" s="27"/>
      <c r="J3" s="27"/>
      <c r="K3" s="27"/>
      <c r="L3" s="27"/>
      <c r="M3" s="27"/>
      <c r="N3" s="27"/>
      <c r="O3" s="27"/>
    </row>
    <row r="4" spans="1:15" hidden="1" x14ac:dyDescent="0.25">
      <c r="A4" s="5" t="s">
        <v>2</v>
      </c>
      <c r="B4" s="14"/>
      <c r="C4" s="6">
        <v>0.4</v>
      </c>
      <c r="D4" s="14"/>
      <c r="E4" s="14"/>
      <c r="F4" s="14"/>
      <c r="G4" s="14"/>
      <c r="H4" s="27"/>
      <c r="I4" s="27"/>
      <c r="J4" s="27"/>
      <c r="K4" s="27"/>
      <c r="L4" s="27"/>
      <c r="M4" s="27"/>
      <c r="N4" s="27"/>
      <c r="O4" s="27"/>
    </row>
    <row r="5" spans="1:15" x14ac:dyDescent="0.25">
      <c r="A5" s="15"/>
      <c r="B5" s="7" t="s">
        <v>65</v>
      </c>
      <c r="C5" s="7" t="s">
        <v>66</v>
      </c>
      <c r="D5" s="7" t="s">
        <v>67</v>
      </c>
      <c r="E5" s="7" t="s">
        <v>68</v>
      </c>
      <c r="F5" s="7" t="s">
        <v>69</v>
      </c>
      <c r="G5" s="7" t="s">
        <v>70</v>
      </c>
      <c r="H5" s="27"/>
      <c r="I5" s="27"/>
      <c r="J5" s="27"/>
      <c r="K5" s="27"/>
      <c r="L5" s="27"/>
      <c r="M5" s="27"/>
      <c r="N5" s="27"/>
      <c r="O5" s="27"/>
    </row>
    <row r="6" spans="1:15" x14ac:dyDescent="0.25">
      <c r="A6" s="15"/>
      <c r="B6" s="16"/>
      <c r="C6" s="16"/>
      <c r="D6" s="7" t="s">
        <v>71</v>
      </c>
      <c r="E6" s="7" t="s">
        <v>73</v>
      </c>
      <c r="F6" s="7" t="s">
        <v>72</v>
      </c>
      <c r="G6" s="7" t="s">
        <v>74</v>
      </c>
      <c r="H6" s="27"/>
      <c r="I6" s="27"/>
      <c r="J6" s="27"/>
      <c r="K6" s="27"/>
      <c r="L6" s="27"/>
      <c r="M6" s="27"/>
      <c r="N6" s="27"/>
      <c r="O6" s="27"/>
    </row>
    <row r="7" spans="1:15" x14ac:dyDescent="0.25">
      <c r="A7" s="5" t="s">
        <v>3</v>
      </c>
      <c r="B7" s="8">
        <f>[1]Allocation!F7</f>
        <v>3.5812579967097753E-2</v>
      </c>
      <c r="C7" s="9">
        <f>[1]Allocation!G7</f>
        <v>1.3986505161667309</v>
      </c>
      <c r="D7" s="9">
        <f>B7*C7*$C$4</f>
        <v>2.003571338249744E-2</v>
      </c>
      <c r="E7" s="9">
        <f>B7*(1-$C$4)</f>
        <v>2.1487547980258651E-2</v>
      </c>
      <c r="F7" s="10">
        <f>D7+E7</f>
        <v>4.1523261362756095E-2</v>
      </c>
      <c r="G7" s="8">
        <f t="shared" ref="G7:G38" si="0">(F7/$F$65)</f>
        <v>3.928120045611587E-2</v>
      </c>
      <c r="H7" s="27"/>
      <c r="I7" s="27"/>
      <c r="J7" s="27"/>
      <c r="K7" s="27"/>
      <c r="L7" s="27"/>
      <c r="M7" s="27"/>
      <c r="N7" s="27"/>
      <c r="O7" s="27"/>
    </row>
    <row r="8" spans="1:15" x14ac:dyDescent="0.25">
      <c r="A8" s="11" t="s">
        <v>4</v>
      </c>
      <c r="B8" s="8">
        <f>[1]Allocation!F8</f>
        <v>3.4111358457755834E-5</v>
      </c>
      <c r="C8" s="9">
        <f>[1]Allocation!G8</f>
        <v>0.80442906786921209</v>
      </c>
      <c r="D8" s="9">
        <f t="shared" ref="D8:D10" si="1">B8*C8*$C$4</f>
        <v>1.0976067315170038E-5</v>
      </c>
      <c r="E8" s="9">
        <f t="shared" ref="E8:E63" si="2">B8*(1-$C$4)</f>
        <v>2.0466815074653499E-5</v>
      </c>
      <c r="F8" s="10">
        <f t="shared" ref="F8:F63" si="3">D8+E8</f>
        <v>3.1442882389823537E-5</v>
      </c>
      <c r="G8" s="8">
        <f t="shared" si="0"/>
        <v>2.9745114558379995E-5</v>
      </c>
      <c r="H8" s="27"/>
      <c r="I8" s="27"/>
      <c r="J8" s="28"/>
      <c r="K8" s="27"/>
      <c r="L8" s="27"/>
      <c r="M8" s="27"/>
      <c r="N8" s="27"/>
      <c r="O8" s="27"/>
    </row>
    <row r="9" spans="1:15" x14ac:dyDescent="0.25">
      <c r="A9" s="11" t="s">
        <v>5</v>
      </c>
      <c r="B9" s="8">
        <f>[1]Allocation!F9</f>
        <v>8.7372915991847707E-4</v>
      </c>
      <c r="C9" s="9">
        <f>[1]Allocation!G9</f>
        <v>0.8286390053131889</v>
      </c>
      <c r="D9" s="9">
        <f t="shared" si="1"/>
        <v>2.8960242479518999E-4</v>
      </c>
      <c r="E9" s="9">
        <f t="shared" si="2"/>
        <v>5.2423749595108618E-4</v>
      </c>
      <c r="F9" s="10">
        <f t="shared" si="3"/>
        <v>8.1383992074627611E-4</v>
      </c>
      <c r="G9" s="8">
        <f t="shared" si="0"/>
        <v>7.6989639100694227E-4</v>
      </c>
      <c r="H9" s="27"/>
      <c r="I9" s="27"/>
      <c r="J9" s="27"/>
      <c r="K9" s="27"/>
      <c r="L9" s="27"/>
      <c r="M9" s="27"/>
      <c r="N9" s="27"/>
      <c r="O9" s="27"/>
    </row>
    <row r="10" spans="1:15" x14ac:dyDescent="0.25">
      <c r="A10" s="5" t="s">
        <v>6</v>
      </c>
      <c r="B10" s="8">
        <f>[1]Allocation!F11</f>
        <v>6.096960555841459E-3</v>
      </c>
      <c r="C10" s="9">
        <f>[1]Allocation!G11</f>
        <v>0.84319195981114725</v>
      </c>
      <c r="D10" s="9">
        <f t="shared" si="1"/>
        <v>2.056363247988489E-3</v>
      </c>
      <c r="E10" s="9">
        <f t="shared" si="2"/>
        <v>3.6581763335048752E-3</v>
      </c>
      <c r="F10" s="10">
        <f t="shared" si="3"/>
        <v>5.7145395814933641E-3</v>
      </c>
      <c r="G10" s="8">
        <f t="shared" si="0"/>
        <v>5.4059813089823716E-3</v>
      </c>
      <c r="H10" s="27"/>
      <c r="I10" s="27"/>
      <c r="J10" s="27"/>
      <c r="K10" s="27"/>
      <c r="L10" s="27"/>
      <c r="M10" s="27"/>
      <c r="N10" s="27"/>
      <c r="O10" s="27"/>
    </row>
    <row r="11" spans="1:15" x14ac:dyDescent="0.25">
      <c r="A11" s="5" t="s">
        <v>7</v>
      </c>
      <c r="B11" s="8">
        <f>[1]Allocation!F12</f>
        <v>1.1415902605847875E-3</v>
      </c>
      <c r="C11" s="9">
        <f>[1]Allocation!G12</f>
        <v>0.84281571385313692</v>
      </c>
      <c r="D11" s="9">
        <f>B11*C11*$C$4</f>
        <v>3.8486008416102255E-4</v>
      </c>
      <c r="E11" s="9">
        <f t="shared" si="2"/>
        <v>6.8495415635087245E-4</v>
      </c>
      <c r="F11" s="10">
        <f t="shared" si="3"/>
        <v>1.069814240511895E-3</v>
      </c>
      <c r="G11" s="8">
        <f t="shared" si="0"/>
        <v>1.0120493008780802E-3</v>
      </c>
      <c r="H11" s="27"/>
      <c r="I11" s="27"/>
      <c r="J11" s="27"/>
      <c r="K11" s="27"/>
      <c r="L11" s="27"/>
      <c r="M11" s="27"/>
      <c r="N11" s="27"/>
      <c r="O11" s="27"/>
    </row>
    <row r="12" spans="1:15" x14ac:dyDescent="0.25">
      <c r="A12" s="5" t="s">
        <v>8</v>
      </c>
      <c r="B12" s="8">
        <f>[1]Allocation!F13</f>
        <v>6.2126939168676877E-4</v>
      </c>
      <c r="C12" s="9">
        <f>[1]Allocation!G13</f>
        <v>0.74715681670309542</v>
      </c>
      <c r="D12" s="9">
        <f t="shared" ref="D12:D58" si="4">B12*C12*$C$4</f>
        <v>1.8567426440310188E-4</v>
      </c>
      <c r="E12" s="9">
        <f t="shared" si="2"/>
        <v>3.7276163501206126E-4</v>
      </c>
      <c r="F12" s="10">
        <f t="shared" si="3"/>
        <v>5.5843589941516314E-4</v>
      </c>
      <c r="G12" s="8">
        <f t="shared" si="0"/>
        <v>5.2828298613590366E-4</v>
      </c>
      <c r="H12" s="27"/>
      <c r="I12" s="27"/>
      <c r="J12" s="27"/>
      <c r="K12" s="27"/>
      <c r="L12" s="27"/>
      <c r="M12" s="27"/>
      <c r="N12" s="27"/>
      <c r="O12" s="27"/>
    </row>
    <row r="13" spans="1:15" x14ac:dyDescent="0.25">
      <c r="A13" s="5" t="s">
        <v>9</v>
      </c>
      <c r="B13" s="8">
        <f>[1]Allocation!F14</f>
        <v>2.4028081266011549E-2</v>
      </c>
      <c r="C13" s="9">
        <f>[1]Allocation!G14</f>
        <v>1.4572819187683417</v>
      </c>
      <c r="D13" s="9">
        <f t="shared" si="4"/>
        <v>1.4006275348661982E-2</v>
      </c>
      <c r="E13" s="9">
        <f t="shared" si="2"/>
        <v>1.4416848759606929E-2</v>
      </c>
      <c r="F13" s="10">
        <f t="shared" si="3"/>
        <v>2.8423124108268909E-2</v>
      </c>
      <c r="G13" s="8">
        <f t="shared" si="0"/>
        <v>2.6888409027702238E-2</v>
      </c>
      <c r="H13" s="27"/>
      <c r="I13" s="27"/>
      <c r="J13" s="27"/>
      <c r="K13" s="27"/>
      <c r="L13" s="27"/>
      <c r="M13" s="27"/>
      <c r="N13" s="27"/>
      <c r="O13" s="27"/>
    </row>
    <row r="14" spans="1:15" x14ac:dyDescent="0.25">
      <c r="A14" s="5" t="s">
        <v>10</v>
      </c>
      <c r="B14" s="8">
        <f>[1]Allocation!F15</f>
        <v>7.3796020946460654E-4</v>
      </c>
      <c r="C14" s="9">
        <f>[1]Allocation!G15</f>
        <v>0.76255281798314989</v>
      </c>
      <c r="D14" s="9">
        <f t="shared" si="4"/>
        <v>2.2509345491466854E-4</v>
      </c>
      <c r="E14" s="9">
        <f t="shared" si="2"/>
        <v>4.4277612567876392E-4</v>
      </c>
      <c r="F14" s="10">
        <f t="shared" si="3"/>
        <v>6.6786958059343246E-4</v>
      </c>
      <c r="G14" s="8">
        <f t="shared" si="0"/>
        <v>6.3180776299434996E-4</v>
      </c>
      <c r="H14" s="27"/>
      <c r="I14" s="27"/>
      <c r="J14" s="27"/>
      <c r="K14" s="27"/>
      <c r="L14" s="27"/>
      <c r="M14" s="27"/>
      <c r="N14" s="27"/>
      <c r="O14" s="27"/>
    </row>
    <row r="15" spans="1:15" x14ac:dyDescent="0.25">
      <c r="A15" s="5" t="s">
        <v>11</v>
      </c>
      <c r="B15" s="8">
        <f>[1]Allocation!F16</f>
        <v>3.9393597479683174E-3</v>
      </c>
      <c r="C15" s="9">
        <f>[1]Allocation!G16</f>
        <v>1.0689247647251776</v>
      </c>
      <c r="D15" s="9">
        <f t="shared" si="4"/>
        <v>1.6843516767059475E-3</v>
      </c>
      <c r="E15" s="9">
        <f t="shared" si="2"/>
        <v>2.3636158487809903E-3</v>
      </c>
      <c r="F15" s="10">
        <f t="shared" si="3"/>
        <v>4.0479675254869382E-3</v>
      </c>
      <c r="G15" s="8">
        <f t="shared" si="0"/>
        <v>3.8293963092003512E-3</v>
      </c>
      <c r="H15" s="27"/>
      <c r="I15" s="27"/>
      <c r="J15" s="27"/>
      <c r="K15" s="27"/>
      <c r="L15" s="27"/>
      <c r="M15" s="27"/>
      <c r="N15" s="27"/>
      <c r="O15" s="27"/>
    </row>
    <row r="16" spans="1:15" x14ac:dyDescent="0.25">
      <c r="A16" s="5" t="s">
        <v>12</v>
      </c>
      <c r="B16" s="8">
        <f>[1]Allocation!F17</f>
        <v>3.2089026002134702E-2</v>
      </c>
      <c r="C16" s="9">
        <f>[1]Allocation!G17</f>
        <v>0.76449846677761535</v>
      </c>
      <c r="D16" s="9">
        <f t="shared" si="4"/>
        <v>9.812804471607605E-3</v>
      </c>
      <c r="E16" s="9">
        <f t="shared" si="2"/>
        <v>1.925341560128082E-2</v>
      </c>
      <c r="F16" s="10">
        <f t="shared" si="3"/>
        <v>2.9066220072888425E-2</v>
      </c>
      <c r="G16" s="8">
        <f t="shared" si="0"/>
        <v>2.7496780833520858E-2</v>
      </c>
      <c r="H16" s="27"/>
      <c r="I16" s="27"/>
      <c r="J16" s="27"/>
      <c r="K16" s="27"/>
      <c r="L16" s="27"/>
      <c r="M16" s="27"/>
      <c r="N16" s="27"/>
      <c r="O16" s="27"/>
    </row>
    <row r="17" spans="1:15" x14ac:dyDescent="0.25">
      <c r="A17" s="5" t="s">
        <v>13</v>
      </c>
      <c r="B17" s="8">
        <f>[1]Allocation!F18</f>
        <v>8.7487579175246307E-4</v>
      </c>
      <c r="C17" s="9">
        <f>[1]Allocation!G18</f>
        <v>0.72511053398834369</v>
      </c>
      <c r="D17" s="9">
        <f t="shared" si="4"/>
        <v>2.5375266101244139E-4</v>
      </c>
      <c r="E17" s="9">
        <f t="shared" si="2"/>
        <v>5.2492547505147784E-4</v>
      </c>
      <c r="F17" s="10">
        <f t="shared" si="3"/>
        <v>7.7867813606391923E-4</v>
      </c>
      <c r="G17" s="8">
        <f t="shared" si="0"/>
        <v>7.3663317739671992E-4</v>
      </c>
      <c r="H17" s="27"/>
      <c r="I17" s="27"/>
      <c r="J17" s="27"/>
      <c r="K17" s="27"/>
      <c r="L17" s="27"/>
      <c r="M17" s="27"/>
      <c r="N17" s="27"/>
      <c r="O17" s="27"/>
    </row>
    <row r="18" spans="1:15" x14ac:dyDescent="0.25">
      <c r="A18" s="5" t="s">
        <v>14</v>
      </c>
      <c r="B18" s="8">
        <f>[1]Allocation!F19</f>
        <v>4.0146457309140002E-3</v>
      </c>
      <c r="C18" s="9">
        <f>[1]Allocation!G19</f>
        <v>0.82588993837166991</v>
      </c>
      <c r="D18" s="9">
        <f t="shared" si="4"/>
        <v>1.3262622061154606E-3</v>
      </c>
      <c r="E18" s="9">
        <f t="shared" si="2"/>
        <v>2.4087874385484002E-3</v>
      </c>
      <c r="F18" s="10">
        <f t="shared" si="3"/>
        <v>3.7350496446638608E-3</v>
      </c>
      <c r="G18" s="8">
        <f t="shared" si="0"/>
        <v>3.5333745228688161E-3</v>
      </c>
      <c r="H18" s="27"/>
      <c r="I18" s="27"/>
      <c r="J18" s="27"/>
      <c r="K18" s="27"/>
      <c r="L18" s="27"/>
      <c r="M18" s="27"/>
      <c r="N18" s="27"/>
      <c r="O18" s="27"/>
    </row>
    <row r="19" spans="1:15" x14ac:dyDescent="0.25">
      <c r="A19" s="5" t="s">
        <v>15</v>
      </c>
      <c r="B19" s="8">
        <f>[1]Allocation!F20</f>
        <v>5.8942487536886136E-3</v>
      </c>
      <c r="C19" s="9">
        <f>[1]Allocation!G20</f>
        <v>0.74836499898196251</v>
      </c>
      <c r="D19" s="9">
        <f t="shared" si="4"/>
        <v>1.7644197850214451E-3</v>
      </c>
      <c r="E19" s="9">
        <f t="shared" si="2"/>
        <v>3.5365492522131678E-3</v>
      </c>
      <c r="F19" s="10">
        <f t="shared" si="3"/>
        <v>5.300969037234613E-3</v>
      </c>
      <c r="G19" s="8">
        <f t="shared" si="0"/>
        <v>5.0147416298577385E-3</v>
      </c>
      <c r="H19" s="27"/>
      <c r="I19" s="27"/>
      <c r="J19" s="27"/>
      <c r="K19" s="27"/>
      <c r="L19" s="27"/>
      <c r="M19" s="27"/>
      <c r="N19" s="27"/>
      <c r="O19" s="27"/>
    </row>
    <row r="20" spans="1:15" x14ac:dyDescent="0.25">
      <c r="A20" s="5" t="s">
        <v>16</v>
      </c>
      <c r="B20" s="8">
        <f>[1]Allocation!F21</f>
        <v>4.8786719270206476E-4</v>
      </c>
      <c r="C20" s="9">
        <f>[1]Allocation!G21</f>
        <v>0.80510433320902508</v>
      </c>
      <c r="D20" s="9">
        <f t="shared" si="4"/>
        <v>1.5711359634998194E-4</v>
      </c>
      <c r="E20" s="9">
        <f t="shared" si="2"/>
        <v>2.9272031562123884E-4</v>
      </c>
      <c r="F20" s="10">
        <f t="shared" si="3"/>
        <v>4.4983391197122078E-4</v>
      </c>
      <c r="G20" s="8">
        <f t="shared" si="0"/>
        <v>4.2554499546004499E-4</v>
      </c>
      <c r="H20" s="27"/>
      <c r="I20" s="27"/>
      <c r="J20" s="27"/>
      <c r="K20" s="27"/>
      <c r="L20" s="27"/>
      <c r="M20" s="27"/>
      <c r="N20" s="27"/>
      <c r="O20" s="27"/>
    </row>
    <row r="21" spans="1:15" x14ac:dyDescent="0.25">
      <c r="A21" s="5" t="s">
        <v>17</v>
      </c>
      <c r="B21" s="8">
        <f>[1]Allocation!F22</f>
        <v>2.8738879816765154E-2</v>
      </c>
      <c r="C21" s="9">
        <f>[1]Allocation!G22</f>
        <v>0.71722798557835565</v>
      </c>
      <c r="D21" s="9">
        <f t="shared" si="4"/>
        <v>8.2449315515027745E-3</v>
      </c>
      <c r="E21" s="9">
        <f t="shared" si="2"/>
        <v>1.7243327890059092E-2</v>
      </c>
      <c r="F21" s="10">
        <f t="shared" si="3"/>
        <v>2.5488259441561866E-2</v>
      </c>
      <c r="G21" s="8">
        <f t="shared" si="0"/>
        <v>2.4112013255767648E-2</v>
      </c>
      <c r="H21" s="27"/>
      <c r="I21" s="27"/>
      <c r="J21" s="27"/>
      <c r="K21" s="27"/>
      <c r="L21" s="27"/>
      <c r="M21" s="27"/>
      <c r="N21" s="27"/>
      <c r="O21" s="27"/>
    </row>
    <row r="22" spans="1:15" x14ac:dyDescent="0.25">
      <c r="A22" s="5" t="s">
        <v>18</v>
      </c>
      <c r="B22" s="8">
        <f>[1]Allocation!F23</f>
        <v>4.4851191957034735E-3</v>
      </c>
      <c r="C22" s="9">
        <f>[1]Allocation!G23</f>
        <v>0.76294628423562239</v>
      </c>
      <c r="D22" s="9">
        <f t="shared" si="4"/>
        <v>1.3687620098863313E-3</v>
      </c>
      <c r="E22" s="9">
        <f t="shared" si="2"/>
        <v>2.6910715174220841E-3</v>
      </c>
      <c r="F22" s="10">
        <f t="shared" si="3"/>
        <v>4.0598335273084154E-3</v>
      </c>
      <c r="G22" s="8">
        <f t="shared" si="0"/>
        <v>3.8406216027072858E-3</v>
      </c>
      <c r="H22" s="27"/>
      <c r="I22" s="27"/>
      <c r="J22" s="27"/>
      <c r="K22" s="27"/>
      <c r="L22" s="27"/>
      <c r="M22" s="27"/>
      <c r="N22" s="27"/>
      <c r="O22" s="27"/>
    </row>
    <row r="23" spans="1:15" x14ac:dyDescent="0.25">
      <c r="A23" s="5" t="s">
        <v>19</v>
      </c>
      <c r="B23" s="8">
        <f>[1]Allocation!F24</f>
        <v>1.9946605512264366E-3</v>
      </c>
      <c r="C23" s="9">
        <f>[1]Allocation!G24</f>
        <v>0.81036650831603929</v>
      </c>
      <c r="D23" s="9">
        <f t="shared" si="4"/>
        <v>6.4656244246924554E-4</v>
      </c>
      <c r="E23" s="9">
        <f t="shared" si="2"/>
        <v>1.1967963307358618E-3</v>
      </c>
      <c r="F23" s="10">
        <f t="shared" si="3"/>
        <v>1.8433587732051074E-3</v>
      </c>
      <c r="G23" s="8">
        <f t="shared" si="0"/>
        <v>1.7438260653522882E-3</v>
      </c>
      <c r="H23" s="27"/>
      <c r="I23" s="27"/>
      <c r="J23" s="27"/>
      <c r="K23" s="27"/>
      <c r="L23" s="27"/>
      <c r="M23" s="27"/>
      <c r="N23" s="27"/>
      <c r="O23" s="27"/>
    </row>
    <row r="24" spans="1:15" x14ac:dyDescent="0.25">
      <c r="A24" s="5" t="s">
        <v>20</v>
      </c>
      <c r="B24" s="8">
        <f>[1]Allocation!F25</f>
        <v>7.1710727891178476E-4</v>
      </c>
      <c r="C24" s="9">
        <f>[1]Allocation!G25</f>
        <v>0.73218104444332843</v>
      </c>
      <c r="D24" s="9">
        <f t="shared" si="4"/>
        <v>2.1002094258061751E-4</v>
      </c>
      <c r="E24" s="9">
        <f t="shared" si="2"/>
        <v>4.3026436734707087E-4</v>
      </c>
      <c r="F24" s="10">
        <f t="shared" si="3"/>
        <v>6.4028530992768832E-4</v>
      </c>
      <c r="G24" s="8">
        <f t="shared" si="0"/>
        <v>6.0571291326684941E-4</v>
      </c>
      <c r="H24" s="27"/>
      <c r="I24" s="27"/>
      <c r="J24" s="27"/>
      <c r="K24" s="27"/>
      <c r="L24" s="27"/>
      <c r="M24" s="27"/>
      <c r="N24" s="27"/>
      <c r="O24" s="27"/>
    </row>
    <row r="25" spans="1:15" x14ac:dyDescent="0.25">
      <c r="A25" s="5" t="s">
        <v>21</v>
      </c>
      <c r="B25" s="8">
        <f>[1]Allocation!F26</f>
        <v>0.27198535721395461</v>
      </c>
      <c r="C25" s="9">
        <f>[1]Allocation!G26</f>
        <v>1.193223123319024</v>
      </c>
      <c r="D25" s="9">
        <f t="shared" si="4"/>
        <v>0.12981568697275014</v>
      </c>
      <c r="E25" s="9">
        <f t="shared" si="2"/>
        <v>0.16319121432837277</v>
      </c>
      <c r="F25" s="10">
        <f t="shared" si="3"/>
        <v>0.29300690130112295</v>
      </c>
      <c r="G25" s="8">
        <f t="shared" si="0"/>
        <v>0.27718590609932808</v>
      </c>
      <c r="H25" s="27"/>
      <c r="I25" s="27"/>
      <c r="J25" s="27"/>
      <c r="K25" s="27"/>
      <c r="L25" s="27"/>
      <c r="M25" s="27"/>
      <c r="N25" s="27"/>
      <c r="O25" s="27"/>
    </row>
    <row r="26" spans="1:15" x14ac:dyDescent="0.25">
      <c r="A26" s="5" t="s">
        <v>22</v>
      </c>
      <c r="B26" s="8">
        <f>[1]Allocation!F27</f>
        <v>4.863150519088125E-3</v>
      </c>
      <c r="C26" s="9">
        <f>[1]Allocation!G27</f>
        <v>0.80276273907876283</v>
      </c>
      <c r="D26" s="9">
        <f t="shared" si="4"/>
        <v>1.5615824125021962E-3</v>
      </c>
      <c r="E26" s="9">
        <f t="shared" si="2"/>
        <v>2.917890311452875E-3</v>
      </c>
      <c r="F26" s="10">
        <f t="shared" si="3"/>
        <v>4.4794727239550712E-3</v>
      </c>
      <c r="G26" s="8">
        <f t="shared" si="0"/>
        <v>4.2376022555205015E-3</v>
      </c>
      <c r="H26" s="27"/>
      <c r="I26" s="27"/>
      <c r="J26" s="27"/>
      <c r="K26" s="27"/>
      <c r="L26" s="27"/>
      <c r="M26" s="27"/>
      <c r="N26" s="27"/>
      <c r="O26" s="27"/>
    </row>
    <row r="27" spans="1:15" x14ac:dyDescent="0.25">
      <c r="A27" s="5" t="s">
        <v>23</v>
      </c>
      <c r="B27" s="8">
        <f>[1]Allocation!F28</f>
        <v>4.9462269150560324E-3</v>
      </c>
      <c r="C27" s="9">
        <f>[1]Allocation!G28</f>
        <v>2.0164188928551727</v>
      </c>
      <c r="D27" s="9">
        <f t="shared" si="4"/>
        <v>3.9894661599470969E-3</v>
      </c>
      <c r="E27" s="9">
        <f t="shared" si="2"/>
        <v>2.9677361490336195E-3</v>
      </c>
      <c r="F27" s="10">
        <f t="shared" si="3"/>
        <v>6.9572023089807169E-3</v>
      </c>
      <c r="G27" s="8">
        <f t="shared" si="0"/>
        <v>6.5815460911253518E-3</v>
      </c>
      <c r="H27" s="27"/>
      <c r="I27" s="27"/>
      <c r="J27" s="27"/>
      <c r="K27" s="27"/>
      <c r="L27" s="27"/>
      <c r="M27" s="27"/>
      <c r="N27" s="27"/>
      <c r="O27" s="27"/>
    </row>
    <row r="28" spans="1:15" x14ac:dyDescent="0.25">
      <c r="A28" s="5" t="s">
        <v>24</v>
      </c>
      <c r="B28" s="8">
        <f>[1]Allocation!F29</f>
        <v>4.5567240926624542E-4</v>
      </c>
      <c r="C28" s="9">
        <f>[1]Allocation!G29</f>
        <v>0.78321257967954161</v>
      </c>
      <c r="D28" s="9">
        <f t="shared" si="4"/>
        <v>1.4275534526008316E-4</v>
      </c>
      <c r="E28" s="9">
        <f t="shared" si="2"/>
        <v>2.7340344555974722E-4</v>
      </c>
      <c r="F28" s="10">
        <f t="shared" si="3"/>
        <v>4.1615879081983038E-4</v>
      </c>
      <c r="G28" s="8">
        <f t="shared" si="0"/>
        <v>3.9368817253914053E-4</v>
      </c>
      <c r="H28" s="27"/>
      <c r="I28" s="27"/>
      <c r="J28" s="27"/>
      <c r="K28" s="27"/>
      <c r="L28" s="27"/>
      <c r="M28" s="27"/>
      <c r="N28" s="27"/>
      <c r="O28" s="27"/>
    </row>
    <row r="29" spans="1:15" x14ac:dyDescent="0.25">
      <c r="A29" s="5" t="s">
        <v>25</v>
      </c>
      <c r="B29" s="8">
        <f>[1]Allocation!F30</f>
        <v>2.5688182565546231E-3</v>
      </c>
      <c r="C29" s="9">
        <f>[1]Allocation!G30</f>
        <v>0.85374624872344618</v>
      </c>
      <c r="D29" s="9">
        <f t="shared" si="4"/>
        <v>8.7724758007432522E-4</v>
      </c>
      <c r="E29" s="9">
        <f t="shared" si="2"/>
        <v>1.5412909539327738E-3</v>
      </c>
      <c r="F29" s="10">
        <f t="shared" si="3"/>
        <v>2.418538534007099E-3</v>
      </c>
      <c r="G29" s="8">
        <f t="shared" si="0"/>
        <v>2.2879488230754825E-3</v>
      </c>
      <c r="H29" s="27"/>
      <c r="I29" s="27"/>
      <c r="J29" s="27"/>
      <c r="K29" s="27"/>
      <c r="L29" s="27"/>
      <c r="M29" s="27"/>
      <c r="N29" s="27"/>
      <c r="O29" s="27"/>
    </row>
    <row r="30" spans="1:15" x14ac:dyDescent="0.25">
      <c r="A30" s="5" t="s">
        <v>26</v>
      </c>
      <c r="B30" s="8">
        <f>[1]Allocation!F31</f>
        <v>9.0889071593902374E-3</v>
      </c>
      <c r="C30" s="9">
        <f>[1]Allocation!G31</f>
        <v>0.8040324808331194</v>
      </c>
      <c r="D30" s="9">
        <f t="shared" si="4"/>
        <v>2.9231106285705732E-3</v>
      </c>
      <c r="E30" s="9">
        <f t="shared" si="2"/>
        <v>5.4533442956341419E-3</v>
      </c>
      <c r="F30" s="10">
        <f t="shared" si="3"/>
        <v>8.3764549242047147E-3</v>
      </c>
      <c r="G30" s="8">
        <f t="shared" si="0"/>
        <v>7.9241657372421895E-3</v>
      </c>
      <c r="H30" s="27"/>
      <c r="I30" s="27"/>
      <c r="J30" s="27"/>
      <c r="K30" s="27"/>
      <c r="L30" s="27"/>
      <c r="M30" s="27"/>
      <c r="N30" s="27"/>
      <c r="O30" s="27"/>
    </row>
    <row r="31" spans="1:15" x14ac:dyDescent="0.25">
      <c r="A31" s="5" t="s">
        <v>27</v>
      </c>
      <c r="B31" s="8">
        <f>[1]Allocation!F32</f>
        <v>2.5817448216696733E-4</v>
      </c>
      <c r="C31" s="9">
        <f>[1]Allocation!G32</f>
        <v>0.67038283234424567</v>
      </c>
      <c r="D31" s="9">
        <f t="shared" si="4"/>
        <v>6.9230296237640199E-5</v>
      </c>
      <c r="E31" s="9">
        <f t="shared" si="2"/>
        <v>1.5490468930018039E-4</v>
      </c>
      <c r="F31" s="10">
        <f t="shared" si="3"/>
        <v>2.2413498553782059E-4</v>
      </c>
      <c r="G31" s="8">
        <f t="shared" si="0"/>
        <v>2.1203275001025545E-4</v>
      </c>
      <c r="H31" s="27"/>
      <c r="I31" s="27"/>
      <c r="J31" s="27"/>
      <c r="K31" s="27"/>
      <c r="L31" s="27"/>
      <c r="M31" s="27"/>
      <c r="N31" s="27"/>
      <c r="O31" s="27"/>
    </row>
    <row r="32" spans="1:15" x14ac:dyDescent="0.25">
      <c r="A32" s="5" t="s">
        <v>28</v>
      </c>
      <c r="B32" s="8">
        <f>[1]Allocation!F33</f>
        <v>3.100032058858342E-4</v>
      </c>
      <c r="C32" s="9">
        <f>[1]Allocation!G33</f>
        <v>0.92669272027247052</v>
      </c>
      <c r="D32" s="9">
        <f t="shared" si="4"/>
        <v>1.1491108566221218E-4</v>
      </c>
      <c r="E32" s="9">
        <f t="shared" si="2"/>
        <v>1.8600192353150052E-4</v>
      </c>
      <c r="F32" s="10">
        <f t="shared" si="3"/>
        <v>3.0091300919371272E-4</v>
      </c>
      <c r="G32" s="8">
        <f t="shared" si="0"/>
        <v>2.8466512133349205E-4</v>
      </c>
      <c r="H32" s="27"/>
      <c r="I32" s="27"/>
      <c r="J32" s="27"/>
      <c r="K32" s="27"/>
      <c r="L32" s="27"/>
      <c r="M32" s="27"/>
      <c r="N32" s="27"/>
      <c r="O32" s="27"/>
    </row>
    <row r="33" spans="1:15" x14ac:dyDescent="0.25">
      <c r="A33" s="5" t="s">
        <v>29</v>
      </c>
      <c r="B33" s="8">
        <f>[1]Allocation!F34</f>
        <v>1.159378559065446E-2</v>
      </c>
      <c r="C33" s="9">
        <f>[1]Allocation!G34</f>
        <v>1.1446155872679182</v>
      </c>
      <c r="D33" s="9">
        <f t="shared" si="4"/>
        <v>5.3081710810021134E-3</v>
      </c>
      <c r="E33" s="9">
        <f t="shared" si="2"/>
        <v>6.9562713543926758E-3</v>
      </c>
      <c r="F33" s="10">
        <f t="shared" si="3"/>
        <v>1.226444243539479E-2</v>
      </c>
      <c r="G33" s="8">
        <f t="shared" si="0"/>
        <v>1.160222020082817E-2</v>
      </c>
      <c r="H33" s="27"/>
      <c r="I33" s="27"/>
      <c r="J33" s="27"/>
      <c r="K33" s="27"/>
      <c r="L33" s="27"/>
      <c r="M33" s="27"/>
      <c r="N33" s="27"/>
      <c r="O33" s="27"/>
    </row>
    <row r="34" spans="1:15" x14ac:dyDescent="0.25">
      <c r="A34" s="5" t="s">
        <v>30</v>
      </c>
      <c r="B34" s="8">
        <f>[1]Allocation!F35</f>
        <v>2.9559287729361903E-3</v>
      </c>
      <c r="C34" s="9">
        <f>[1]Allocation!G35</f>
        <v>1.2083678912795714</v>
      </c>
      <c r="D34" s="9">
        <f t="shared" si="4"/>
        <v>1.4287397672502061E-3</v>
      </c>
      <c r="E34" s="9">
        <f t="shared" si="2"/>
        <v>1.7735572637617141E-3</v>
      </c>
      <c r="F34" s="10">
        <f t="shared" si="3"/>
        <v>3.2022970310119202E-3</v>
      </c>
      <c r="G34" s="8">
        <f t="shared" si="0"/>
        <v>3.0293880458058184E-3</v>
      </c>
      <c r="H34" s="27"/>
      <c r="I34" s="27"/>
      <c r="J34" s="27"/>
      <c r="K34" s="27"/>
      <c r="L34" s="27"/>
      <c r="M34" s="27"/>
      <c r="N34" s="27"/>
      <c r="O34" s="27"/>
    </row>
    <row r="35" spans="1:15" x14ac:dyDescent="0.25">
      <c r="A35" s="5" t="s">
        <v>31</v>
      </c>
      <c r="B35" s="8">
        <f>[1]Allocation!F36</f>
        <v>2.3601200287438917E-3</v>
      </c>
      <c r="C35" s="9">
        <f>[1]Allocation!G36</f>
        <v>0.95755901110132879</v>
      </c>
      <c r="D35" s="9">
        <f t="shared" si="4"/>
        <v>9.0398168032177623E-4</v>
      </c>
      <c r="E35" s="9">
        <f t="shared" si="2"/>
        <v>1.416072017246335E-3</v>
      </c>
      <c r="F35" s="10">
        <f t="shared" si="3"/>
        <v>2.3200536975681112E-3</v>
      </c>
      <c r="G35" s="8">
        <f t="shared" si="0"/>
        <v>2.1947817048125233E-3</v>
      </c>
      <c r="H35" s="27"/>
      <c r="I35" s="27"/>
      <c r="J35" s="27"/>
      <c r="K35" s="27"/>
      <c r="L35" s="27"/>
      <c r="M35" s="27"/>
      <c r="N35" s="27"/>
      <c r="O35" s="27"/>
    </row>
    <row r="36" spans="1:15" x14ac:dyDescent="0.25">
      <c r="A36" s="5" t="s">
        <v>32</v>
      </c>
      <c r="B36" s="8">
        <f>[1]Allocation!F37</f>
        <v>7.3079991647699585E-2</v>
      </c>
      <c r="C36" s="9">
        <f>[1]Allocation!G37</f>
        <v>1.3306071486139703</v>
      </c>
      <c r="D36" s="9">
        <f t="shared" si="4"/>
        <v>3.889630372283133E-2</v>
      </c>
      <c r="E36" s="9">
        <f t="shared" si="2"/>
        <v>4.384799498861975E-2</v>
      </c>
      <c r="F36" s="10">
        <f t="shared" si="3"/>
        <v>8.2744298711451086E-2</v>
      </c>
      <c r="G36" s="8">
        <f t="shared" si="0"/>
        <v>7.8276495574130467E-2</v>
      </c>
      <c r="H36" s="27"/>
      <c r="I36" s="27"/>
      <c r="J36" s="27"/>
      <c r="K36" s="27"/>
      <c r="L36" s="27"/>
      <c r="M36" s="27"/>
      <c r="N36" s="27"/>
      <c r="O36" s="27"/>
    </row>
    <row r="37" spans="1:15" x14ac:dyDescent="0.25">
      <c r="A37" s="5" t="s">
        <v>33</v>
      </c>
      <c r="B37" s="8">
        <f>[1]Allocation!F38</f>
        <v>8.149216357390094E-3</v>
      </c>
      <c r="C37" s="9">
        <f>[1]Allocation!G38</f>
        <v>1.0772589777141324</v>
      </c>
      <c r="D37" s="9">
        <f t="shared" si="4"/>
        <v>3.5115265929333353E-3</v>
      </c>
      <c r="E37" s="9">
        <f t="shared" si="2"/>
        <v>4.8895298144340559E-3</v>
      </c>
      <c r="F37" s="10">
        <f t="shared" si="3"/>
        <v>8.4010564073673903E-3</v>
      </c>
      <c r="G37" s="8">
        <f t="shared" si="0"/>
        <v>7.9474388559692653E-3</v>
      </c>
      <c r="H37" s="27"/>
      <c r="I37" s="27"/>
      <c r="J37" s="27"/>
      <c r="K37" s="27"/>
      <c r="L37" s="27"/>
      <c r="M37" s="27"/>
      <c r="N37" s="27"/>
      <c r="O37" s="27"/>
    </row>
    <row r="38" spans="1:15" x14ac:dyDescent="0.25">
      <c r="A38" s="5" t="s">
        <v>34</v>
      </c>
      <c r="B38" s="8">
        <f>[1]Allocation!F39</f>
        <v>4.7293480886343635E-4</v>
      </c>
      <c r="C38" s="9">
        <f>[1]Allocation!G39</f>
        <v>0.7224105833234582</v>
      </c>
      <c r="D38" s="9">
        <f t="shared" si="4"/>
        <v>1.3666124445800131E-4</v>
      </c>
      <c r="E38" s="9">
        <f t="shared" si="2"/>
        <v>2.8376088531806179E-4</v>
      </c>
      <c r="F38" s="10">
        <f t="shared" si="3"/>
        <v>4.204221297760631E-4</v>
      </c>
      <c r="G38" s="8">
        <f t="shared" si="0"/>
        <v>3.977213112343191E-4</v>
      </c>
      <c r="H38" s="27"/>
      <c r="I38" s="27"/>
      <c r="J38" s="27"/>
      <c r="K38" s="27"/>
      <c r="L38" s="27"/>
      <c r="M38" s="27"/>
      <c r="N38" s="27"/>
      <c r="O38" s="27"/>
    </row>
    <row r="39" spans="1:15" x14ac:dyDescent="0.25">
      <c r="A39" s="5" t="s">
        <v>35</v>
      </c>
      <c r="B39" s="8">
        <f>[1]Allocation!F40</f>
        <v>6.3670303531016048E-2</v>
      </c>
      <c r="C39" s="9">
        <f>[1]Allocation!G40</f>
        <v>0.89267640082153688</v>
      </c>
      <c r="D39" s="9">
        <f t="shared" si="4"/>
        <v>2.2734790958112882E-2</v>
      </c>
      <c r="E39" s="9">
        <f t="shared" si="2"/>
        <v>3.820218211860963E-2</v>
      </c>
      <c r="F39" s="10">
        <f t="shared" si="3"/>
        <v>6.0936973076722509E-2</v>
      </c>
      <c r="G39" s="8">
        <f t="shared" ref="G39:G63" si="5">(F39/$F$65)</f>
        <v>5.7646663004237417E-2</v>
      </c>
      <c r="H39" s="27"/>
      <c r="I39" s="27"/>
      <c r="J39" s="27"/>
      <c r="K39" s="27"/>
      <c r="L39" s="27"/>
      <c r="M39" s="27"/>
      <c r="N39" s="27"/>
      <c r="O39" s="27"/>
    </row>
    <row r="40" spans="1:15" x14ac:dyDescent="0.25">
      <c r="A40" s="5" t="s">
        <v>36</v>
      </c>
      <c r="B40" s="8">
        <f>[1]Allocation!F41</f>
        <v>4.0967844952536539E-2</v>
      </c>
      <c r="C40" s="9">
        <f>[1]Allocation!G41</f>
        <v>0.94361113623328463</v>
      </c>
      <c r="D40" s="9">
        <f t="shared" si="4"/>
        <v>1.5463085889876816E-2</v>
      </c>
      <c r="E40" s="9">
        <f t="shared" si="2"/>
        <v>2.4580706971521923E-2</v>
      </c>
      <c r="F40" s="10">
        <f t="shared" si="3"/>
        <v>4.0043792861398739E-2</v>
      </c>
      <c r="G40" s="8">
        <f t="shared" si="5"/>
        <v>3.7881616298633153E-2</v>
      </c>
      <c r="H40" s="27"/>
      <c r="I40" s="27"/>
      <c r="J40" s="27"/>
      <c r="K40" s="27"/>
      <c r="L40" s="27"/>
      <c r="M40" s="27"/>
      <c r="N40" s="27"/>
      <c r="O40" s="27"/>
    </row>
    <row r="41" spans="1:15" x14ac:dyDescent="0.25">
      <c r="A41" s="5" t="s">
        <v>37</v>
      </c>
      <c r="B41" s="8">
        <f>[1]Allocation!F42</f>
        <v>1.5332089054991057E-3</v>
      </c>
      <c r="C41" s="9">
        <f>[1]Allocation!G42</f>
        <v>1.0893751225691259</v>
      </c>
      <c r="D41" s="9">
        <f t="shared" si="4"/>
        <v>6.6809585574086549E-4</v>
      </c>
      <c r="E41" s="9">
        <f t="shared" si="2"/>
        <v>9.1992534329946333E-4</v>
      </c>
      <c r="F41" s="10">
        <f t="shared" si="3"/>
        <v>1.5880211990403287E-3</v>
      </c>
      <c r="G41" s="8">
        <f t="shared" si="5"/>
        <v>1.5022755198129797E-3</v>
      </c>
      <c r="H41" s="27"/>
      <c r="I41" s="27"/>
      <c r="J41" s="27"/>
      <c r="K41" s="27"/>
      <c r="L41" s="27"/>
      <c r="M41" s="27"/>
      <c r="N41" s="27"/>
      <c r="O41" s="27"/>
    </row>
    <row r="42" spans="1:15" x14ac:dyDescent="0.25">
      <c r="A42" s="5" t="s">
        <v>38</v>
      </c>
      <c r="B42" s="8">
        <f>[1]Allocation!F43</f>
        <v>6.0496544625698603E-2</v>
      </c>
      <c r="C42" s="9">
        <f>[1]Allocation!G43</f>
        <v>0.8657764338231706</v>
      </c>
      <c r="D42" s="9">
        <f t="shared" si="4"/>
        <v>2.0950593065864654E-2</v>
      </c>
      <c r="E42" s="9">
        <f t="shared" si="2"/>
        <v>3.6297926775419161E-2</v>
      </c>
      <c r="F42" s="10">
        <f t="shared" si="3"/>
        <v>5.7248519841283818E-2</v>
      </c>
      <c r="G42" s="8">
        <f t="shared" si="5"/>
        <v>5.4157368903552168E-2</v>
      </c>
      <c r="H42" s="27"/>
      <c r="I42" s="27"/>
      <c r="J42" s="27"/>
      <c r="K42" s="27"/>
      <c r="L42" s="27"/>
      <c r="M42" s="27"/>
      <c r="N42" s="27"/>
      <c r="O42" s="27"/>
    </row>
    <row r="43" spans="1:15" x14ac:dyDescent="0.25">
      <c r="A43" s="5" t="s">
        <v>39</v>
      </c>
      <c r="B43" s="8">
        <f>[1]Allocation!F44</f>
        <v>7.9136036635233248E-2</v>
      </c>
      <c r="C43" s="9">
        <f>[1]Allocation!G44</f>
        <v>1.2016691285527397</v>
      </c>
      <c r="D43" s="9">
        <f t="shared" si="4"/>
        <v>3.8038132872231373E-2</v>
      </c>
      <c r="E43" s="9">
        <f t="shared" si="2"/>
        <v>4.7481621981139949E-2</v>
      </c>
      <c r="F43" s="10">
        <f t="shared" si="3"/>
        <v>8.5519754853371321E-2</v>
      </c>
      <c r="G43" s="8">
        <f t="shared" si="5"/>
        <v>8.0902090132213861E-2</v>
      </c>
      <c r="H43" s="27"/>
      <c r="I43" s="27"/>
      <c r="J43" s="27"/>
      <c r="K43" s="27"/>
      <c r="L43" s="27"/>
      <c r="M43" s="27"/>
      <c r="N43" s="27"/>
      <c r="O43" s="27"/>
    </row>
    <row r="44" spans="1:15" x14ac:dyDescent="0.25">
      <c r="A44" s="5" t="s">
        <v>40</v>
      </c>
      <c r="B44" s="8">
        <f>[1]Allocation!F45</f>
        <v>1.855857540628136E-2</v>
      </c>
      <c r="C44" s="9">
        <f>[1]Allocation!G45</f>
        <v>1.8594725119251381</v>
      </c>
      <c r="D44" s="9">
        <f t="shared" si="4"/>
        <v>1.3803664331388035E-2</v>
      </c>
      <c r="E44" s="9">
        <f t="shared" si="2"/>
        <v>1.1135145243768815E-2</v>
      </c>
      <c r="F44" s="10">
        <f t="shared" si="3"/>
        <v>2.4938809575156852E-2</v>
      </c>
      <c r="G44" s="8">
        <f t="shared" si="5"/>
        <v>2.3592231099104004E-2</v>
      </c>
      <c r="H44" s="27"/>
      <c r="I44" s="27"/>
      <c r="J44" s="27"/>
      <c r="K44" s="27"/>
      <c r="L44" s="27"/>
      <c r="M44" s="27"/>
      <c r="N44" s="27"/>
      <c r="O44" s="27"/>
    </row>
    <row r="45" spans="1:15" x14ac:dyDescent="0.25">
      <c r="A45" s="5" t="s">
        <v>41</v>
      </c>
      <c r="B45" s="8">
        <f>[1]Allocation!F46</f>
        <v>2.160724454849872E-2</v>
      </c>
      <c r="C45" s="9">
        <f>[1]Allocation!G46</f>
        <v>0.84818868766016897</v>
      </c>
      <c r="D45" s="9">
        <f t="shared" si="4"/>
        <v>7.3308081590173881E-3</v>
      </c>
      <c r="E45" s="9">
        <f t="shared" si="2"/>
        <v>1.2964346729099232E-2</v>
      </c>
      <c r="F45" s="10">
        <f t="shared" si="3"/>
        <v>2.0295154888116621E-2</v>
      </c>
      <c r="G45" s="8">
        <f t="shared" si="5"/>
        <v>1.9199311934661428E-2</v>
      </c>
      <c r="H45" s="27"/>
      <c r="I45" s="27"/>
      <c r="J45" s="27"/>
      <c r="K45" s="27"/>
      <c r="L45" s="27"/>
      <c r="M45" s="27"/>
      <c r="N45" s="27"/>
      <c r="O45" s="27"/>
    </row>
    <row r="46" spans="1:15" x14ac:dyDescent="0.25">
      <c r="A46" s="5" t="s">
        <v>42</v>
      </c>
      <c r="B46" s="8">
        <f>[1]Allocation!F47</f>
        <v>6.5975467489452662E-3</v>
      </c>
      <c r="C46" s="9">
        <f>[1]Allocation!G47</f>
        <v>1.0293522115066387</v>
      </c>
      <c r="D46" s="9">
        <f t="shared" si="4"/>
        <v>2.7164797346180981E-3</v>
      </c>
      <c r="E46" s="9">
        <f t="shared" si="2"/>
        <v>3.9585280493671599E-3</v>
      </c>
      <c r="F46" s="10">
        <f t="shared" si="3"/>
        <v>6.675007783985258E-3</v>
      </c>
      <c r="G46" s="8">
        <f t="shared" si="5"/>
        <v>6.3145887438417498E-3</v>
      </c>
      <c r="H46" s="27"/>
      <c r="I46" s="27"/>
      <c r="J46" s="27"/>
      <c r="K46" s="27"/>
      <c r="L46" s="27"/>
      <c r="M46" s="27"/>
      <c r="N46" s="27"/>
      <c r="O46" s="27"/>
    </row>
    <row r="47" spans="1:15" x14ac:dyDescent="0.25">
      <c r="A47" s="5" t="s">
        <v>43</v>
      </c>
      <c r="B47" s="8">
        <f>[1]Allocation!F48</f>
        <v>1.4245558793640818E-2</v>
      </c>
      <c r="C47" s="9">
        <f>[1]Allocation!G48</f>
        <v>2.0498541062163946</v>
      </c>
      <c r="D47" s="9">
        <f t="shared" si="4"/>
        <v>1.1680526875396681E-2</v>
      </c>
      <c r="E47" s="9">
        <f t="shared" si="2"/>
        <v>8.5473352761844899E-3</v>
      </c>
      <c r="F47" s="10">
        <f t="shared" si="3"/>
        <v>2.022786215158117E-2</v>
      </c>
      <c r="G47" s="8">
        <f t="shared" si="5"/>
        <v>1.9135652689545857E-2</v>
      </c>
      <c r="H47" s="27"/>
      <c r="I47" s="27"/>
      <c r="J47" s="27"/>
      <c r="K47" s="27"/>
      <c r="L47" s="27"/>
      <c r="M47" s="27"/>
      <c r="N47" s="27"/>
      <c r="O47" s="27"/>
    </row>
    <row r="48" spans="1:15" x14ac:dyDescent="0.25">
      <c r="A48" s="5" t="s">
        <v>44</v>
      </c>
      <c r="B48" s="8">
        <f>[1]Allocation!F49</f>
        <v>1.1701631099584272E-2</v>
      </c>
      <c r="C48" s="9">
        <f>[1]Allocation!G49</f>
        <v>1.3954639597693228</v>
      </c>
      <c r="D48" s="9">
        <f t="shared" si="4"/>
        <v>6.5316817879942897E-3</v>
      </c>
      <c r="E48" s="9">
        <f t="shared" si="2"/>
        <v>7.020978659750563E-3</v>
      </c>
      <c r="F48" s="10">
        <f t="shared" si="3"/>
        <v>1.3552660447744853E-2</v>
      </c>
      <c r="G48" s="8">
        <f t="shared" si="5"/>
        <v>1.2820880496613358E-2</v>
      </c>
      <c r="H48" s="27"/>
      <c r="I48" s="27"/>
      <c r="J48" s="27"/>
      <c r="K48" s="27"/>
      <c r="L48" s="27"/>
      <c r="M48" s="27"/>
      <c r="N48" s="27"/>
      <c r="O48" s="27"/>
    </row>
    <row r="49" spans="1:15" x14ac:dyDescent="0.25">
      <c r="A49" s="5" t="s">
        <v>45</v>
      </c>
      <c r="B49" s="8">
        <f>[1]Allocation!F50</f>
        <v>3.779963117282592E-2</v>
      </c>
      <c r="C49" s="9">
        <f>[1]Allocation!G50</f>
        <v>1.7299464990693707</v>
      </c>
      <c r="D49" s="9">
        <f t="shared" si="4"/>
        <v>2.6156535845417463E-2</v>
      </c>
      <c r="E49" s="9">
        <f t="shared" si="2"/>
        <v>2.2679778703695551E-2</v>
      </c>
      <c r="F49" s="10">
        <f t="shared" si="3"/>
        <v>4.8836314549113011E-2</v>
      </c>
      <c r="G49" s="8">
        <f t="shared" si="5"/>
        <v>4.619938315014633E-2</v>
      </c>
      <c r="H49" s="27"/>
      <c r="I49" s="27"/>
      <c r="J49" s="27"/>
      <c r="K49" s="27"/>
      <c r="L49" s="27"/>
      <c r="M49" s="27"/>
      <c r="N49" s="27"/>
      <c r="O49" s="27"/>
    </row>
    <row r="50" spans="1:15" x14ac:dyDescent="0.25">
      <c r="A50" s="5" t="s">
        <v>46</v>
      </c>
      <c r="B50" s="8">
        <f>[1]Allocation!F51</f>
        <v>6.319544022934249E-3</v>
      </c>
      <c r="C50" s="9">
        <f>[1]Allocation!G51</f>
        <v>1.5743183929896305</v>
      </c>
      <c r="D50" s="9">
        <f t="shared" si="4"/>
        <v>3.9795897562452283E-3</v>
      </c>
      <c r="E50" s="9">
        <f t="shared" si="2"/>
        <v>3.7917264137605493E-3</v>
      </c>
      <c r="F50" s="10">
        <f t="shared" si="3"/>
        <v>7.7713161700057772E-3</v>
      </c>
      <c r="G50" s="8">
        <f t="shared" si="5"/>
        <v>7.351701630923857E-3</v>
      </c>
      <c r="H50" s="27"/>
      <c r="I50" s="27"/>
      <c r="J50" s="27"/>
      <c r="K50" s="27"/>
      <c r="L50" s="27"/>
      <c r="M50" s="27"/>
      <c r="N50" s="27"/>
      <c r="O50" s="27"/>
    </row>
    <row r="51" spans="1:15" x14ac:dyDescent="0.25">
      <c r="A51" s="5" t="s">
        <v>47</v>
      </c>
      <c r="B51" s="8">
        <f>[1]Allocation!F52</f>
        <v>4.945286943372206E-3</v>
      </c>
      <c r="C51" s="9">
        <f>[1]Allocation!G52</f>
        <v>0.82906346542963494</v>
      </c>
      <c r="D51" s="9">
        <f t="shared" si="4"/>
        <v>1.6399826923264354E-3</v>
      </c>
      <c r="E51" s="9">
        <f t="shared" si="2"/>
        <v>2.9671721660233237E-3</v>
      </c>
      <c r="F51" s="10">
        <f t="shared" si="3"/>
        <v>4.6071548583497589E-3</v>
      </c>
      <c r="G51" s="8">
        <f t="shared" si="5"/>
        <v>4.3583901549103382E-3</v>
      </c>
      <c r="H51" s="27"/>
      <c r="I51" s="27"/>
      <c r="J51" s="27"/>
      <c r="K51" s="27"/>
      <c r="L51" s="27"/>
      <c r="M51" s="27"/>
      <c r="N51" s="27"/>
      <c r="O51" s="27"/>
    </row>
    <row r="52" spans="1:15" x14ac:dyDescent="0.25">
      <c r="A52" s="5" t="s">
        <v>48</v>
      </c>
      <c r="B52" s="8">
        <f>[1]Allocation!F53</f>
        <v>7.453496660385272E-5</v>
      </c>
      <c r="C52" s="9">
        <f>[1]Allocation!G53</f>
        <v>0.827505646699083</v>
      </c>
      <c r="D52" s="9">
        <f t="shared" si="4"/>
        <v>2.4671242296486282E-5</v>
      </c>
      <c r="E52" s="9">
        <f t="shared" si="2"/>
        <v>4.4720979962311628E-5</v>
      </c>
      <c r="F52" s="10">
        <f t="shared" si="3"/>
        <v>6.9392222258797916E-5</v>
      </c>
      <c r="G52" s="8">
        <f t="shared" si="5"/>
        <v>6.5645368479848656E-5</v>
      </c>
      <c r="H52" s="27"/>
      <c r="I52" s="27"/>
      <c r="J52" s="27"/>
      <c r="K52" s="27"/>
      <c r="L52" s="27"/>
      <c r="M52" s="27"/>
      <c r="N52" s="27"/>
      <c r="O52" s="27"/>
    </row>
    <row r="53" spans="1:15" x14ac:dyDescent="0.25">
      <c r="A53" s="5" t="s">
        <v>49</v>
      </c>
      <c r="B53" s="8">
        <f>[1]Allocation!F54</f>
        <v>1.2813972114539755E-3</v>
      </c>
      <c r="C53" s="9">
        <f>[1]Allocation!G54</f>
        <v>0.7317078143804554</v>
      </c>
      <c r="D53" s="9">
        <f t="shared" si="4"/>
        <v>3.7504334117847949E-4</v>
      </c>
      <c r="E53" s="9">
        <f t="shared" si="2"/>
        <v>7.6883832687238527E-4</v>
      </c>
      <c r="F53" s="10">
        <f t="shared" si="3"/>
        <v>1.1438816680508649E-3</v>
      </c>
      <c r="G53" s="8">
        <f t="shared" si="5"/>
        <v>1.082117435531798E-3</v>
      </c>
      <c r="H53" s="27"/>
      <c r="I53" s="27"/>
      <c r="J53" s="27"/>
      <c r="K53" s="27"/>
      <c r="L53" s="27"/>
      <c r="M53" s="27"/>
      <c r="N53" s="27"/>
      <c r="O53" s="27"/>
    </row>
    <row r="54" spans="1:15" x14ac:dyDescent="0.25">
      <c r="A54" s="5" t="s">
        <v>50</v>
      </c>
      <c r="B54" s="8">
        <f>[1]Allocation!F55</f>
        <v>9.9621215393870515E-3</v>
      </c>
      <c r="C54" s="9">
        <f>[1]Allocation!G55</f>
        <v>1.0399043463824769</v>
      </c>
      <c r="D54" s="9">
        <f t="shared" si="4"/>
        <v>4.1438613951996347E-3</v>
      </c>
      <c r="E54" s="9">
        <f t="shared" si="2"/>
        <v>5.9772729236322311E-3</v>
      </c>
      <c r="F54" s="10">
        <f t="shared" si="3"/>
        <v>1.0121134318831866E-2</v>
      </c>
      <c r="G54" s="8">
        <f t="shared" si="5"/>
        <v>9.5746406465534832E-3</v>
      </c>
      <c r="H54" s="27"/>
      <c r="I54" s="27"/>
      <c r="J54" s="27"/>
      <c r="K54" s="27"/>
      <c r="L54" s="27"/>
      <c r="M54" s="27"/>
      <c r="N54" s="27"/>
      <c r="O54" s="27"/>
    </row>
    <row r="55" spans="1:15" x14ac:dyDescent="0.25">
      <c r="A55" s="5" t="s">
        <v>51</v>
      </c>
      <c r="B55" s="8">
        <f>[1]Allocation!F56</f>
        <v>1.0393904671519915E-2</v>
      </c>
      <c r="C55" s="9">
        <f>[1]Allocation!G56</f>
        <v>1.1815835882614383</v>
      </c>
      <c r="D55" s="9">
        <f t="shared" si="4"/>
        <v>4.9125068711287313E-3</v>
      </c>
      <c r="E55" s="9">
        <f t="shared" si="2"/>
        <v>6.2363428029119485E-3</v>
      </c>
      <c r="F55" s="10">
        <f t="shared" si="3"/>
        <v>1.114884967404068E-2</v>
      </c>
      <c r="G55" s="8">
        <f t="shared" si="5"/>
        <v>1.0546864204021806E-2</v>
      </c>
      <c r="H55" s="27"/>
      <c r="I55" s="27"/>
      <c r="J55" s="27"/>
      <c r="K55" s="27"/>
      <c r="L55" s="27"/>
      <c r="M55" s="27"/>
      <c r="N55" s="27"/>
      <c r="O55" s="27"/>
    </row>
    <row r="56" spans="1:15" x14ac:dyDescent="0.25">
      <c r="A56" s="5" t="s">
        <v>52</v>
      </c>
      <c r="B56" s="8">
        <f>[1]Allocation!F57</f>
        <v>1.5447471170483729E-2</v>
      </c>
      <c r="C56" s="9">
        <f>[1]Allocation!G57</f>
        <v>0.83412341467282558</v>
      </c>
      <c r="D56" s="9">
        <f t="shared" si="4"/>
        <v>5.1540389603135679E-3</v>
      </c>
      <c r="E56" s="9">
        <f t="shared" si="2"/>
        <v>9.2684827022902361E-3</v>
      </c>
      <c r="F56" s="10">
        <f t="shared" si="3"/>
        <v>1.4422521662603804E-2</v>
      </c>
      <c r="G56" s="8">
        <f t="shared" si="5"/>
        <v>1.364377329521522E-2</v>
      </c>
      <c r="H56" s="27"/>
      <c r="I56" s="27"/>
      <c r="J56" s="27"/>
      <c r="K56" s="27"/>
      <c r="L56" s="27"/>
      <c r="M56" s="27"/>
      <c r="N56" s="27"/>
      <c r="O56" s="27"/>
    </row>
    <row r="57" spans="1:15" x14ac:dyDescent="0.25">
      <c r="A57" s="12" t="s">
        <v>53</v>
      </c>
      <c r="B57" s="8">
        <f>[1]Allocation!F58</f>
        <v>5.2302731863283413E-3</v>
      </c>
      <c r="C57" s="9">
        <f>[1]Allocation!G58</f>
        <v>0.80630328604599977</v>
      </c>
      <c r="D57" s="9">
        <f t="shared" si="4"/>
        <v>1.6868745828219293E-3</v>
      </c>
      <c r="E57" s="9">
        <f t="shared" si="2"/>
        <v>3.1381639117970049E-3</v>
      </c>
      <c r="F57" s="10">
        <f t="shared" si="3"/>
        <v>4.8250384946189346E-3</v>
      </c>
      <c r="G57" s="8">
        <f t="shared" si="5"/>
        <v>4.5645090991239447E-3</v>
      </c>
      <c r="H57" s="27"/>
      <c r="I57" s="27"/>
      <c r="J57" s="27"/>
      <c r="K57" s="27"/>
      <c r="L57" s="27"/>
      <c r="M57" s="27"/>
      <c r="N57" s="27"/>
      <c r="O57" s="27"/>
    </row>
    <row r="58" spans="1:15" x14ac:dyDescent="0.25">
      <c r="A58" s="5" t="s">
        <v>54</v>
      </c>
      <c r="B58" s="8">
        <f>[1]Allocation!F59</f>
        <v>1.9331017389916606E-3</v>
      </c>
      <c r="C58" s="9">
        <f>[1]Allocation!G59</f>
        <v>0.73231450725344138</v>
      </c>
      <c r="D58" s="9">
        <f t="shared" si="4"/>
        <v>5.6625537898417943E-4</v>
      </c>
      <c r="E58" s="9">
        <f t="shared" si="2"/>
        <v>1.1598610433949962E-3</v>
      </c>
      <c r="F58" s="10">
        <f t="shared" si="3"/>
        <v>1.7261164223791757E-3</v>
      </c>
      <c r="G58" s="8">
        <f t="shared" si="5"/>
        <v>1.6329142502974506E-3</v>
      </c>
      <c r="H58" s="27"/>
      <c r="I58" s="27"/>
      <c r="J58" s="27"/>
      <c r="K58" s="27"/>
      <c r="L58" s="27"/>
      <c r="M58" s="27"/>
      <c r="N58" s="27"/>
      <c r="O58" s="27"/>
    </row>
    <row r="59" spans="1:15" x14ac:dyDescent="0.25">
      <c r="A59" s="5" t="s">
        <v>55</v>
      </c>
      <c r="B59" s="8">
        <f>[1]Allocation!F61</f>
        <v>4.9429891433755565E-4</v>
      </c>
      <c r="C59" s="9">
        <f>[1]Allocation!G61</f>
        <v>0.6984996567472388</v>
      </c>
      <c r="D59" s="9">
        <f>B59*C59*$C$4</f>
        <v>1.3810704879812615E-4</v>
      </c>
      <c r="E59" s="9">
        <f t="shared" si="2"/>
        <v>2.9657934860253339E-4</v>
      </c>
      <c r="F59" s="10">
        <f t="shared" si="3"/>
        <v>4.3468639740065957E-4</v>
      </c>
      <c r="G59" s="8">
        <f t="shared" si="5"/>
        <v>4.1121537546560396E-4</v>
      </c>
      <c r="H59" s="27"/>
      <c r="I59" s="27"/>
      <c r="J59" s="27"/>
      <c r="K59" s="27"/>
      <c r="L59" s="27"/>
      <c r="M59" s="27"/>
      <c r="N59" s="27"/>
      <c r="O59" s="27"/>
    </row>
    <row r="60" spans="1:15" x14ac:dyDescent="0.25">
      <c r="A60" s="5" t="s">
        <v>56</v>
      </c>
      <c r="B60" s="8">
        <f>[1]Allocation!F62</f>
        <v>1.5712446095662063E-2</v>
      </c>
      <c r="C60" s="9">
        <f>[1]Allocation!G62</f>
        <v>0.72643336586237639</v>
      </c>
      <c r="D60" s="9">
        <f t="shared" ref="D60:D63" si="6">B60*C60*$C$4</f>
        <v>4.5656180412811794E-3</v>
      </c>
      <c r="E60" s="9">
        <f t="shared" si="2"/>
        <v>9.4274676573972375E-3</v>
      </c>
      <c r="F60" s="10">
        <f t="shared" si="3"/>
        <v>1.3993085698678416E-2</v>
      </c>
      <c r="G60" s="8">
        <f t="shared" si="5"/>
        <v>1.3237524854500282E-2</v>
      </c>
      <c r="H60" s="27"/>
      <c r="I60" s="27"/>
      <c r="J60" s="27"/>
      <c r="K60" s="27"/>
      <c r="L60" s="27"/>
      <c r="M60" s="27"/>
      <c r="N60" s="27"/>
      <c r="O60" s="27"/>
    </row>
    <row r="61" spans="1:15" x14ac:dyDescent="0.25">
      <c r="A61" s="5" t="s">
        <v>57</v>
      </c>
      <c r="B61" s="8">
        <f>[1]Allocation!F63</f>
        <v>1.3159529572840927E-3</v>
      </c>
      <c r="C61" s="9">
        <f>[1]Allocation!G63</f>
        <v>0.83334121206924983</v>
      </c>
      <c r="D61" s="9">
        <f t="shared" si="6"/>
        <v>4.3865513297969587E-4</v>
      </c>
      <c r="E61" s="9">
        <f t="shared" si="2"/>
        <v>7.8957177437045565E-4</v>
      </c>
      <c r="F61" s="10">
        <f t="shared" si="3"/>
        <v>1.2282269073501514E-3</v>
      </c>
      <c r="G61" s="8">
        <f t="shared" si="5"/>
        <v>1.1619084284282776E-3</v>
      </c>
      <c r="H61" s="27"/>
      <c r="I61" s="27"/>
      <c r="J61" s="27"/>
      <c r="K61" s="27"/>
      <c r="L61" s="27"/>
      <c r="M61" s="27"/>
      <c r="N61" s="27"/>
      <c r="O61" s="27"/>
    </row>
    <row r="62" spans="1:15" x14ac:dyDescent="0.25">
      <c r="A62" s="5" t="s">
        <v>58</v>
      </c>
      <c r="B62" s="8">
        <f>[1]Allocation!F64</f>
        <v>1.8909422700911505E-2</v>
      </c>
      <c r="C62" s="9">
        <f>[1]Allocation!G64</f>
        <v>1.1413068359982179</v>
      </c>
      <c r="D62" s="9">
        <f t="shared" si="6"/>
        <v>8.6325813573320739E-3</v>
      </c>
      <c r="E62" s="9">
        <f t="shared" si="2"/>
        <v>1.1345653620546903E-2</v>
      </c>
      <c r="F62" s="10">
        <f t="shared" si="3"/>
        <v>1.9978234977878977E-2</v>
      </c>
      <c r="G62" s="8">
        <f t="shared" si="5"/>
        <v>1.8899504209689583E-2</v>
      </c>
      <c r="H62" s="27"/>
      <c r="I62" s="27"/>
      <c r="J62" s="27"/>
      <c r="K62" s="27"/>
      <c r="L62" s="27"/>
      <c r="M62" s="27"/>
      <c r="N62" s="27"/>
      <c r="O62" s="27"/>
    </row>
    <row r="63" spans="1:15" x14ac:dyDescent="0.25">
      <c r="A63" s="5" t="s">
        <v>59</v>
      </c>
      <c r="B63" s="8">
        <f>[1]Allocation!F65</f>
        <v>5.99575786248931E-3</v>
      </c>
      <c r="C63" s="9">
        <f>[1]Allocation!G65</f>
        <v>1.0015847775597426</v>
      </c>
      <c r="D63" s="9">
        <f t="shared" si="6"/>
        <v>2.4021039220013737E-3</v>
      </c>
      <c r="E63" s="9">
        <f t="shared" si="2"/>
        <v>3.5974547174935857E-3</v>
      </c>
      <c r="F63" s="10">
        <f t="shared" si="3"/>
        <v>5.999558639494959E-3</v>
      </c>
      <c r="G63" s="8">
        <f t="shared" si="5"/>
        <v>5.6756106777683217E-3</v>
      </c>
      <c r="H63" s="27"/>
      <c r="I63" s="27"/>
      <c r="J63" s="27"/>
      <c r="K63" s="27"/>
      <c r="L63" s="27"/>
      <c r="M63" s="27"/>
      <c r="N63" s="27"/>
      <c r="O63" s="27"/>
    </row>
    <row r="64" spans="1:15" hidden="1" x14ac:dyDescent="0.25">
      <c r="A64" s="15"/>
      <c r="B64" s="18"/>
      <c r="C64" s="17"/>
      <c r="D64" s="17"/>
      <c r="E64" s="17"/>
      <c r="F64" s="17"/>
      <c r="G64" s="18"/>
      <c r="H64" s="27"/>
      <c r="I64" s="27"/>
      <c r="J64" s="27"/>
      <c r="K64" s="27"/>
      <c r="L64" s="27"/>
      <c r="M64" s="27"/>
      <c r="N64" s="27"/>
      <c r="O64" s="27"/>
    </row>
    <row r="65" spans="1:15" x14ac:dyDescent="0.25">
      <c r="A65" s="25" t="s">
        <v>60</v>
      </c>
      <c r="B65" s="8">
        <f>SUM(B7:B64)</f>
        <v>0.99999999999999989</v>
      </c>
      <c r="C65" s="18"/>
      <c r="D65" s="18"/>
      <c r="E65" s="18"/>
      <c r="F65" s="8">
        <f>SUM(F7:F64)</f>
        <v>1.0570771992863357</v>
      </c>
      <c r="G65" s="8">
        <f t="shared" ref="G65" si="7">(F65/$F$65)</f>
        <v>1</v>
      </c>
      <c r="H65" s="27"/>
      <c r="I65" s="27"/>
      <c r="J65" s="27"/>
      <c r="K65" s="27"/>
      <c r="L65" s="27"/>
      <c r="M65" s="27"/>
      <c r="N65" s="27"/>
      <c r="O65" s="27"/>
    </row>
    <row r="66" spans="1:15" hidden="1" x14ac:dyDescent="0.25">
      <c r="A66" s="29"/>
      <c r="B66" s="29"/>
      <c r="C66" s="29"/>
      <c r="D66" s="29"/>
      <c r="E66" s="29"/>
      <c r="F66" s="29"/>
      <c r="G66" s="29"/>
      <c r="H66" s="27"/>
      <c r="I66" s="27"/>
      <c r="J66" s="27"/>
      <c r="K66" s="27"/>
      <c r="L66" s="27"/>
      <c r="M66" s="27"/>
      <c r="N66" s="27"/>
      <c r="O66" s="27"/>
    </row>
    <row r="67" spans="1:15" ht="15.6" hidden="1" x14ac:dyDescent="0.3">
      <c r="A67" s="29"/>
      <c r="B67" s="29"/>
      <c r="C67" s="29"/>
      <c r="D67" s="29"/>
      <c r="E67" s="29"/>
      <c r="F67" s="29"/>
      <c r="G67" s="30"/>
      <c r="H67" s="27"/>
      <c r="I67" s="27"/>
      <c r="J67" s="27"/>
      <c r="K67" s="27"/>
      <c r="L67" s="27"/>
      <c r="M67" s="27"/>
      <c r="N67" s="27"/>
      <c r="O67" s="27"/>
    </row>
    <row r="68" spans="1:15" ht="15.6" hidden="1" x14ac:dyDescent="0.3">
      <c r="A68" s="29"/>
      <c r="B68" s="29"/>
      <c r="C68" s="29"/>
      <c r="D68" s="29"/>
      <c r="E68" s="29"/>
      <c r="F68" s="29"/>
      <c r="G68" s="30"/>
      <c r="H68" s="27"/>
      <c r="I68" s="27"/>
      <c r="J68" s="27"/>
      <c r="K68" s="27"/>
      <c r="L68" s="27"/>
      <c r="M68" s="27"/>
      <c r="N68" s="27"/>
      <c r="O68" s="27"/>
    </row>
    <row r="69" spans="1:15" ht="15.6" hidden="1" x14ac:dyDescent="0.3">
      <c r="A69" s="29"/>
      <c r="B69" s="29"/>
      <c r="C69" s="29"/>
      <c r="D69" s="29"/>
      <c r="E69" s="29"/>
      <c r="F69" s="29"/>
      <c r="G69" s="30"/>
      <c r="H69" s="27"/>
      <c r="I69" s="27"/>
      <c r="J69" s="27"/>
      <c r="K69" s="27"/>
      <c r="L69" s="27"/>
      <c r="M69" s="27"/>
      <c r="N69" s="27"/>
      <c r="O69" s="27"/>
    </row>
    <row r="70" spans="1:15" hidden="1" x14ac:dyDescent="0.25">
      <c r="A70" s="29"/>
      <c r="B70" s="29"/>
      <c r="C70" s="29"/>
      <c r="D70" s="29"/>
      <c r="E70" s="29"/>
      <c r="F70" s="29"/>
      <c r="G70" s="29"/>
      <c r="H70" s="27"/>
      <c r="I70" s="27"/>
      <c r="J70" s="27"/>
      <c r="K70" s="27"/>
      <c r="L70" s="27"/>
      <c r="M70" s="27"/>
      <c r="N70" s="27"/>
      <c r="O70" s="27"/>
    </row>
    <row r="71" spans="1:15" hidden="1" x14ac:dyDescent="0.25">
      <c r="A71" s="29"/>
      <c r="B71" s="29"/>
      <c r="C71" s="29"/>
      <c r="D71" s="29"/>
      <c r="E71" s="29"/>
      <c r="F71" s="29"/>
      <c r="G71" s="29"/>
      <c r="H71" s="27"/>
      <c r="I71" s="27"/>
      <c r="J71" s="27"/>
      <c r="K71" s="27"/>
      <c r="L71" s="27"/>
      <c r="M71" s="27"/>
      <c r="N71" s="27"/>
      <c r="O71" s="27"/>
    </row>
  </sheetData>
  <sheetProtection sheet="1" objects="1" scenarios="1" selectLockedCells="1" sort="0" autoFilter="0"/>
  <sortState xmlns:xlrd2="http://schemas.microsoft.com/office/spreadsheetml/2017/richdata2" ref="A7:G63">
    <sortCondition ref="A7:A63"/>
  </sortState>
  <mergeCells count="1">
    <mergeCell ref="A2:G2"/>
  </mergeCells>
  <printOptions gridLines="1"/>
  <pageMargins left="0.7" right="0.7" top="0.75" bottom="0.75" header="0.3" footer="0.3"/>
  <pageSetup scale="68" fitToHeight="0" orientation="portrait" r:id="rId1"/>
  <headerFooter>
    <oddHeader xml:space="preserve">&amp;LEnclosure 5
</oddHeader>
    <oddFooter>&amp;L&amp;Xa/enclosure 1, column h
b/enclousre 4, column g&amp;C&amp;P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DHCSDOC-1797567310-8631</_dlc_DocId>
    <_dlc_DocIdUrl xmlns="69bc34b3-1921-46c7-8c7a-d18363374b4b">
      <Url>https://dhcscagovauthoring/_layouts/15/DocIdRedir.aspx?ID=DHCSDOC-1797567310-8631</Url>
      <Description>DHCSDOC-1797567310-8631</Description>
    </_dlc_DocIdUrl>
  </documentManagement>
</p:properties>
</file>

<file path=customXml/itemProps1.xml><?xml version="1.0" encoding="utf-8"?>
<ds:datastoreItem xmlns:ds="http://schemas.openxmlformats.org/officeDocument/2006/customXml" ds:itemID="{70C27658-37C4-4B90-A8EB-DBA0EB9DE088}"/>
</file>

<file path=customXml/itemProps2.xml><?xml version="1.0" encoding="utf-8"?>
<ds:datastoreItem xmlns:ds="http://schemas.openxmlformats.org/officeDocument/2006/customXml" ds:itemID="{0DDB2260-877A-46F9-8AAD-1FCA987CEDA5}"/>
</file>

<file path=customXml/itemProps3.xml><?xml version="1.0" encoding="utf-8"?>
<ds:datastoreItem xmlns:ds="http://schemas.openxmlformats.org/officeDocument/2006/customXml" ds:itemID="{2FD790D4-3391-40CA-BE68-2BA8DE672FDC}"/>
</file>

<file path=customXml/itemProps4.xml><?xml version="1.0" encoding="utf-8"?>
<ds:datastoreItem xmlns:ds="http://schemas.openxmlformats.org/officeDocument/2006/customXml" ds:itemID="{EE9078F7-BE74-42B1-9CAC-01DEE4AB1C5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Enclosure 5</vt:lpstr>
      <vt:lpstr>'Enclosure 5'!Print_Titles</vt:lpstr>
      <vt:lpstr>TitleRegion1.a3.g67.2</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Enc-5-Adjustments-Self-Sufficiency</dc:title>
  <dc:creator>Tchrist2</dc:creator>
  <cp:keywords/>
  <cp:lastModifiedBy>Bell, Emily@DHCS</cp:lastModifiedBy>
  <cp:lastPrinted>2024-07-16T19:44:58Z</cp:lastPrinted>
  <dcterms:created xsi:type="dcterms:W3CDTF">2017-06-12T19:42:54Z</dcterms:created>
  <dcterms:modified xsi:type="dcterms:W3CDTF">2024-11-18T20:17:48Z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7f62b7e1-d705-4c94-a9ae-4afbbc47f66d</vt:lpwstr>
  </property>
  <property fmtid="{D5CDD505-2E9C-101B-9397-08002B2CF9AE}" pid="4" name="Division">
    <vt:lpwstr>11;#Community Services|c23dee46-a4de-4c29-8bbc-79830d9e7d7c</vt:lpwstr>
  </property>
</Properties>
</file>