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TBrennan\Desktop\Personal\HPS\Web Posting DHCS\_Needs Remediation\"/>
    </mc:Choice>
  </mc:AlternateContent>
  <xr:revisionPtr revIDLastSave="0" documentId="13_ncr:1_{7AE799D8-69F4-41D2-B903-725EB5FF343A}" xr6:coauthVersionLast="47" xr6:coauthVersionMax="47" xr10:uidLastSave="{00000000-0000-0000-0000-000000000000}"/>
  <bookViews>
    <workbookView xWindow="3345" yWindow="5025" windowWidth="25335" windowHeight="10185" xr2:uid="{00000000-000D-0000-FFFF-FFFF00000000}"/>
  </bookViews>
  <sheets>
    <sheet name="Instructions" sheetId="2" r:id="rId1"/>
    <sheet name="Quant Responses" sheetId="1" r:id="rId2"/>
  </sheets>
  <externalReferences>
    <externalReference r:id="rId3"/>
  </externalReferences>
  <definedNames>
    <definedName name="_xlnm.Print_Area" localSheetId="0">Instructions!$A$1:$B$33</definedName>
    <definedName name="TitleRegion1.a13.j13.2">[1]!Table2[#Headers]</definedName>
    <definedName name="TitleRegion1.a13.j13.3">Table4[#Headers]</definedName>
    <definedName name="TitleRegion1.a7.d7.1">[1]!Table3[#Headers]</definedName>
    <definedName name="TitleRegion2.a16.j16.1">[1]!Table22[#Headers]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0" i="1" l="1"/>
  <c r="H16" i="1"/>
  <c r="H32" i="1" l="1"/>
  <c r="H33" i="1"/>
  <c r="H34" i="1"/>
  <c r="H35" i="1"/>
  <c r="H36" i="1"/>
  <c r="H37" i="1"/>
  <c r="H38" i="1"/>
  <c r="H39" i="1"/>
  <c r="H41" i="1"/>
  <c r="K41" i="1"/>
  <c r="P41" i="1"/>
  <c r="Q41" i="1"/>
  <c r="R41" i="1"/>
  <c r="H27" i="1"/>
  <c r="H28" i="1"/>
  <c r="H29" i="1"/>
  <c r="H30" i="1"/>
  <c r="H31" i="1"/>
  <c r="H25" i="1"/>
  <c r="H26" i="1"/>
  <c r="H19" i="1"/>
  <c r="K19" i="1"/>
  <c r="H20" i="1"/>
  <c r="H21" i="1"/>
  <c r="H22" i="1"/>
  <c r="H23" i="1"/>
  <c r="H24" i="1"/>
  <c r="K17" i="1"/>
  <c r="H17" i="1"/>
  <c r="H18" i="1"/>
  <c r="K18" i="1"/>
  <c r="L41" i="1" l="1"/>
  <c r="M41" i="1"/>
  <c r="L19" i="1"/>
  <c r="M19" i="1"/>
  <c r="M17" i="1"/>
  <c r="L18" i="1"/>
  <c r="L17" i="1"/>
  <c r="M18" i="1"/>
  <c r="P18" i="1" s="1"/>
  <c r="R18" i="1" s="1"/>
  <c r="P17" i="1" l="1"/>
  <c r="R17" i="1" s="1"/>
  <c r="P19" i="1"/>
  <c r="R19" i="1" s="1"/>
  <c r="Q18" i="1"/>
  <c r="K16" i="1"/>
  <c r="P16" i="1" s="1"/>
  <c r="H15" i="1"/>
  <c r="Q17" i="1" l="1"/>
  <c r="Q19" i="1"/>
  <c r="M16" i="1"/>
  <c r="L16" i="1"/>
  <c r="Q16" i="1" l="1"/>
  <c r="R16" i="1" l="1"/>
</calcChain>
</file>

<file path=xl/sharedStrings.xml><?xml version="1.0" encoding="utf-8"?>
<sst xmlns="http://schemas.openxmlformats.org/spreadsheetml/2006/main" count="336" uniqueCount="132">
  <si>
    <t>The sheet provides the instructions for the payment 2 quantitative reporting template of the Gap Filling Progress Report. The contact email address is also provided for reaching out for queries.</t>
  </si>
  <si>
    <t>California Department of Health Care Services</t>
  </si>
  <si>
    <t>CalAIM Incentive Payment Program (IPP)</t>
  </si>
  <si>
    <t>Submission 2B Progress Report</t>
  </si>
  <si>
    <t>Instructions for Submission 2B Reporting Template</t>
  </si>
  <si>
    <t>ABOUT</t>
  </si>
  <si>
    <r>
      <t xml:space="preserve">This document is the required template to complete the Progress Report associated with Submission 2B of IPP. MCPs participating in the IPP must submit this Progress Report to demonstrate performance during the measurement period beginning July 1, 2022 and ending December 31, 2022. 
Submission 2B is required for MCPs to earn interim Payment 1 and Payment 2. All measures in Submission 2B are mandatory to report; there are no optional measures in this template. 
The instructions outlined below describe additional required attachments, which are not templated, but must be included as a part of Submission 2B responses.
</t>
    </r>
    <r>
      <rPr>
        <i/>
        <sz val="12"/>
        <rFont val="Arial"/>
        <family val="2"/>
      </rPr>
      <t>Please note, all MCP responses in this progress report are subject to DHCS verification.</t>
    </r>
    <r>
      <rPr>
        <sz val="12"/>
        <rFont val="Arial"/>
        <family val="2"/>
      </rPr>
      <t xml:space="preserve">
</t>
    </r>
    <r>
      <rPr>
        <b/>
        <i/>
        <sz val="12"/>
        <rFont val="Arial"/>
        <family val="2"/>
      </rPr>
      <t xml:space="preserve">MCP responses are due no later than </t>
    </r>
    <r>
      <rPr>
        <b/>
        <i/>
        <u/>
        <sz val="12"/>
        <rFont val="Arial"/>
        <family val="2"/>
      </rPr>
      <t>March 15, 2023</t>
    </r>
    <r>
      <rPr>
        <b/>
        <i/>
        <sz val="12"/>
        <rFont val="Arial"/>
        <family val="2"/>
      </rPr>
      <t>.</t>
    </r>
  </si>
  <si>
    <t>INSTRUCTIONS</t>
  </si>
  <si>
    <r>
      <t xml:space="preserve">All quantitative responses must be entered into the </t>
    </r>
    <r>
      <rPr>
        <b/>
        <i/>
        <sz val="12"/>
        <color theme="1"/>
        <rFont val="Arial"/>
        <family val="2"/>
      </rPr>
      <t>Quant Responses</t>
    </r>
    <r>
      <rPr>
        <sz val="12"/>
        <color theme="1"/>
        <rFont val="Arial"/>
        <family val="2"/>
      </rPr>
      <t xml:space="preserve"> tab within this Excel document. MCPs must provide a response in the yellow cells of the following sections:</t>
    </r>
  </si>
  <si>
    <t>(1) Cover Sheet Information (Rows 9-10)</t>
  </si>
  <si>
    <t>NOTE: MCPs that operate in multiple counties will need to submit a separate Progress Report for each county in which it operates.</t>
  </si>
  <si>
    <r>
      <t xml:space="preserve">(2) Numerator Submission </t>
    </r>
    <r>
      <rPr>
        <b/>
        <i/>
        <sz val="12"/>
        <color rgb="FF000000"/>
        <rFont val="Arial"/>
        <family val="2"/>
      </rPr>
      <t>(For Submission 2B)</t>
    </r>
    <r>
      <rPr>
        <b/>
        <sz val="12"/>
        <color rgb="FF000000"/>
        <rFont val="Arial"/>
        <family val="2"/>
      </rPr>
      <t xml:space="preserve"> (Column F)</t>
    </r>
  </si>
  <si>
    <r>
      <t xml:space="preserve">(3) Denominator Submission </t>
    </r>
    <r>
      <rPr>
        <b/>
        <i/>
        <sz val="12"/>
        <color rgb="FF000000"/>
        <rFont val="Arial"/>
        <family val="2"/>
      </rPr>
      <t>(For Submission 2B)</t>
    </r>
    <r>
      <rPr>
        <b/>
        <sz val="12"/>
        <color rgb="FF000000"/>
        <rFont val="Arial"/>
        <family val="2"/>
      </rPr>
      <t xml:space="preserve"> (Column G)</t>
    </r>
  </si>
  <si>
    <r>
      <t xml:space="preserve">MCPs must also be able to submit to DHCS the </t>
    </r>
    <r>
      <rPr>
        <b/>
        <sz val="12"/>
        <rFont val="Arial"/>
        <family val="2"/>
      </rPr>
      <t>Client Identification Numbers (CINs)</t>
    </r>
    <r>
      <rPr>
        <sz val="12"/>
        <rFont val="Arial"/>
        <family val="2"/>
      </rPr>
      <t xml:space="preserve"> for certain measures' denominator populations upon DHCS request. If requested, a template for sharing these CINs will be provided to MCPs via email. MCPs should only submit this information via the DHCS secure FTP site.</t>
    </r>
  </si>
  <si>
    <r>
      <t xml:space="preserve">(4) Numerator Submission </t>
    </r>
    <r>
      <rPr>
        <b/>
        <i/>
        <sz val="12"/>
        <color rgb="FF000000"/>
        <rFont val="Arial"/>
        <family val="2"/>
      </rPr>
      <t>(For Submission 2A)</t>
    </r>
    <r>
      <rPr>
        <b/>
        <sz val="12"/>
        <color rgb="FF000000"/>
        <rFont val="Arial"/>
        <family val="2"/>
      </rPr>
      <t xml:space="preserve"> (Column I)</t>
    </r>
  </si>
  <si>
    <r>
      <t xml:space="preserve">(5) Numerator Submission </t>
    </r>
    <r>
      <rPr>
        <b/>
        <i/>
        <sz val="12"/>
        <color rgb="FF000000"/>
        <rFont val="Arial"/>
        <family val="2"/>
      </rPr>
      <t>(For Submission 2A)</t>
    </r>
    <r>
      <rPr>
        <b/>
        <sz val="12"/>
        <color rgb="FF000000"/>
        <rFont val="Arial"/>
        <family val="2"/>
      </rPr>
      <t xml:space="preserve"> (Column J)</t>
    </r>
  </si>
  <si>
    <t>(6) Updating Submission 2A Baseline Figures</t>
  </si>
  <si>
    <r>
      <t xml:space="preserve">For pay-for-performance measures, MCPs are required to record baseline figures submitted in Submission 2A. This requirement applies to measures 2B.1.2, 2B.1.3, and 2B.1.4. MCPs must submit baseline figures for these measures in columns I-J of the </t>
    </r>
    <r>
      <rPr>
        <b/>
        <i/>
        <sz val="12"/>
        <rFont val="Arial"/>
        <family val="2"/>
      </rPr>
      <t>Quant Responses</t>
    </r>
    <r>
      <rPr>
        <sz val="12"/>
        <rFont val="Arial"/>
        <family val="2"/>
      </rPr>
      <t xml:space="preserve"> tab.</t>
    </r>
    <r>
      <rPr>
        <b/>
        <sz val="12"/>
        <rFont val="Arial"/>
        <family val="2"/>
      </rPr>
      <t xml:space="preserve"> 
DHCS recognizes that, in limited circumstances, MCPs will need to make technical corrections to baseline figures. </t>
    </r>
    <r>
      <rPr>
        <sz val="12"/>
        <rFont val="Arial"/>
        <family val="2"/>
      </rPr>
      <t xml:space="preserve">For any measures where baseline data was </t>
    </r>
    <r>
      <rPr>
        <b/>
        <u/>
        <sz val="12"/>
        <rFont val="Arial"/>
        <family val="2"/>
      </rPr>
      <t>revised</t>
    </r>
    <r>
      <rPr>
        <sz val="12"/>
        <rFont val="Arial"/>
        <family val="2"/>
      </rPr>
      <t xml:space="preserve"> from the prior submission, </t>
    </r>
    <r>
      <rPr>
        <b/>
        <sz val="12"/>
        <rFont val="Arial"/>
        <family val="2"/>
      </rPr>
      <t>MCPs should record the revised Submission 2A figures.</t>
    </r>
  </si>
  <si>
    <t>(7) Network Adequacy Measures Methodology Attachment</t>
  </si>
  <si>
    <r>
      <t xml:space="preserve">MCPs are </t>
    </r>
    <r>
      <rPr>
        <b/>
        <u/>
        <sz val="12"/>
        <rFont val="Arial"/>
        <family val="2"/>
      </rPr>
      <t>required</t>
    </r>
    <r>
      <rPr>
        <sz val="12"/>
        <rFont val="Arial"/>
        <family val="2"/>
      </rPr>
      <t xml:space="preserve"> to submit a separate attachment outlining the Plan's methodology for estimating the denominators for measures 2B.2.1 (number of contracted ECM care team FTEs) and 2B.3.2 (number of contracted Community Supports providers). For 2B.3.2 sub-measures about Community Supports that have not yet gone live, MCPs should input "0" into the numerator. In the denominator, MCPs should provide an estimate for the number of providers and describe the methodology for these estimates in the attachment.
NOTE: No template is being provided for this attachment, but an example file with the below specifications is available. </t>
    </r>
    <r>
      <rPr>
        <u/>
        <sz val="12"/>
        <rFont val="Arial"/>
        <family val="2"/>
      </rPr>
      <t xml:space="preserve">MCPs may ONLY submit responses in a Word (.doc) format.
</t>
    </r>
    <r>
      <rPr>
        <sz val="12"/>
        <rFont val="Arial"/>
        <family val="2"/>
      </rPr>
      <t>- Header indicating MCP Name, MCP County, and document name ("Network Adequacy Measures Methodology Attachment"
-  Arial 12 Point Font
- 1 Inch Margins
- Page Numbers</t>
    </r>
  </si>
  <si>
    <t>(8) Narrative Responses Attachment</t>
  </si>
  <si>
    <r>
      <t xml:space="preserve">MCPs are </t>
    </r>
    <r>
      <rPr>
        <b/>
        <u/>
        <sz val="12"/>
        <rFont val="Arial"/>
        <family val="2"/>
      </rPr>
      <t>required</t>
    </r>
    <r>
      <rPr>
        <sz val="12"/>
        <rFont val="Arial"/>
        <family val="2"/>
      </rPr>
      <t xml:space="preserve"> to submit a separate attachment in response to narrative components of the measures 2B.1.1, 2B.1.2, and 2B.1.3. MCPs should draft the narrative responses for these measures as an attachment in a </t>
    </r>
    <r>
      <rPr>
        <b/>
        <u/>
        <sz val="12"/>
        <rFont val="Arial"/>
        <family val="2"/>
      </rPr>
      <t>Word</t>
    </r>
    <r>
      <rPr>
        <sz val="12"/>
        <rFont val="Arial"/>
        <family val="2"/>
      </rPr>
      <t xml:space="preserve"> document. Responses should be no longer than one page per measure.
NOTE: No template is being provided for this attachment, but an example file with the below specifications is available. </t>
    </r>
    <r>
      <rPr>
        <u/>
        <sz val="12"/>
        <rFont val="Arial"/>
        <family val="2"/>
      </rPr>
      <t>MCPs may ONLY submit responses in a Word (.doc) format.</t>
    </r>
    <r>
      <rPr>
        <sz val="12"/>
        <rFont val="Arial"/>
        <family val="2"/>
      </rPr>
      <t xml:space="preserve">
- Header indicating MCP Name, MCP County, and document name ("Narrative Responses Attachment")
- Arial 12 Point Font
- 1 Inch Margins
- Page Numbers</t>
    </r>
  </si>
  <si>
    <t>(9) Allowable ECM Provider Types</t>
  </si>
  <si>
    <t>For measures 2B.1.1, 2B.1.2, 2B.1.3 and 2B.2.1, MCPs may only report on allowable ECM provider types, as listed below:
- County
- County behavioral health provider
- Primary care or specialist physician or physician group
- Federally Qualified Health Center
- Community Health Center
- Hospital or hospital-based physician group or clinic
- Public hospital, district/municipal public hospital or healthcare system
- Rural Health Center/Indian Health Center
- Local health department
- Behavioral health entity
- Community mental health center
- Substance use disorder treatment provider
- Organization serving individuals experiencing homelessness
- Organization serving justice-involved individuals
- Other qualified provider or entity not listed above</t>
  </si>
  <si>
    <t>CONTACT</t>
  </si>
  <si>
    <r>
      <t xml:space="preserve">Please reach out to </t>
    </r>
    <r>
      <rPr>
        <b/>
        <u/>
        <sz val="12"/>
        <color theme="4"/>
        <rFont val="Arial"/>
        <family val="2"/>
      </rPr>
      <t>CalAIMECMILOS@dhcs.ca.gov</t>
    </r>
    <r>
      <rPr>
        <sz val="12"/>
        <color theme="1"/>
        <rFont val="Arial"/>
        <family val="2"/>
      </rPr>
      <t xml:space="preserve"> if you have any questions.</t>
    </r>
  </si>
  <si>
    <t>End of the sheet</t>
  </si>
  <si>
    <t>The sheet provides the payment 2 Gap Filling Progress Report template of CalAIM IPP Measures for the reporting period from January 1, 2022, to June 30, 2022. A table for filling in all the required details is provided in this sheet. The sheet also provides fields for entering MCP Name, MCP County, and Former WPC or HHP County.</t>
  </si>
  <si>
    <t>Yes</t>
  </si>
  <si>
    <t>IPP Submission 2B Progress Report</t>
  </si>
  <si>
    <t>Please note that all measures in this template are mandatory.</t>
  </si>
  <si>
    <t>MCPs operating in multiple counties must submit a separate Progress Report for each county</t>
  </si>
  <si>
    <t>MCP Name</t>
  </si>
  <si>
    <t>MCP County</t>
  </si>
  <si>
    <t>Submission</t>
  </si>
  <si>
    <t>Submission 2B</t>
  </si>
  <si>
    <t>Reporting Period </t>
  </si>
  <si>
    <t>July 1, 2022 – December 31, 2022</t>
  </si>
  <si>
    <t> NEW</t>
  </si>
  <si>
    <t>Program Priority Area</t>
  </si>
  <si>
    <t>Submission 2 Measures</t>
  </si>
  <si>
    <t>Applicable Reporting Timeframe</t>
  </si>
  <si>
    <t>Numerator Description</t>
  </si>
  <si>
    <t>Denominator Description</t>
  </si>
  <si>
    <r>
      <t xml:space="preserve">Numerator Submission
</t>
    </r>
    <r>
      <rPr>
        <i/>
        <sz val="12"/>
        <rFont val="Arial"/>
        <family val="2"/>
      </rPr>
      <t>(From Submission 2B)</t>
    </r>
  </si>
  <si>
    <r>
      <t xml:space="preserve">Denominator Submission
</t>
    </r>
    <r>
      <rPr>
        <i/>
        <sz val="12"/>
        <rFont val="Arial"/>
        <family val="2"/>
      </rPr>
      <t>(From Submission 2B)</t>
    </r>
  </si>
  <si>
    <r>
      <t xml:space="preserve">Measure Result
</t>
    </r>
    <r>
      <rPr>
        <i/>
        <sz val="12"/>
        <rFont val="Arial"/>
        <family val="2"/>
      </rPr>
      <t>(Automatically Calculates)</t>
    </r>
  </si>
  <si>
    <r>
      <t xml:space="preserve">Numerator Submission
</t>
    </r>
    <r>
      <rPr>
        <i/>
        <sz val="12"/>
        <rFont val="Arial"/>
        <family val="2"/>
      </rPr>
      <t>(From Submission 2A)</t>
    </r>
  </si>
  <si>
    <r>
      <t xml:space="preserve">Denominator Submission
</t>
    </r>
    <r>
      <rPr>
        <i/>
        <sz val="12"/>
        <rFont val="Arial"/>
        <family val="2"/>
      </rPr>
      <t>(From Submission 2A)</t>
    </r>
  </si>
  <si>
    <r>
      <t xml:space="preserve">Baseline Result
</t>
    </r>
    <r>
      <rPr>
        <i/>
        <sz val="12"/>
        <rFont val="Arial"/>
        <family val="2"/>
      </rPr>
      <t>(From Submission 2A)</t>
    </r>
  </si>
  <si>
    <r>
      <t xml:space="preserve">Percentage Point Change from Baseline
</t>
    </r>
    <r>
      <rPr>
        <i/>
        <sz val="12"/>
        <rFont val="Arial"/>
        <family val="2"/>
      </rPr>
      <t>(Automatically Calculates)</t>
    </r>
  </si>
  <si>
    <r>
      <t xml:space="preserve">Percent Change of Gap Between Baseline and 100%
</t>
    </r>
    <r>
      <rPr>
        <i/>
        <sz val="12"/>
        <rFont val="Arial"/>
        <family val="2"/>
      </rPr>
      <t>(Automatically Calculates)</t>
    </r>
  </si>
  <si>
    <t>Weighting for Payment 2 Measures</t>
  </si>
  <si>
    <t>Quantitative Target for Payment 2 Measures</t>
  </si>
  <si>
    <t>Gap Improvement Target Met?</t>
  </si>
  <si>
    <t>Numerator Improvement Target Met?</t>
  </si>
  <si>
    <t>Denominator Improvement Target Met?</t>
  </si>
  <si>
    <t>1. Delivery System Infrastructure</t>
  </si>
  <si>
    <r>
      <t>2B.1.1</t>
    </r>
    <r>
      <rPr>
        <b/>
        <i/>
        <sz val="12"/>
        <color rgb="FFFF0000"/>
        <rFont val="Arial"/>
        <family val="2"/>
      </rPr>
      <t xml:space="preserve">
</t>
    </r>
    <r>
      <rPr>
        <b/>
        <i/>
        <sz val="12"/>
        <rFont val="Arial"/>
        <family val="2"/>
      </rPr>
      <t>Quantitative Response</t>
    </r>
    <r>
      <rPr>
        <sz val="12"/>
        <rFont val="Arial"/>
        <family val="2"/>
      </rPr>
      <t xml:space="preserve">
Number and percentage point increase in contracted ECM providers that engage in bi-directional Health Information Exchange (HIE)
</t>
    </r>
    <r>
      <rPr>
        <b/>
        <i/>
        <sz val="12"/>
        <rFont val="Arial"/>
        <family val="2"/>
      </rPr>
      <t>Narrative Response</t>
    </r>
    <r>
      <rPr>
        <i/>
        <sz val="12"/>
        <rFont val="Arial"/>
        <family val="2"/>
      </rPr>
      <t xml:space="preserve">
</t>
    </r>
    <r>
      <rPr>
        <sz val="12"/>
        <rFont val="Arial"/>
        <family val="2"/>
      </rPr>
      <t xml:space="preserve">Describe the concrete steps taken and investments made by the MCP to increase the number of contracted ECM providers that engage in bi-direction Health Information Exchange (HIE).
</t>
    </r>
    <r>
      <rPr>
        <i/>
        <sz val="12"/>
        <rFont val="Arial"/>
        <family val="2"/>
      </rPr>
      <t xml:space="preserve">MCPs should draft the narrative response as an attachment in a Word document (no longer than one page per Measure).
</t>
    </r>
    <r>
      <rPr>
        <sz val="12"/>
        <rFont val="Arial"/>
        <family val="2"/>
      </rPr>
      <t xml:space="preserve">__ __ __
</t>
    </r>
    <r>
      <rPr>
        <i/>
        <sz val="12"/>
        <rFont val="Arial"/>
        <family val="2"/>
      </rPr>
      <t>Aligns with measure 1.1.1</t>
    </r>
    <r>
      <rPr>
        <sz val="12"/>
        <rFont val="Arial"/>
        <family val="2"/>
      </rPr>
      <t xml:space="preserve"> </t>
    </r>
    <r>
      <rPr>
        <i/>
        <sz val="12"/>
        <rFont val="Arial"/>
        <family val="2"/>
      </rPr>
      <t>and 2A.1.1</t>
    </r>
  </si>
  <si>
    <t>Point in Time as of December 31, 2022</t>
  </si>
  <si>
    <t>N/A</t>
  </si>
  <si>
    <t>10 Points</t>
  </si>
  <si>
    <t>N/A - Pay for Reporting</t>
  </si>
  <si>
    <r>
      <t xml:space="preserve">2B.1.2
</t>
    </r>
    <r>
      <rPr>
        <b/>
        <i/>
        <sz val="12"/>
        <rFont val="Arial"/>
        <family val="2"/>
      </rPr>
      <t>Quantitative Response</t>
    </r>
    <r>
      <rPr>
        <sz val="12"/>
        <rFont val="Arial"/>
        <family val="2"/>
      </rPr>
      <t xml:space="preserve">
Number and percentage point increase in contracted ECM providers with access to certified EHR technology or a care management documentation system able to generate and manage a patient care plan
</t>
    </r>
    <r>
      <rPr>
        <b/>
        <i/>
        <sz val="12"/>
        <rFont val="Arial"/>
        <family val="2"/>
      </rPr>
      <t>Narrative Response</t>
    </r>
    <r>
      <rPr>
        <sz val="12"/>
        <rFont val="Arial"/>
        <family val="2"/>
      </rPr>
      <t xml:space="preserve">
Describe the concrete steps taken and investments made by the MCP to increase the number of contracted ECM providers with access to certified EHR technology or a care management documentation system able to generate and manage a patient care plan.
MCPs should draft the narrative response as an attachment in a Word document (no longer than one page per Measure).
__ __ __
</t>
    </r>
    <r>
      <rPr>
        <i/>
        <sz val="12"/>
        <rFont val="Arial"/>
        <family val="2"/>
      </rPr>
      <t>Aligns with measure 1.1.2 and 2A.1.2</t>
    </r>
  </si>
  <si>
    <t>20 Points</t>
  </si>
  <si>
    <r>
      <t xml:space="preserve">20% Improvement in the Gap Between the Submission 2A Score and 100% OR Achievement of at least 90%
</t>
    </r>
    <r>
      <rPr>
        <b/>
        <i/>
        <u/>
        <sz val="12"/>
        <rFont val="Arial"/>
        <family val="2"/>
      </rPr>
      <t>OR</t>
    </r>
    <r>
      <rPr>
        <b/>
        <i/>
        <sz val="12"/>
        <rFont val="Arial"/>
        <family val="2"/>
      </rPr>
      <t xml:space="preserve"> 
</t>
    </r>
    <r>
      <rPr>
        <sz val="12"/>
        <rFont val="Arial"/>
        <family val="2"/>
      </rPr>
      <t>Points will also be awarded in the following scenarios:
- (Half) Numerator figure presents a 20% improvement from Submission 2A figure
- (Half) Denominator figure increases from Submission 2A figure</t>
    </r>
  </si>
  <si>
    <r>
      <t xml:space="preserve">2B.1.3 
</t>
    </r>
    <r>
      <rPr>
        <b/>
        <i/>
        <sz val="12"/>
        <rFont val="Arial"/>
        <family val="2"/>
      </rPr>
      <t>Quantitative Response</t>
    </r>
    <r>
      <rPr>
        <sz val="12"/>
        <rFont val="Arial"/>
        <family val="2"/>
      </rPr>
      <t xml:space="preserve">
Number and percentage point increase in contracted ECM and Community Supports providers capable of submitting a claim or invoice to a MCP, or have access to a system or service that can process and send a claim or invoice to a MCP with information necessary for the MCP to submit a compliant encounter to DHCS.
</t>
    </r>
    <r>
      <rPr>
        <b/>
        <i/>
        <sz val="12"/>
        <rFont val="Arial"/>
        <family val="2"/>
      </rPr>
      <t xml:space="preserve">Narrative Response
</t>
    </r>
    <r>
      <rPr>
        <sz val="12"/>
        <rFont val="Arial"/>
        <family val="2"/>
      </rPr>
      <t xml:space="preserve">Describe the concrete steps taken and investments made by the MCP to increase the number of contracted ECM and Community Supports providers capable of submitting a claim or invoice to a MCP, or have access to a system or service that can process and send a claim or invoice to a MCP with the information necessary for the MCP to submit a compliant encounter to DHCS. 
</t>
    </r>
    <r>
      <rPr>
        <i/>
        <sz val="12"/>
        <rFont val="Arial"/>
        <family val="2"/>
      </rPr>
      <t xml:space="preserve">MCPs should draft the narrative response as an attachment in a Word document (no longer than one page per Measure).
</t>
    </r>
    <r>
      <rPr>
        <sz val="12"/>
        <rFont val="Arial"/>
        <family val="2"/>
      </rPr>
      <t xml:space="preserve">__ __ __
</t>
    </r>
    <r>
      <rPr>
        <i/>
        <sz val="12"/>
        <rFont val="Arial"/>
        <family val="2"/>
      </rPr>
      <t>Aligns with measure 1.1.3. and 2A.1.3</t>
    </r>
  </si>
  <si>
    <r>
      <t xml:space="preserve">Identified </t>
    </r>
    <r>
      <rPr>
        <b/>
        <sz val="12"/>
        <rFont val="Arial"/>
        <family val="2"/>
      </rPr>
      <t>ECM</t>
    </r>
    <r>
      <rPr>
        <sz val="12"/>
        <rFont val="Arial"/>
        <family val="2"/>
      </rPr>
      <t xml:space="preserve"> providers with contracts in place for MCP's provider network during the measurement period who are capable of submitting a claim or invoice to an MCP, or have access to a system or service that can process and send an invoice to an MCP with information necessary for the MCP to submit a compliant encounter to DHCS. 
If additional gaps were identified following the initial submission, detail this context in the Narrative Response as an attached word document.</t>
    </r>
  </si>
  <si>
    <r>
      <t xml:space="preserve">20% Improvement in the Gap Between the Submission 2A Score and 100% OR Achievement of at least 90%
</t>
    </r>
    <r>
      <rPr>
        <b/>
        <i/>
        <u/>
        <sz val="12"/>
        <rFont val="Arial"/>
        <family val="2"/>
      </rPr>
      <t>OR</t>
    </r>
    <r>
      <rPr>
        <b/>
        <i/>
        <sz val="12"/>
        <rFont val="Arial"/>
        <family val="2"/>
      </rPr>
      <t xml:space="preserve"> </t>
    </r>
    <r>
      <rPr>
        <sz val="12"/>
        <rFont val="Arial"/>
        <family val="2"/>
      </rPr>
      <t>Points will also be awarded in the following scenarios:
- (Half) Numerator figure presents a 20% improvement from Submission 2A figure
- (Half) Denominator figure increases from Submission 2A figure</t>
    </r>
  </si>
  <si>
    <t>Blank Cell</t>
  </si>
  <si>
    <t xml:space="preserve">Blank Cell </t>
  </si>
  <si>
    <r>
      <t>Identified</t>
    </r>
    <r>
      <rPr>
        <b/>
        <sz val="12"/>
        <rFont val="Arial"/>
        <family val="2"/>
      </rPr>
      <t xml:space="preserve"> Community Supports </t>
    </r>
    <r>
      <rPr>
        <sz val="12"/>
        <rFont val="Arial"/>
        <family val="2"/>
      </rPr>
      <t>providers with contracts in place for MCP's provider network during the measurement period who are capable of submitting a claim or invoice to an MCP, or have access to a system or service that can process and send an invoice to an MCP with information necessary for the MCP to submit a compliant encounter to DHCS. 
If additional gaps were identified following the initial submission, detail this context in the Narrative Response as an attached word document.</t>
    </r>
  </si>
  <si>
    <r>
      <t xml:space="preserve">All identified </t>
    </r>
    <r>
      <rPr>
        <b/>
        <sz val="12"/>
        <rFont val="Arial"/>
        <family val="2"/>
      </rPr>
      <t>Community Supports</t>
    </r>
    <r>
      <rPr>
        <sz val="12"/>
        <rFont val="Arial"/>
        <family val="2"/>
      </rPr>
      <t xml:space="preserve"> providers with contracts in place for the MCP's provider network to provide Community Supports services during the measurement period.</t>
    </r>
  </si>
  <si>
    <t>20% Improvement in the Gap Between the Submission 2A Score and 100% OR Achievement of at least 90%
OR Points will also be awarded in the following scenarios:
- (Half) Numerator figure presents a 20% improvement from Submission 2A figure
- (Half) Denominator figure increases from Submission 2A figure</t>
  </si>
  <si>
    <r>
      <t xml:space="preserve">2B.1.4 Number and percentage point increase in contracted Community Supports providers for those Community Supports offered by the MCP during the measurement period with access to closed-loop referral systems.
</t>
    </r>
    <r>
      <rPr>
        <sz val="12"/>
        <color rgb="FF000000"/>
        <rFont val="Arial"/>
        <family val="2"/>
      </rPr>
      <t xml:space="preserve">
NOTE: Closed-loop referrals are defined as coordinating and referring the member to available community resources and following up to ensure services were rendered. A closed-loop referral system refers to a system or process which ensures the referring provider receives information that the Member was appropriate referred to, and received, services.</t>
    </r>
    <r>
      <rPr>
        <sz val="12"/>
        <rFont val="Arial"/>
        <family val="2"/>
      </rPr>
      <t xml:space="preserve">
</t>
    </r>
    <r>
      <rPr>
        <i/>
        <sz val="12"/>
        <rFont val="Arial"/>
        <family val="2"/>
      </rPr>
      <t>Aligns with measure 1.1.4 and 2A.1.4</t>
    </r>
  </si>
  <si>
    <t>Number of identified Community Supports providers with contracts in place for MCP's provider network to offer Community Supports during the measurement period and who have access to closed-loop referral systems.</t>
  </si>
  <si>
    <t>Total number of identified Community Supports providers with contracts in place for the MCP's provider network to provide Community Supports services during the measurement period.</t>
  </si>
  <si>
    <t>20 points</t>
  </si>
  <si>
    <r>
      <t xml:space="preserve">20% Improvement in the Gap Between the Submission 2A Score and 100% OR Achievement of at least 90%
</t>
    </r>
    <r>
      <rPr>
        <b/>
        <i/>
        <u/>
        <sz val="12"/>
        <rFont val="Arial"/>
        <family val="2"/>
      </rPr>
      <t>OR</t>
    </r>
    <r>
      <rPr>
        <b/>
        <i/>
        <sz val="12"/>
        <rFont val="Arial"/>
        <family val="2"/>
      </rPr>
      <t xml:space="preserve"> </t>
    </r>
    <r>
      <rPr>
        <sz val="12"/>
        <rFont val="Arial"/>
        <family val="2"/>
      </rPr>
      <t xml:space="preserve">Points will also be awarded in the following scenarios:
- (Half) Numerator figure presents a 20% improvement from Submission 2A figure
- (Half) Denominator figure increases from Submission 2A figure
</t>
    </r>
  </si>
  <si>
    <t>2. ECM Provider Capacity Building</t>
  </si>
  <si>
    <t>Total number of ECM care team FTEs needed to serve adult members ages 21 and older who meet eligibility criteria for ECM services as of the last day of the measurement period</t>
  </si>
  <si>
    <r>
      <t xml:space="preserve">2B.2.2 Number of Members enrolled in ECM
</t>
    </r>
    <r>
      <rPr>
        <i/>
        <sz val="12"/>
        <rFont val="Arial"/>
        <family val="2"/>
      </rPr>
      <t>Aligns with measure 1.2.3 and 2A.2.2</t>
    </r>
  </si>
  <si>
    <t>Total number of adult members ages 21 and older enrolled in ECM during the measurement period</t>
  </si>
  <si>
    <t>Total number of adult members ages 21 and older that meet the eligibility criteria for any ECM Populations of Focus that are live during the measurement period</t>
  </si>
  <si>
    <r>
      <t>2B.2.3 Number of members who are Black/African American and other racial and ethnic groups who are disproportionately experiencing homelessness that are enrolled in ECM during the measurement period</t>
    </r>
    <r>
      <rPr>
        <i/>
        <sz val="12"/>
        <rFont val="Arial"/>
        <family val="2"/>
      </rPr>
      <t xml:space="preserve">
</t>
    </r>
    <r>
      <rPr>
        <sz val="12"/>
        <rFont val="Arial"/>
        <family val="2"/>
      </rPr>
      <t xml:space="preserve">
</t>
    </r>
    <r>
      <rPr>
        <i/>
        <sz val="12"/>
        <rFont val="Arial"/>
        <family val="2"/>
      </rPr>
      <t>Aligns with measure 1.2.9</t>
    </r>
    <r>
      <rPr>
        <sz val="12"/>
        <rFont val="Arial"/>
        <family val="2"/>
      </rPr>
      <t xml:space="preserve"> </t>
    </r>
    <r>
      <rPr>
        <i/>
        <sz val="12"/>
        <rFont val="Arial"/>
        <family val="2"/>
      </rPr>
      <t>and 2A.2.9</t>
    </r>
  </si>
  <si>
    <t>Number of Black/African American members who 1) were enrolled in ECM and 2) were experiencing homelessness or were at risk of experiencing homelessness during the measurement period.</t>
  </si>
  <si>
    <t xml:space="preserve">Number of Black/African American members who were experiencing homelessness or were at risk of experiencing homelessness during the measurement period. The member needs to be ECM eligible to be counted. </t>
  </si>
  <si>
    <t>3. Community Supports Provider Capacity Building and Community Supports Take-Up</t>
  </si>
  <si>
    <r>
      <t xml:space="preserve">2B.3.1 Number of and percentage of eligible members receiving Community Supports, and number of unique Community Supports received by members.
</t>
    </r>
    <r>
      <rPr>
        <i/>
        <sz val="12"/>
        <rFont val="Arial"/>
        <family val="2"/>
      </rPr>
      <t>Aligns with measure 1.3.1 and 2A.3.1</t>
    </r>
  </si>
  <si>
    <t>Total number of members that received at least one Community Support during the measurement period. (Members may only be counted once.)</t>
  </si>
  <si>
    <t>Total number of members that were referred to at least one Community Support offered in the county during the measurement period. (Members may only be counted once.)</t>
  </si>
  <si>
    <t>Total number of unique Community Supports received by members during the measurement period. (Members may be counted more than once if receiving more than one Community Supports.)</t>
  </si>
  <si>
    <t>Total number of referrals for Community Supports offered in the county during the measurement period. (If a member had referrals for more than one Community Support, each referral should be counted separately).</t>
  </si>
  <si>
    <r>
      <t xml:space="preserve">2B.3.2 Number of contracted Community Supports providers
NOTE: MCPs are required to submit an attachment explaining the methodology for estimating denominators for each sub-measure, per the Instructions tab.
</t>
    </r>
    <r>
      <rPr>
        <i/>
        <sz val="12"/>
        <rFont val="Arial"/>
        <family val="2"/>
      </rPr>
      <t>Aligns with measure 1.3.2 and 2A.3.2</t>
    </r>
  </si>
  <si>
    <t>Number of Community Supports providers with contracts in place for the MCP's provider network to provide Housing Transition Navigation Services during the measurement period</t>
  </si>
  <si>
    <t>Number of providers needed to serve members who are eligible for Housing Transition Navigation Services</t>
  </si>
  <si>
    <t>Number of Community Supports providers with contracts in place for the MCP's provider network to provide Housing Deposits during the measurement period</t>
  </si>
  <si>
    <t>Number of providers needed to serve members who are eligible for Housing Deposits</t>
  </si>
  <si>
    <t>Number of Community Supports providers with contracts in place for the MCP's provider network to provide Housing Tenancy and Sustaining Services during the measurement period</t>
  </si>
  <si>
    <t>Number of providers needed to serve members who are eligible for Housing Tenancy and Sustaining Services</t>
  </si>
  <si>
    <t>Number of Community Supports providers with contracts in place for the MCP's provider network to provide Short-Term Post-Hospitalization Housing during the measurement period</t>
  </si>
  <si>
    <t>Number of providers needed to serve members who are eligible for Short-Term Post-Hospitalization Housing</t>
  </si>
  <si>
    <t>Number of Community Supports providers with contracts in place for the MCP's provider network to provide Recuperative Care during the measurement period</t>
  </si>
  <si>
    <t xml:space="preserve">Number of providers needed to serve members who are eligible for Recuperative Care </t>
  </si>
  <si>
    <t>Number of Community Supports providers with contracts in place for the MCP's provider network to provide Respite Services for Caregivers during the measurement period</t>
  </si>
  <si>
    <t>Number of providers needed to serve members who are eligible for Respite Services for Caregivers</t>
  </si>
  <si>
    <t>Number of Community Supports providers with contracts in place for the MCP's provider network to provide Day Habilitation Programs during the measurement period</t>
  </si>
  <si>
    <t>Number of providers needed to serve members who are eligible for Day Habilitation Programs</t>
  </si>
  <si>
    <t>Number of Community Supports providers with contracts in place for the MCP's provider network to provide Nursing Facility Transition to Assisted Living Facility during the measurement period</t>
  </si>
  <si>
    <t>Number of providers needed to serve members who are eligible for Nursing Facility Transition to Assisted Living Facility</t>
  </si>
  <si>
    <t>Number of Community Supports providers with contracts in place for the MCP's provider network to provide Community Transition Services during the measurement period</t>
  </si>
  <si>
    <t>Number of providers needed to serve members who are eligible for Community Transition Services</t>
  </si>
  <si>
    <t>Number of Community Supports providers with contracts in place for the MCP's provider network to provide Personal Care and Homemaker Services during the measurement period</t>
  </si>
  <si>
    <t>Number of providers needed to serve members who are eligible for Personal Care and Homemaker Services</t>
  </si>
  <si>
    <t>Number of Community Supports providers with contracts in place for the MCP's provider network to provide Environmental Accessibility Adaptations during the measurement period</t>
  </si>
  <si>
    <t>Number of providers needed to serve members who are eligible for Environmental Accessibility Adaptations</t>
  </si>
  <si>
    <t>Number of Community Supports providers with contracts in place for the MCP's provider network to provide Medically Tailored Meals/Medically-Supportive Food during the measurement period</t>
  </si>
  <si>
    <t>Number of providers needed to serve members who are eligible for Medically Tailored Meals/Medically-Supportive Food</t>
  </si>
  <si>
    <t>Number of Community Supports providers with contracts in place for the MCP's provider network to provide Sobering Centers during the measurement period</t>
  </si>
  <si>
    <t>Number of providers needed to serve members who are eligible for Sobering Centers</t>
  </si>
  <si>
    <t>Number of Community Supports providers with contracts in place for the MCP's provider network to provide Asthma Remediation during the measurement period</t>
  </si>
  <si>
    <t>Number of providers needed to serve members who are eligible for Asthma Remediation</t>
  </si>
  <si>
    <t>Number of __________ [racial or ethnic group disproportionately experiencing homelessness in the county] members who were experiencing homelessness or were at risk of experiencing homelessness during the measurement period. The member needs to be ECM eligible to be counted. 
MCP should select the top racial or ethnic groups who are disproportionately experiencing homelessness in the county. Reported top racial or ethnic group should align with the group identified in the numerator.</t>
  </si>
  <si>
    <r>
      <t>Number of __________ [racial or ethnic group disproportionately experiencing homelessness in the county] members who 1) were enrolled in ECM and 2) were experiencing homelessness or were at risk of experiencing homelessness during the measurement period.
MCP should select the top racial or ethnic groups who are disproportionately experiencing homelessness in the county.</t>
    </r>
    <r>
      <rPr>
        <sz val="12"/>
        <color rgb="FFFF0000"/>
        <rFont val="Arial"/>
        <family val="2"/>
      </rPr>
      <t xml:space="preserve"> </t>
    </r>
    <r>
      <rPr>
        <sz val="12"/>
        <rFont val="Arial"/>
        <family val="2"/>
      </rPr>
      <t>Reported top racial or ethnic group should align with the groups identified in Measure 1.2.9 in the Gap Filling Plan and Measure 2A.2.9 in the Submission 2A Quantitative Progress Report. If the MCP is reporting on different racial or ethnic groups from prior periods, this change must be outlined in an additional narrative attachment.</t>
    </r>
  </si>
  <si>
    <r>
      <t xml:space="preserve">2B.2.1 Number of contracted ECM care team full time equivalents (FTEs)
</t>
    </r>
    <r>
      <rPr>
        <i/>
        <sz val="12"/>
        <rFont val="Arial"/>
        <family val="2"/>
      </rPr>
      <t>Aligns with measure 1.2.1 and 2A.2.1</t>
    </r>
    <r>
      <rPr>
        <sz val="12"/>
        <rFont val="Arial"/>
        <family val="2"/>
      </rPr>
      <t xml:space="preserve">
Total FTEs are defined as the sum of ECM care team members' working hours divided by their employer's full-time working hours (i.e. 40 hours per week); multiple part-time ECM care team members can equate to one (1) FTE.</t>
    </r>
  </si>
  <si>
    <t>Total number of identified ECM providers with contracts in place for the MCP's provider network to provide ECM services during the measurement period
NOTE: ECM providers only include community-based providers that enter into contracts with MCPs to provide ECM services. This denominator excludes ECM providers employed by the MCP. See Instructions tab for list of allowable ECM provider types.</t>
  </si>
  <si>
    <t>Identified ECM providers with contracts in place for MCP's provider network with access to certified EHR technology or a care management documentation system able to generate and manage a patient care plan, subject to verification.
NOTE: ECM providers only include community-based providers that enter into contracts with MCPs to provide ECM services. This numerator excludes ECM providers employed by the MCP. See Instructions tab for list of allowable ECM provider types.</t>
  </si>
  <si>
    <t>All identified ECM providers with contracts in place for the MCP's provider network to provide ECM services during the measurement period.
NOTE: ECM providers only include community-based providers that enter into contracts with MCPs to provide ECM services. This denominator excludes ECM providers employed by the MCP. See Instructions tab for list of allowable ECM provider types.</t>
  </si>
  <si>
    <r>
      <t xml:space="preserve">All identified </t>
    </r>
    <r>
      <rPr>
        <b/>
        <sz val="12"/>
        <rFont val="Arial"/>
        <family val="2"/>
      </rPr>
      <t>ECM</t>
    </r>
    <r>
      <rPr>
        <sz val="12"/>
        <rFont val="Arial"/>
        <family val="2"/>
      </rPr>
      <t xml:space="preserve"> providers with contracts in place for the MCP's provider network to provide ECM services during the measurement period.
NOTE: ECM providers only include community-based providers that enter into contracts with MCPs to provide ECM services. See Instructions tab for list of allowable ECM provider types.</t>
    </r>
  </si>
  <si>
    <t>Number of identified ECM providers with contracts in place for the MCP's provider network to provide ECM services during the measurement period that engage in bi-directional Health Information Exchange (HIE) as evidenced by the ECM provider having:
- A signed statewide CalHHS Data Sharing Agreement (DSA); 
AND any of the following:
- Attest to having a signed participation agreement with a health information exchange organization (HIO);
- A signed attestation certifying that the provider has an active Fast Healthcare Interoperability Resources (FHIR) Application Programming Interface (API) in place;
- A signed attestation certifying that the ECM providers use their EHR system to engage in bi-directional HIE, with submission of a data sharing transaction log or deidentified HL7 messages (or other equivalent documentation) to and from other providers in the MCP’s contracted network.
NOTE: ECM providers only include community-based providers that enter into contracts with MCPs to provide ECM services. This numerator excludes ECM providers employed by the MCP. See Instructions tab for list of allowable ECM provider types.</t>
  </si>
  <si>
    <t>Number of ECM care team FTEs contracted to serve adult members ages 21 and older. ECM care team FTEs only include community-based providers that enter into contracts with MCPs to provide ECM services.
NOTE: ECM care team FTEs only include community-based providers that enter into contracts with MCPs to provide ECM services. This numerator excludes ECM providers employed by the MCP. See Instructions tab for list of allowable ECM provider types.</t>
  </si>
  <si>
    <t>Cumulative count over entire reporting period of July 1, 2022 through December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</si>
</sst>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2"/>
      <color theme="1"/>
      <name val="Arial"/>
      <family val="2"/>
    </font>
    <font>
      <sz val="12"/>
      <color theme="1"/>
      <name val="Arial"/>
      <family val="2"/>
    </font>
    <font>
      <sz val="12"/>
      <color theme="0"/>
      <name val="Arial"/>
      <family val="2"/>
    </font>
    <font>
      <sz val="12"/>
      <color theme="1"/>
      <name val="Arial"/>
      <family val="2"/>
    </font>
    <font>
      <b/>
      <sz val="12"/>
      <color theme="1"/>
      <name val="Arial"/>
      <family val="2"/>
    </font>
    <font>
      <i/>
      <sz val="12"/>
      <color theme="1"/>
      <name val="Arial"/>
      <family val="2"/>
    </font>
    <font>
      <b/>
      <sz val="12"/>
      <color rgb="FFFFFFFF"/>
      <name val="Arial"/>
      <family val="2"/>
    </font>
    <font>
      <b/>
      <sz val="12"/>
      <color theme="0"/>
      <name val="Arial"/>
      <family val="2"/>
    </font>
    <font>
      <b/>
      <sz val="12"/>
      <name val="Arial"/>
      <family val="2"/>
    </font>
    <font>
      <sz val="12"/>
      <name val="Arial"/>
      <family val="2"/>
    </font>
    <font>
      <i/>
      <sz val="12"/>
      <name val="Arial"/>
      <family val="2"/>
    </font>
    <font>
      <sz val="11"/>
      <color theme="1"/>
      <name val="Calibri"/>
      <family val="2"/>
      <scheme val="minor"/>
    </font>
    <font>
      <b/>
      <i/>
      <sz val="12"/>
      <name val="Arial"/>
      <family val="2"/>
    </font>
    <font>
      <sz val="8"/>
      <name val="Calibri"/>
      <family val="2"/>
      <scheme val="minor"/>
    </font>
    <font>
      <b/>
      <i/>
      <u/>
      <sz val="12"/>
      <name val="Arial"/>
      <family val="2"/>
    </font>
    <font>
      <b/>
      <i/>
      <sz val="12"/>
      <color rgb="FFFF0000"/>
      <name val="Arial"/>
      <family val="2"/>
    </font>
    <font>
      <strike/>
      <sz val="12"/>
      <color rgb="FFFF0000"/>
      <name val="Arial"/>
      <family val="2"/>
    </font>
    <font>
      <sz val="12"/>
      <color rgb="FF000000"/>
      <name val="Arial"/>
      <family val="2"/>
    </font>
    <font>
      <sz val="12"/>
      <color theme="0" tint="-0.14999847407452621"/>
      <name val="Arial"/>
      <family val="2"/>
    </font>
    <font>
      <b/>
      <sz val="12"/>
      <color rgb="FF000000"/>
      <name val="Arial"/>
      <family val="2"/>
    </font>
    <font>
      <strike/>
      <sz val="12"/>
      <color rgb="FF9900FF"/>
      <name val="Arial"/>
      <family val="2"/>
    </font>
    <font>
      <b/>
      <strike/>
      <sz val="12"/>
      <color rgb="FF9900FF"/>
      <name val="Arial"/>
      <family val="2"/>
    </font>
    <font>
      <sz val="12"/>
      <color rgb="FFFFFFFF"/>
      <name val="Arial"/>
      <family val="2"/>
    </font>
    <font>
      <b/>
      <u/>
      <sz val="12"/>
      <color theme="1"/>
      <name val="Arial"/>
      <family val="2"/>
    </font>
    <font>
      <b/>
      <i/>
      <sz val="12"/>
      <color theme="1"/>
      <name val="Arial"/>
      <family val="2"/>
    </font>
    <font>
      <b/>
      <i/>
      <sz val="12"/>
      <color rgb="FF000000"/>
      <name val="Arial"/>
      <family val="2"/>
    </font>
    <font>
      <b/>
      <u/>
      <sz val="12"/>
      <name val="Arial"/>
      <family val="2"/>
    </font>
    <font>
      <u/>
      <sz val="12"/>
      <name val="Arial"/>
      <family val="2"/>
    </font>
    <font>
      <b/>
      <u/>
      <sz val="12"/>
      <color theme="4"/>
      <name val="Arial"/>
      <family val="2"/>
    </font>
    <font>
      <sz val="12"/>
      <color rgb="FFFF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rgb="FF203764"/>
        <bgColor rgb="FF000000"/>
      </patternFill>
    </fill>
    <fill>
      <patternFill patternType="solid">
        <fgColor theme="4" tint="-0.49998474074526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F00"/>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s>
  <cellStyleXfs count="2">
    <xf numFmtId="0" fontId="0" fillId="0" borderId="0"/>
    <xf numFmtId="9" fontId="12" fillId="0" borderId="0" applyFont="0" applyFill="0" applyBorder="0" applyAlignment="0" applyProtection="0"/>
  </cellStyleXfs>
  <cellXfs count="104">
    <xf numFmtId="0" fontId="0" fillId="0" borderId="0" xfId="0"/>
    <xf numFmtId="0" fontId="3" fillId="0" borderId="0" xfId="0" applyFont="1"/>
    <xf numFmtId="0" fontId="4" fillId="0" borderId="0" xfId="0" applyFont="1"/>
    <xf numFmtId="0" fontId="10" fillId="0" borderId="0" xfId="0" applyFont="1"/>
    <xf numFmtId="0" fontId="10" fillId="0" borderId="0" xfId="0" applyFont="1" applyAlignment="1">
      <alignment vertical="top"/>
    </xf>
    <xf numFmtId="0" fontId="4" fillId="7" borderId="0" xfId="0" applyFont="1" applyFill="1"/>
    <xf numFmtId="15" fontId="10" fillId="0" borderId="0" xfId="0" applyNumberFormat="1" applyFont="1" applyAlignment="1">
      <alignment horizontal="left" vertical="top"/>
    </xf>
    <xf numFmtId="0" fontId="10" fillId="9" borderId="2" xfId="0" applyFont="1" applyFill="1" applyBorder="1" applyAlignment="1" applyProtection="1">
      <alignment vertical="top"/>
      <protection locked="0"/>
    </xf>
    <xf numFmtId="1" fontId="10" fillId="9" borderId="2" xfId="0" applyNumberFormat="1" applyFont="1" applyFill="1" applyBorder="1" applyAlignment="1" applyProtection="1">
      <alignment horizontal="center" vertical="top"/>
      <protection locked="0"/>
    </xf>
    <xf numFmtId="0" fontId="3"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9" fillId="2" borderId="2" xfId="0" applyFont="1" applyFill="1" applyBorder="1" applyAlignment="1">
      <alignment vertical="top"/>
    </xf>
    <xf numFmtId="0" fontId="10" fillId="0" borderId="2" xfId="0" applyFont="1" applyBorder="1" applyAlignment="1">
      <alignment vertical="top"/>
    </xf>
    <xf numFmtId="0" fontId="10" fillId="0" borderId="2" xfId="0" applyFont="1" applyBorder="1" applyAlignment="1">
      <alignment horizontal="left" vertical="top" wrapText="1"/>
    </xf>
    <xf numFmtId="0" fontId="10" fillId="0" borderId="4" xfId="0" applyFont="1" applyBorder="1" applyAlignment="1">
      <alignment horizontal="left" vertical="top" wrapText="1"/>
    </xf>
    <xf numFmtId="9" fontId="10" fillId="0" borderId="2" xfId="1" applyFont="1" applyBorder="1" applyAlignment="1" applyProtection="1">
      <alignment horizontal="left" vertical="top"/>
    </xf>
    <xf numFmtId="9" fontId="10" fillId="0" borderId="2" xfId="0" applyNumberFormat="1" applyFont="1" applyBorder="1" applyAlignment="1">
      <alignment horizontal="left" vertical="top"/>
    </xf>
    <xf numFmtId="0" fontId="10" fillId="0" borderId="7" xfId="0" applyFont="1" applyBorder="1" applyAlignment="1">
      <alignment horizontal="left" vertical="top" wrapText="1"/>
    </xf>
    <xf numFmtId="0" fontId="10" fillId="0" borderId="6" xfId="0" applyFont="1" applyBorder="1" applyAlignment="1">
      <alignment horizontal="left" vertical="top" wrapText="1"/>
    </xf>
    <xf numFmtId="0" fontId="10" fillId="0" borderId="11" xfId="0" applyFont="1" applyBorder="1" applyAlignment="1">
      <alignment horizontal="left" vertical="top" wrapText="1"/>
    </xf>
    <xf numFmtId="0" fontId="17" fillId="0" borderId="0" xfId="0" applyFont="1"/>
    <xf numFmtId="15" fontId="9" fillId="10" borderId="0" xfId="0" applyNumberFormat="1" applyFont="1" applyFill="1" applyAlignment="1">
      <alignment horizontal="left" vertical="top"/>
    </xf>
    <xf numFmtId="0" fontId="10" fillId="0" borderId="9" xfId="0" applyFont="1" applyBorder="1" applyAlignment="1">
      <alignment vertical="top" wrapText="1"/>
    </xf>
    <xf numFmtId="0" fontId="10" fillId="0" borderId="2" xfId="0" applyFont="1" applyBorder="1" applyAlignment="1">
      <alignment vertical="top" wrapText="1"/>
    </xf>
    <xf numFmtId="0" fontId="3" fillId="0" borderId="4" xfId="0" applyFont="1" applyBorder="1" applyAlignment="1">
      <alignment vertical="top"/>
    </xf>
    <xf numFmtId="0" fontId="3" fillId="0" borderId="3" xfId="0" applyFont="1" applyBorder="1" applyAlignment="1">
      <alignment vertical="top"/>
    </xf>
    <xf numFmtId="0" fontId="10" fillId="7" borderId="3" xfId="0" applyFont="1" applyFill="1" applyBorder="1" applyAlignment="1">
      <alignment horizontal="center" vertical="top"/>
    </xf>
    <xf numFmtId="0" fontId="9" fillId="0" borderId="2" xfId="0" applyFont="1" applyBorder="1" applyAlignment="1">
      <alignment horizontal="left" vertical="top" wrapText="1"/>
    </xf>
    <xf numFmtId="9" fontId="10" fillId="7" borderId="2" xfId="1" applyFont="1" applyFill="1" applyBorder="1" applyAlignment="1" applyProtection="1">
      <alignment horizontal="center" vertical="top"/>
    </xf>
    <xf numFmtId="0" fontId="20" fillId="0" borderId="2" xfId="0" applyFont="1" applyBorder="1" applyAlignment="1">
      <alignment horizontal="left" vertical="top" wrapText="1"/>
    </xf>
    <xf numFmtId="0" fontId="10" fillId="7" borderId="2" xfId="0" applyFont="1" applyFill="1" applyBorder="1" applyAlignment="1">
      <alignment horizontal="center" vertical="top"/>
    </xf>
    <xf numFmtId="0" fontId="10" fillId="0" borderId="4" xfId="0" applyFont="1" applyBorder="1" applyAlignment="1">
      <alignment vertical="top" wrapText="1"/>
    </xf>
    <xf numFmtId="0" fontId="10" fillId="0" borderId="5" xfId="0" applyFont="1" applyBorder="1" applyAlignment="1">
      <alignment horizontal="left" vertical="top" wrapText="1"/>
    </xf>
    <xf numFmtId="0" fontId="10" fillId="0" borderId="6" xfId="0" applyFont="1" applyBorder="1" applyAlignment="1">
      <alignment horizontal="center" vertical="top" wrapText="1"/>
    </xf>
    <xf numFmtId="0" fontId="10" fillId="7" borderId="4" xfId="0" applyFont="1" applyFill="1" applyBorder="1" applyAlignment="1">
      <alignment horizontal="center" vertical="top"/>
    </xf>
    <xf numFmtId="0" fontId="20" fillId="0" borderId="6"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Border="1" applyAlignment="1">
      <alignment horizontal="left" vertical="top" wrapText="1"/>
    </xf>
    <xf numFmtId="0" fontId="10" fillId="7" borderId="6" xfId="0" applyFont="1" applyFill="1" applyBorder="1" applyAlignment="1">
      <alignment horizontal="center" vertical="top"/>
    </xf>
    <xf numFmtId="0" fontId="10" fillId="0" borderId="3" xfId="0" applyFont="1" applyBorder="1" applyAlignment="1">
      <alignment horizontal="left" vertical="top" wrapText="1"/>
    </xf>
    <xf numFmtId="0" fontId="8" fillId="0" borderId="13" xfId="0" applyFont="1" applyBorder="1" applyAlignment="1">
      <alignment horizontal="left" vertical="top" wrapText="1"/>
    </xf>
    <xf numFmtId="0" fontId="3" fillId="0" borderId="10" xfId="0" applyFont="1" applyBorder="1" applyAlignment="1">
      <alignment vertical="top"/>
    </xf>
    <xf numFmtId="0" fontId="10" fillId="0" borderId="6" xfId="0" applyFont="1" applyBorder="1" applyAlignment="1">
      <alignment vertical="top" wrapText="1"/>
    </xf>
    <xf numFmtId="0" fontId="5" fillId="0" borderId="6" xfId="0" applyFont="1" applyBorder="1" applyAlignment="1">
      <alignment horizontal="left" vertical="top" wrapText="1"/>
    </xf>
    <xf numFmtId="0" fontId="20" fillId="0" borderId="12" xfId="0" applyFont="1" applyBorder="1" applyAlignment="1">
      <alignment horizontal="left" vertical="top" wrapText="1"/>
    </xf>
    <xf numFmtId="0" fontId="22" fillId="7" borderId="13" xfId="0" applyFont="1" applyFill="1" applyBorder="1" applyAlignment="1">
      <alignment horizontal="left" vertical="top" wrapText="1"/>
    </xf>
    <xf numFmtId="0" fontId="10" fillId="7" borderId="6" xfId="0" applyFont="1" applyFill="1" applyBorder="1" applyAlignment="1">
      <alignment vertical="top"/>
    </xf>
    <xf numFmtId="0" fontId="10" fillId="7" borderId="6" xfId="0" applyFont="1" applyFill="1" applyBorder="1" applyAlignment="1">
      <alignment vertical="top" wrapText="1"/>
    </xf>
    <xf numFmtId="1" fontId="10" fillId="7" borderId="2" xfId="0" applyNumberFormat="1" applyFont="1" applyFill="1" applyBorder="1" applyAlignment="1" applyProtection="1">
      <alignment horizontal="center" vertical="top"/>
      <protection locked="0"/>
    </xf>
    <xf numFmtId="9" fontId="10" fillId="7" borderId="2" xfId="1" applyFont="1" applyFill="1" applyBorder="1" applyAlignment="1" applyProtection="1">
      <alignment horizontal="left" vertical="top"/>
    </xf>
    <xf numFmtId="0" fontId="10" fillId="7" borderId="2" xfId="0" applyFont="1" applyFill="1" applyBorder="1" applyAlignment="1">
      <alignment horizontal="left" vertical="top" wrapText="1"/>
    </xf>
    <xf numFmtId="0" fontId="19" fillId="7" borderId="2" xfId="0" applyFont="1" applyFill="1" applyBorder="1" applyAlignment="1">
      <alignment horizontal="left" vertical="top" wrapText="1"/>
    </xf>
    <xf numFmtId="0" fontId="10" fillId="7" borderId="4" xfId="0" applyFont="1" applyFill="1" applyBorder="1" applyAlignment="1">
      <alignment horizontal="left" vertical="top" wrapText="1"/>
    </xf>
    <xf numFmtId="0" fontId="10" fillId="7" borderId="7" xfId="0" applyFont="1" applyFill="1" applyBorder="1" applyAlignment="1">
      <alignment horizontal="left" vertical="top" wrapText="1"/>
    </xf>
    <xf numFmtId="0" fontId="10" fillId="2" borderId="2" xfId="0" applyFont="1" applyFill="1" applyBorder="1" applyAlignment="1">
      <alignment horizontal="center" vertical="top" wrapText="1"/>
    </xf>
    <xf numFmtId="0" fontId="10" fillId="0" borderId="3" xfId="0" applyFont="1" applyBorder="1" applyAlignment="1">
      <alignment vertical="top" wrapText="1"/>
    </xf>
    <xf numFmtId="0" fontId="10" fillId="0" borderId="4" xfId="0" applyFont="1" applyBorder="1" applyAlignment="1">
      <alignment vertical="top"/>
    </xf>
    <xf numFmtId="0" fontId="10" fillId="0" borderId="10" xfId="0" applyFont="1" applyBorder="1" applyAlignment="1">
      <alignment vertical="top"/>
    </xf>
    <xf numFmtId="0" fontId="10" fillId="0" borderId="10" xfId="0" applyFont="1" applyBorder="1" applyAlignment="1">
      <alignment vertical="top" wrapText="1"/>
    </xf>
    <xf numFmtId="0" fontId="10" fillId="0" borderId="8" xfId="0" applyFont="1" applyBorder="1" applyAlignment="1">
      <alignment horizontal="left" vertical="top" wrapText="1"/>
    </xf>
    <xf numFmtId="0" fontId="10" fillId="0" borderId="13" xfId="0" applyFont="1" applyBorder="1" applyAlignment="1">
      <alignment horizontal="left" vertical="top" wrapText="1"/>
    </xf>
    <xf numFmtId="0" fontId="10" fillId="0" borderId="14" xfId="0" applyFont="1" applyBorder="1" applyAlignment="1">
      <alignment horizontal="left" vertical="top" wrapText="1"/>
    </xf>
    <xf numFmtId="0" fontId="7" fillId="3" borderId="6" xfId="0" applyFont="1" applyFill="1" applyBorder="1" applyAlignment="1">
      <alignment horizontal="center" vertical="top" wrapText="1"/>
    </xf>
    <xf numFmtId="0" fontId="8" fillId="4" borderId="6" xfId="0" applyFont="1" applyFill="1" applyBorder="1" applyAlignment="1">
      <alignment horizontal="center" vertical="top" wrapText="1"/>
    </xf>
    <xf numFmtId="0" fontId="9" fillId="5" borderId="6" xfId="0" applyFont="1" applyFill="1" applyBorder="1" applyAlignment="1">
      <alignment horizontal="center" vertical="top" wrapText="1"/>
    </xf>
    <xf numFmtId="0" fontId="9" fillId="6" borderId="15" xfId="0" applyFont="1" applyFill="1" applyBorder="1" applyAlignment="1">
      <alignment horizontal="center" vertical="top" wrapText="1"/>
    </xf>
    <xf numFmtId="0" fontId="8" fillId="4" borderId="15" xfId="0" applyFont="1" applyFill="1" applyBorder="1" applyAlignment="1">
      <alignment horizontal="center" vertical="top" wrapText="1"/>
    </xf>
    <xf numFmtId="0" fontId="8" fillId="4" borderId="16" xfId="0" applyFont="1" applyFill="1" applyBorder="1" applyAlignment="1">
      <alignment horizontal="center" vertical="top" wrapText="1"/>
    </xf>
    <xf numFmtId="0" fontId="10" fillId="7" borderId="2" xfId="0" applyFont="1" applyFill="1" applyBorder="1" applyAlignment="1">
      <alignment horizontal="center" vertical="top" wrapText="1"/>
    </xf>
    <xf numFmtId="0" fontId="21" fillId="0" borderId="0" xfId="0" applyFont="1"/>
    <xf numFmtId="0" fontId="4" fillId="7" borderId="0" xfId="0" applyFont="1" applyFill="1" applyAlignment="1">
      <alignment horizontal="left" vertical="center" indent="2"/>
    </xf>
    <xf numFmtId="0" fontId="9" fillId="0" borderId="7" xfId="0" applyFont="1" applyBorder="1" applyAlignment="1">
      <alignment horizontal="left" vertical="top" wrapText="1"/>
    </xf>
    <xf numFmtId="0" fontId="8" fillId="0" borderId="9" xfId="0" applyFont="1" applyBorder="1" applyAlignment="1">
      <alignment horizontal="left" vertical="top" wrapText="1"/>
    </xf>
    <xf numFmtId="0" fontId="23" fillId="0" borderId="9" xfId="0" applyFont="1" applyBorder="1" applyAlignment="1">
      <alignment vertical="top"/>
    </xf>
    <xf numFmtId="0" fontId="10" fillId="0" borderId="17" xfId="0" applyFont="1" applyBorder="1" applyAlignment="1">
      <alignment vertical="top" wrapText="1"/>
    </xf>
    <xf numFmtId="0" fontId="23" fillId="0" borderId="4" xfId="0" applyFont="1" applyBorder="1" applyAlignment="1">
      <alignment vertical="top" wrapText="1"/>
    </xf>
    <xf numFmtId="0" fontId="2" fillId="0" borderId="0" xfId="0" applyFont="1"/>
    <xf numFmtId="0" fontId="10" fillId="9" borderId="2" xfId="0" applyFont="1" applyFill="1" applyBorder="1" applyAlignment="1" applyProtection="1">
      <alignment horizontal="center" vertical="top" wrapText="1"/>
      <protection locked="0"/>
    </xf>
    <xf numFmtId="0" fontId="10" fillId="9" borderId="2" xfId="0" applyFont="1" applyFill="1" applyBorder="1" applyAlignment="1" applyProtection="1">
      <alignment horizontal="left" vertical="top" wrapText="1"/>
      <protection locked="0"/>
    </xf>
    <xf numFmtId="0" fontId="3" fillId="7" borderId="0" xfId="0" applyFont="1" applyFill="1" applyAlignment="1" applyProtection="1">
      <alignment vertical="center"/>
    </xf>
    <xf numFmtId="0" fontId="2" fillId="7" borderId="0" xfId="0" applyFont="1" applyFill="1" applyProtection="1"/>
    <xf numFmtId="0" fontId="5" fillId="7" borderId="0" xfId="0" applyFont="1" applyFill="1" applyAlignment="1" applyProtection="1">
      <alignment vertical="top"/>
    </xf>
    <xf numFmtId="0" fontId="6" fillId="7" borderId="0" xfId="0" applyFont="1" applyFill="1" applyAlignment="1" applyProtection="1">
      <alignment vertical="top"/>
    </xf>
    <xf numFmtId="0" fontId="9" fillId="7" borderId="0" xfId="0" applyFont="1" applyFill="1" applyAlignment="1" applyProtection="1">
      <alignment vertical="top"/>
    </xf>
    <xf numFmtId="0" fontId="13" fillId="7" borderId="0" xfId="0" applyFont="1" applyFill="1" applyAlignment="1" applyProtection="1">
      <alignment vertical="top"/>
    </xf>
    <xf numFmtId="0" fontId="11" fillId="7" borderId="0" xfId="0" applyFont="1" applyFill="1" applyAlignment="1" applyProtection="1">
      <alignment vertical="top"/>
    </xf>
    <xf numFmtId="0" fontId="2" fillId="8" borderId="0" xfId="0" applyFont="1" applyFill="1" applyProtection="1"/>
    <xf numFmtId="0" fontId="24" fillId="7" borderId="0" xfId="0" applyFont="1" applyFill="1" applyProtection="1"/>
    <xf numFmtId="0" fontId="10" fillId="7" borderId="1" xfId="0" applyFont="1" applyFill="1" applyBorder="1" applyAlignment="1" applyProtection="1">
      <alignment vertical="center" wrapText="1"/>
    </xf>
    <xf numFmtId="0" fontId="2" fillId="7" borderId="1" xfId="0" applyFont="1" applyFill="1" applyBorder="1" applyProtection="1"/>
    <xf numFmtId="0" fontId="2" fillId="7" borderId="0" xfId="0" applyFont="1" applyFill="1" applyAlignment="1" applyProtection="1">
      <alignment vertical="center" wrapText="1"/>
    </xf>
    <xf numFmtId="0" fontId="5" fillId="7" borderId="0" xfId="0" applyFont="1" applyFill="1" applyAlignment="1" applyProtection="1">
      <alignment horizontal="left" vertical="center" indent="2"/>
    </xf>
    <xf numFmtId="0" fontId="2" fillId="7" borderId="0" xfId="0" applyFont="1" applyFill="1" applyAlignment="1" applyProtection="1">
      <alignment horizontal="left" vertical="center" indent="2"/>
    </xf>
    <xf numFmtId="0" fontId="6" fillId="7" borderId="0" xfId="0" applyFont="1" applyFill="1" applyAlignment="1" applyProtection="1">
      <alignment horizontal="left" wrapText="1" indent="4"/>
    </xf>
    <xf numFmtId="0" fontId="20" fillId="7" borderId="0" xfId="0" applyFont="1" applyFill="1" applyAlignment="1" applyProtection="1">
      <alignment horizontal="left" vertical="center" indent="2"/>
    </xf>
    <xf numFmtId="0" fontId="10" fillId="7" borderId="0" xfId="0" applyFont="1" applyFill="1" applyAlignment="1" applyProtection="1">
      <alignment horizontal="left" vertical="center" wrapText="1" indent="4"/>
    </xf>
    <xf numFmtId="0" fontId="9" fillId="7" borderId="0" xfId="0" applyFont="1" applyFill="1" applyAlignment="1" applyProtection="1">
      <alignment horizontal="left" vertical="center" wrapText="1" indent="2"/>
    </xf>
    <xf numFmtId="0" fontId="10" fillId="7" borderId="0" xfId="0" applyFont="1" applyFill="1" applyAlignment="1" applyProtection="1">
      <alignment horizontal="left" vertical="center" wrapText="1" indent="3"/>
    </xf>
    <xf numFmtId="0" fontId="10" fillId="7" borderId="1" xfId="0" applyFont="1" applyFill="1" applyBorder="1" applyAlignment="1" applyProtection="1">
      <alignment horizontal="left" vertical="center" wrapText="1" indent="3"/>
    </xf>
    <xf numFmtId="0" fontId="2" fillId="7" borderId="1" xfId="0" applyFont="1" applyFill="1" applyBorder="1" applyAlignment="1" applyProtection="1">
      <alignment horizontal="left" vertical="center" indent="2"/>
    </xf>
    <xf numFmtId="0" fontId="2" fillId="7" borderId="1" xfId="0" applyFont="1" applyFill="1" applyBorder="1" applyAlignment="1" applyProtection="1">
      <alignment vertical="center" wrapText="1"/>
    </xf>
    <xf numFmtId="0" fontId="3" fillId="7" borderId="0" xfId="0" applyFont="1" applyFill="1" applyProtection="1"/>
    <xf numFmtId="0" fontId="4" fillId="7" borderId="0" xfId="0" applyFont="1" applyFill="1" applyProtection="1"/>
  </cellXfs>
  <cellStyles count="2">
    <cellStyle name="Normal" xfId="0" builtinId="0"/>
    <cellStyle name="Percent" xfId="1" builtinId="5"/>
  </cellStyles>
  <dxfs count="22">
    <dxf>
      <font>
        <strike val="0"/>
        <outline val="0"/>
        <shadow val="0"/>
        <vertAlign val="baseline"/>
        <sz val="12"/>
        <name val="Arial"/>
        <scheme val="none"/>
      </font>
      <numFmt numFmtId="0" formatCode="General"/>
      <protection locked="1" hidden="0"/>
    </dxf>
    <dxf>
      <font>
        <strike val="0"/>
        <outline val="0"/>
        <shadow val="0"/>
        <vertAlign val="baseline"/>
        <sz val="12"/>
        <name val="Arial"/>
        <scheme val="none"/>
      </font>
      <numFmt numFmtId="0" formatCode="General"/>
      <protection locked="1" hidden="0"/>
    </dxf>
    <dxf>
      <font>
        <strike val="0"/>
        <outline val="0"/>
        <shadow val="0"/>
        <vertAlign val="baseline"/>
        <sz val="12"/>
        <name val="Arial"/>
        <scheme val="none"/>
      </font>
      <numFmt numFmtId="0" formatCode="General"/>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bottom/>
      </border>
      <protection locked="1" hidden="0"/>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top"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scheme val="none"/>
      </font>
      <numFmt numFmtId="13" formatCode="0%"/>
      <fill>
        <patternFill patternType="solid">
          <fgColor indexed="64"/>
          <bgColor theme="2" tint="-9.9978637043366805E-2"/>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Arial"/>
        <scheme val="none"/>
      </font>
      <numFmt numFmtId="13" formatCode="0%"/>
      <fill>
        <patternFill patternType="solid">
          <fgColor indexed="64"/>
          <bgColor theme="0"/>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auto="1"/>
        <name val="Arial"/>
        <scheme val="none"/>
      </font>
      <numFmt numFmtId="1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rgb="FFFFFFCC"/>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rgb="FFFFFFCC"/>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auto="1"/>
        <name val="Arial"/>
        <scheme val="none"/>
      </font>
      <numFmt numFmtId="1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Arial"/>
        <scheme val="none"/>
      </font>
      <numFmt numFmtId="1" formatCode="0"/>
      <fill>
        <patternFill patternType="solid">
          <fgColor indexed="64"/>
          <bgColor rgb="FFFFFFCC"/>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Arial"/>
        <scheme val="none"/>
      </font>
      <numFmt numFmtId="1" formatCode="0"/>
      <fill>
        <patternFill patternType="solid">
          <fgColor indexed="64"/>
          <bgColor rgb="FFFFFFCC"/>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auto="1"/>
        <name val="Arial"/>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medium">
          <color rgb="FF000000"/>
        </left>
        <right style="thin">
          <color indexed="64"/>
        </right>
        <top style="medium">
          <color rgb="FF000000"/>
        </top>
        <bottom style="medium">
          <color rgb="FF000000"/>
        </bottom>
      </border>
    </dxf>
    <dxf>
      <font>
        <strike val="0"/>
        <outline val="0"/>
        <shadow val="0"/>
        <vertAlign val="baseline"/>
        <sz val="12"/>
        <name val="Arial"/>
        <scheme val="none"/>
      </font>
      <protection locked="1" hidden="0"/>
    </dxf>
    <dxf>
      <border>
        <bottom style="medium">
          <color indexed="64"/>
        </bottom>
      </border>
    </dxf>
    <dxf>
      <font>
        <strike val="0"/>
        <outline val="0"/>
        <shadow val="0"/>
        <vertAlign val="baseline"/>
        <sz val="12"/>
        <name val="Arial"/>
        <scheme val="none"/>
      </font>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border>
      <protection locked="1" hidden="0"/>
    </dxf>
  </dxfs>
  <tableStyles count="0" defaultTableStyle="TableStyleMedium2" defaultPivotStyle="PivotStyleLight16"/>
  <colors>
    <mruColors>
      <color rgb="FFFFFFCC"/>
      <color rgb="FF000000"/>
      <color rgb="FF99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171451</xdr:rowOff>
    </xdr:from>
    <xdr:to>
      <xdr:col>0</xdr:col>
      <xdr:colOff>1257300</xdr:colOff>
      <xdr:row>3</xdr:row>
      <xdr:rowOff>168409</xdr:rowOff>
    </xdr:to>
    <xdr:pic>
      <xdr:nvPicPr>
        <xdr:cNvPr id="4" name="Picture 3">
          <a:extLst>
            <a:ext uri="{FF2B5EF4-FFF2-40B4-BE49-F238E27FC236}">
              <a16:creationId xmlns:a16="http://schemas.microsoft.com/office/drawing/2014/main" id="{03E3274E-DED9-C664-072A-2CA099A22A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171451"/>
          <a:ext cx="1200150" cy="5875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1</xdr:row>
      <xdr:rowOff>66675</xdr:rowOff>
    </xdr:from>
    <xdr:to>
      <xdr:col>0</xdr:col>
      <xdr:colOff>1971675</xdr:colOff>
      <xdr:row>6</xdr:row>
      <xdr:rowOff>28276</xdr:rowOff>
    </xdr:to>
    <xdr:pic>
      <xdr:nvPicPr>
        <xdr:cNvPr id="2" name="Picture 1">
          <a:extLst>
            <a:ext uri="{FF2B5EF4-FFF2-40B4-BE49-F238E27FC236}">
              <a16:creationId xmlns:a16="http://schemas.microsoft.com/office/drawing/2014/main" id="{145E36B3-C768-45C4-AF36-0BC140CC04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257175"/>
          <a:ext cx="1847850" cy="9045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dhcs.ca.gov/Users/edaugherty/Work%20Folders/Local%20Documents/CalAIM%20PIP/Final%20Program%20Documents/Redo%2010.8/CalAIM%20Incentive%20Payment%20Measures%20and%20Reporting%20Template_9%2024%2021_a11y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lestones and Measures Summary"/>
      <sheetName val="Payment 1 - Gap Assessment"/>
      <sheetName val="Payment 2 - Gap Assessment Prog"/>
      <sheetName val="CalAIM Incentive Payment Measur"/>
    </sheetNames>
    <sheetDataSet>
      <sheetData sheetId="0"/>
      <sheetData sheetId="1"/>
      <sheetData sheetId="2"/>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4" displayName="Table4" ref="A14:R41" totalsRowShown="0" headerRowDxfId="21" dataDxfId="19" headerRowBorderDxfId="20" tableBorderDxfId="18">
  <autoFilter ref="A14:R41"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00000000-0010-0000-0000-000001000000}" name="Program Priority Area" dataDxfId="17"/>
    <tableColumn id="2" xr3:uid="{00000000-0010-0000-0000-000002000000}" name="Submission 2 Measures" dataDxfId="16"/>
    <tableColumn id="12" xr3:uid="{00000000-0010-0000-0000-00000C000000}" name="Applicable Reporting Timeframe" dataDxfId="15"/>
    <tableColumn id="3" xr3:uid="{00000000-0010-0000-0000-000003000000}" name="Numerator Description" dataDxfId="14"/>
    <tableColumn id="4" xr3:uid="{00000000-0010-0000-0000-000004000000}" name="Denominator Description" dataDxfId="13"/>
    <tableColumn id="5" xr3:uid="{00000000-0010-0000-0000-000005000000}" name="Numerator Submission_x000a_(From Submission 2B)" dataDxfId="12"/>
    <tableColumn id="6" xr3:uid="{00000000-0010-0000-0000-000006000000}" name="Denominator Submission_x000a_(From Submission 2B)" dataDxfId="11"/>
    <tableColumn id="11" xr3:uid="{00000000-0010-0000-0000-00000B000000}" name="Measure Result_x000a_(Automatically Calculates)" dataDxfId="10" dataCellStyle="Percent">
      <calculatedColumnFormula>IFERROR(Table4[[#This Row],[Numerator Submission
(From Submission 2B)]]/Table4[[#This Row],[Denominator Submission
(From Submission 2B)]],"")</calculatedColumnFormula>
    </tableColumn>
    <tableColumn id="15" xr3:uid="{00000000-0010-0000-0000-00000F000000}" name="Numerator Submission_x000a_(From Submission 2A)" dataDxfId="9"/>
    <tableColumn id="16" xr3:uid="{00000000-0010-0000-0000-000010000000}" name="Denominator Submission_x000a_(From Submission 2A)" dataDxfId="8"/>
    <tableColumn id="14" xr3:uid="{00000000-0010-0000-0000-00000E000000}" name="Baseline Result_x000a_(From Submission 2A)" dataDxfId="7">
      <calculatedColumnFormula>IFERROR(Table4[[#This Row],[Numerator Submission
(From Submission 2A)]]/Table4[[#This Row],[Denominator Submission
(From Submission 2A)]],"")</calculatedColumnFormula>
    </tableColumn>
    <tableColumn id="7" xr3:uid="{00000000-0010-0000-0000-000007000000}" name="Percentage Point Change from Baseline_x000a_(Automatically Calculates)" dataDxfId="6">
      <calculatedColumnFormula>IFERROR((Table4[[#This Row],[Measure Result
(Automatically Calculates)]]-Table4[[#This Row],[Baseline Result
(From Submission 2A)]])/Table4[[#This Row],[Baseline Result
(From Submission 2A)]],"")</calculatedColumnFormula>
    </tableColumn>
    <tableColumn id="18" xr3:uid="{00000000-0010-0000-0000-000012000000}" name="Percent Change of Gap Between Baseline and 100%_x000a_(Automatically Calculates)" dataDxfId="5">
      <calculatedColumnFormula>IFERROR((Table4[[#This Row],[Measure Result
(Automatically Calculates)]]-Table4[[#This Row],[Baseline Result
(From Submission 2A)]])/(1-Table4[[#This Row],[Baseline Result
(From Submission 2A)]]),"")</calculatedColumnFormula>
    </tableColumn>
    <tableColumn id="9" xr3:uid="{00000000-0010-0000-0000-000009000000}" name="Weighting for Payment 2 Measures" dataDxfId="4"/>
    <tableColumn id="10" xr3:uid="{00000000-0010-0000-0000-00000A000000}" name="Quantitative Target for Payment 2 Measures" dataDxfId="3"/>
    <tableColumn id="24" xr3:uid="{00000000-0010-0000-0000-000018000000}" name="Gap Improvement Target Met?" dataDxfId="2">
      <calculatedColumnFormula>IFERROR(IF(#REF!="No","Performance Target Not Applicable",IF(Table4[[#This Row],[Percentage Point Change from Baseline
(Automatically Calculates)]]&gt;=((1-Table4[[#This Row],[Baseline Result
(From Submission 2A)]])*0.2),"Yes","No")),"")</calculatedColumnFormula>
    </tableColumn>
    <tableColumn id="25" xr3:uid="{00000000-0010-0000-0000-000019000000}" name="Numerator Improvement Target Met?" dataDxfId="1">
      <calculatedColumnFormula>IFERROR(IF(#REF!="No","Performance Target Not Applicable",IF(Table4[[#This Row],[Gap Improvement Target Met?]]="Yes","Not Applicable; Gap Improvement Target Met",IF(((Table4[[#This Row],[Numerator Submission
(From Submission 2B)]]-Table4[[#This Row],[Numerator Submission
(From Submission 2A)]])/Table4[[#This Row],[Numerator Submission
(From Submission 2A)]])&gt;=0.2,"Yes","No"))),"")</calculatedColumnFormula>
    </tableColumn>
    <tableColumn id="26" xr3:uid="{00000000-0010-0000-0000-00001A000000}" name="Denominator Improvement Target Met?" dataDxfId="0">
      <calculatedColumnFormula>IFERROR(IF(#REF!="No","Performance Target Not Applicable",IF(Table4[[#This Row],[Denominator Submission
(From Submission 2B)]]="","",IF(Table4[[#This Row],[Gap Improvement Target Met?]]="Yes","Not Applicable; Gap Improvement Target Met",IF(Table4[[#This Row],[Denominator Submission
(From Submission 2B)]]&gt;Table4[[#This Row],[Denominator Submission
(From Submission 2A)]],"Yes","No")))),"")</calculatedColumnFormula>
    </tableColumn>
  </tableColumns>
  <tableStyleInfo showFirstColumn="0" showLastColumn="0" showRowStripes="0" showColumnStripes="0"/>
  <extLst>
    <ext xmlns:x14="http://schemas.microsoft.com/office/spreadsheetml/2009/9/main" uri="{504A1905-F514-4f6f-8877-14C23A59335A}">
      <x14:table altTextSummary="A table provides the details such as program priority area, payment 2 quantitative measures, applicable reporting timeframe, numerator description, denominator description, numerator submission (from payment 2), denominator submission (from payment 2), measure result (automatically calculates), collection method, context (optional/no impact to score), numerator submission (from payment 1), denominator submission (from payment 1), baseline result (from payment 1), percentage point increase from baseline (automatically calculates), optional/mandatory for payment 2, Weighting for payment 2 measures, quantitative target for payment 2 measures, gap improvement target met, numerator improvement target met, and denominator improvement target me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autoPageBreaks="0"/>
  </sheetPr>
  <dimension ref="A1:XFC33"/>
  <sheetViews>
    <sheetView tabSelected="1" zoomScaleNormal="100" zoomScalePageLayoutView="55" workbookViewId="0"/>
  </sheetViews>
  <sheetFormatPr defaultColWidth="0" defaultRowHeight="15" zeroHeight="1" x14ac:dyDescent="0.2"/>
  <cols>
    <col min="1" max="1" width="89.28515625" style="5" customWidth="1"/>
    <col min="2" max="2" width="4" style="5" customWidth="1"/>
    <col min="3" max="16380" width="9.140625" style="5" hidden="1"/>
    <col min="16381" max="16381" width="8.85546875" style="5" hidden="1"/>
    <col min="16382" max="16382" width="10" style="5" hidden="1"/>
    <col min="16383" max="16383" width="9.85546875" style="5" hidden="1"/>
    <col min="16384" max="16384" width="12.42578125" style="5" hidden="1"/>
  </cols>
  <sheetData>
    <row r="1" spans="1:2" x14ac:dyDescent="0.2">
      <c r="A1" s="80" t="s">
        <v>0</v>
      </c>
      <c r="B1" s="81"/>
    </row>
    <row r="2" spans="1:2" ht="15.75" customHeight="1" x14ac:dyDescent="0.2">
      <c r="A2" s="81"/>
      <c r="B2" s="81"/>
    </row>
    <row r="3" spans="1:2" ht="15.75" x14ac:dyDescent="0.2">
      <c r="A3" s="81"/>
      <c r="B3" s="82"/>
    </row>
    <row r="4" spans="1:2" ht="15.75" x14ac:dyDescent="0.2">
      <c r="A4" s="81"/>
      <c r="B4" s="82"/>
    </row>
    <row r="5" spans="1:2" ht="15.75" x14ac:dyDescent="0.2">
      <c r="A5" s="82" t="s">
        <v>1</v>
      </c>
      <c r="B5" s="83"/>
    </row>
    <row r="6" spans="1:2" ht="15.75" x14ac:dyDescent="0.2">
      <c r="A6" s="84" t="s">
        <v>2</v>
      </c>
      <c r="B6" s="81"/>
    </row>
    <row r="7" spans="1:2" x14ac:dyDescent="0.2">
      <c r="A7" s="85" t="s">
        <v>3</v>
      </c>
      <c r="B7" s="81"/>
    </row>
    <row r="8" spans="1:2" x14ac:dyDescent="0.2">
      <c r="A8" s="86" t="s">
        <v>4</v>
      </c>
      <c r="B8" s="81"/>
    </row>
    <row r="9" spans="1:2" x14ac:dyDescent="0.2">
      <c r="A9" s="81"/>
      <c r="B9" s="81"/>
    </row>
    <row r="10" spans="1:2" ht="8.4499999999999993" customHeight="1" x14ac:dyDescent="0.2">
      <c r="A10" s="87"/>
      <c r="B10" s="87"/>
    </row>
    <row r="11" spans="1:2" ht="18" customHeight="1" x14ac:dyDescent="0.25">
      <c r="A11" s="88" t="s">
        <v>5</v>
      </c>
      <c r="B11" s="81"/>
    </row>
    <row r="12" spans="1:2" ht="261.60000000000002" customHeight="1" x14ac:dyDescent="0.2">
      <c r="A12" s="89" t="s">
        <v>6</v>
      </c>
      <c r="B12" s="90"/>
    </row>
    <row r="13" spans="1:2" ht="19.5" customHeight="1" x14ac:dyDescent="0.25">
      <c r="A13" s="88" t="s">
        <v>7</v>
      </c>
      <c r="B13" s="81"/>
    </row>
    <row r="14" spans="1:2" ht="45" customHeight="1" x14ac:dyDescent="0.2">
      <c r="A14" s="91" t="s">
        <v>8</v>
      </c>
      <c r="B14" s="81"/>
    </row>
    <row r="15" spans="1:2" s="71" customFormat="1" ht="32.1" customHeight="1" x14ac:dyDescent="0.25">
      <c r="A15" s="92" t="s">
        <v>9</v>
      </c>
      <c r="B15" s="93"/>
    </row>
    <row r="16" spans="1:2" ht="30" x14ac:dyDescent="0.2">
      <c r="A16" s="94" t="s">
        <v>10</v>
      </c>
      <c r="B16" s="81"/>
    </row>
    <row r="17" spans="1:2" s="71" customFormat="1" ht="32.1" customHeight="1" x14ac:dyDescent="0.25">
      <c r="A17" s="95" t="s">
        <v>11</v>
      </c>
      <c r="B17" s="93"/>
    </row>
    <row r="18" spans="1:2" s="71" customFormat="1" ht="32.1" customHeight="1" x14ac:dyDescent="0.25">
      <c r="A18" s="95" t="s">
        <v>12</v>
      </c>
      <c r="B18" s="93"/>
    </row>
    <row r="19" spans="1:2" s="71" customFormat="1" ht="63.6" customHeight="1" x14ac:dyDescent="0.25">
      <c r="A19" s="96" t="s">
        <v>13</v>
      </c>
      <c r="B19" s="93"/>
    </row>
    <row r="20" spans="1:2" s="71" customFormat="1" ht="63.95" customHeight="1" x14ac:dyDescent="0.25">
      <c r="A20" s="95" t="s">
        <v>14</v>
      </c>
      <c r="B20" s="93"/>
    </row>
    <row r="21" spans="1:2" s="71" customFormat="1" ht="32.1" customHeight="1" x14ac:dyDescent="0.25">
      <c r="A21" s="95" t="s">
        <v>15</v>
      </c>
      <c r="B21" s="93"/>
    </row>
    <row r="22" spans="1:2" s="71" customFormat="1" ht="32.1" customHeight="1" x14ac:dyDescent="0.25">
      <c r="A22" s="97" t="s">
        <v>16</v>
      </c>
      <c r="B22" s="93"/>
    </row>
    <row r="23" spans="1:2" ht="144" customHeight="1" x14ac:dyDescent="0.2">
      <c r="A23" s="98" t="s">
        <v>17</v>
      </c>
      <c r="B23" s="81"/>
    </row>
    <row r="24" spans="1:2" s="71" customFormat="1" ht="39" customHeight="1" x14ac:dyDescent="0.25">
      <c r="A24" s="97" t="s">
        <v>18</v>
      </c>
      <c r="B24" s="93"/>
    </row>
    <row r="25" spans="1:2" s="71" customFormat="1" ht="309.95" customHeight="1" x14ac:dyDescent="0.25">
      <c r="A25" s="98" t="s">
        <v>19</v>
      </c>
      <c r="B25" s="93"/>
    </row>
    <row r="26" spans="1:2" s="71" customFormat="1" ht="35.1" customHeight="1" x14ac:dyDescent="0.25">
      <c r="A26" s="97" t="s">
        <v>20</v>
      </c>
      <c r="B26" s="93"/>
    </row>
    <row r="27" spans="1:2" s="71" customFormat="1" ht="227.1" customHeight="1" x14ac:dyDescent="0.25">
      <c r="A27" s="98" t="s">
        <v>21</v>
      </c>
      <c r="B27" s="93"/>
    </row>
    <row r="28" spans="1:2" s="71" customFormat="1" ht="32.25" customHeight="1" x14ac:dyDescent="0.25">
      <c r="A28" s="97" t="s">
        <v>22</v>
      </c>
      <c r="B28" s="93"/>
    </row>
    <row r="29" spans="1:2" s="71" customFormat="1" ht="288" customHeight="1" x14ac:dyDescent="0.25">
      <c r="A29" s="98" t="s">
        <v>23</v>
      </c>
      <c r="B29" s="93"/>
    </row>
    <row r="30" spans="1:2" s="71" customFormat="1" ht="12" customHeight="1" x14ac:dyDescent="0.25">
      <c r="A30" s="99"/>
      <c r="B30" s="100"/>
    </row>
    <row r="31" spans="1:2" ht="22.5" customHeight="1" x14ac:dyDescent="0.25">
      <c r="A31" s="88" t="s">
        <v>24</v>
      </c>
      <c r="B31" s="81"/>
    </row>
    <row r="32" spans="1:2" ht="36" customHeight="1" x14ac:dyDescent="0.2">
      <c r="A32" s="101" t="s">
        <v>25</v>
      </c>
      <c r="B32" s="90"/>
    </row>
    <row r="33" spans="1:2" x14ac:dyDescent="0.2">
      <c r="A33" s="102" t="s">
        <v>26</v>
      </c>
      <c r="B33" s="103"/>
    </row>
  </sheetData>
  <sheetProtection algorithmName="SHA-512" hashValue="ZlzA+YGGNj/fKKlJ6ag8PqGVhTmglMpCUj/tVkMf9YDSeT6FRDFCyzyXgaWRpnRL3g5DUS0ffMLZX+JjnFGH5w==" saltValue="VJdTJ34FqkN6JSX5miElow==" spinCount="100000" sheet="1" formatCells="0" formatColumns="0" formatRows="0" insertColumns="0" insertRows="0" insertHyperlinks="0" sort="0" autoFilter="0" pivotTables="0"/>
  <pageMargins left="0.25" right="0.25" top="0.75" bottom="0.25" header="0.3" footer="0.3"/>
  <pageSetup orientation="portrait" r:id="rId1"/>
  <headerFooter>
    <oddHeader>&amp;LState of California -Health and Human Services Agency&amp;RDepartment of Health Care Services</oddHeader>
    <oddFooter>&amp;LDHCS 8206&amp;RPage &amp;P of &amp;N</oddFooter>
  </headerFooter>
  <rowBreaks count="1" manualBreakCount="1">
    <brk id="25" max="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autoPageBreaks="0"/>
  </sheetPr>
  <dimension ref="A1:X82"/>
  <sheetViews>
    <sheetView showGridLines="0" zoomScaleNormal="100" workbookViewId="0"/>
  </sheetViews>
  <sheetFormatPr defaultColWidth="0" defaultRowHeight="0" customHeight="1" zeroHeight="1" x14ac:dyDescent="0.2"/>
  <cols>
    <col min="1" max="1" width="36.85546875" style="2" customWidth="1"/>
    <col min="2" max="2" width="71.5703125" style="2" customWidth="1"/>
    <col min="3" max="3" width="22.5703125" style="2" customWidth="1"/>
    <col min="4" max="4" width="58.42578125" style="2" customWidth="1"/>
    <col min="5" max="5" width="54.5703125" style="2" customWidth="1"/>
    <col min="6" max="7" width="20.140625" style="3" customWidth="1"/>
    <col min="8" max="8" width="19" style="3" customWidth="1"/>
    <col min="9" max="10" width="22" style="21" customWidth="1"/>
    <col min="11" max="11" width="22.140625" style="21" customWidth="1"/>
    <col min="12" max="13" width="29" style="21" customWidth="1"/>
    <col min="14" max="14" width="21" style="2" customWidth="1"/>
    <col min="15" max="15" width="38.42578125" style="2" customWidth="1"/>
    <col min="16" max="18" width="19.140625" style="2" customWidth="1"/>
    <col min="19" max="19" width="4.140625" style="2" customWidth="1"/>
    <col min="20" max="24" width="9.140625" style="2" hidden="1" customWidth="1"/>
    <col min="25" max="16384" width="0" style="2" hidden="1"/>
  </cols>
  <sheetData>
    <row r="1" spans="1:18" ht="15" x14ac:dyDescent="0.2">
      <c r="A1" s="1" t="s">
        <v>27</v>
      </c>
      <c r="B1" s="3"/>
      <c r="C1" s="3"/>
      <c r="D1" s="3"/>
      <c r="E1" s="3"/>
      <c r="N1" s="3"/>
      <c r="O1" s="3"/>
      <c r="P1" s="3"/>
      <c r="Q1" s="3"/>
      <c r="R1" s="3"/>
    </row>
    <row r="2" spans="1:18" ht="12.75" customHeight="1" x14ac:dyDescent="0.2">
      <c r="A2" s="3"/>
      <c r="B2" s="3"/>
      <c r="C2" s="3"/>
      <c r="D2" s="3"/>
      <c r="E2" s="3"/>
      <c r="N2" s="3"/>
      <c r="O2" s="3"/>
      <c r="P2" s="3"/>
      <c r="Q2" s="3"/>
      <c r="R2" s="3"/>
    </row>
    <row r="3" spans="1:18" ht="15.75" x14ac:dyDescent="0.2">
      <c r="A3" s="9" t="s">
        <v>28</v>
      </c>
      <c r="B3" s="10" t="s">
        <v>1</v>
      </c>
      <c r="C3" s="10"/>
      <c r="D3" s="3"/>
      <c r="E3" s="3"/>
      <c r="N3" s="3"/>
      <c r="O3" s="3"/>
      <c r="P3" s="3"/>
      <c r="Q3" s="3"/>
      <c r="R3" s="3"/>
    </row>
    <row r="4" spans="1:18" ht="15" x14ac:dyDescent="0.2">
      <c r="A4" s="4"/>
      <c r="B4" s="11" t="s">
        <v>29</v>
      </c>
      <c r="C4" s="11"/>
      <c r="D4" s="3"/>
      <c r="E4" s="3"/>
      <c r="N4" s="3"/>
      <c r="O4" s="3"/>
      <c r="P4" s="3"/>
      <c r="Q4" s="3"/>
      <c r="R4" s="3"/>
    </row>
    <row r="5" spans="1:18" ht="15" x14ac:dyDescent="0.2">
      <c r="A5" s="4"/>
      <c r="B5" s="6"/>
      <c r="C5" s="6"/>
      <c r="D5" s="3"/>
      <c r="E5" s="3"/>
      <c r="N5" s="3"/>
      <c r="O5" s="3"/>
      <c r="P5" s="3"/>
      <c r="Q5" s="3"/>
      <c r="R5" s="3"/>
    </row>
    <row r="6" spans="1:18" ht="15.75" x14ac:dyDescent="0.2">
      <c r="A6" s="4"/>
      <c r="B6" s="22" t="s">
        <v>30</v>
      </c>
      <c r="C6" s="6"/>
      <c r="D6" s="3"/>
      <c r="E6" s="3"/>
      <c r="N6" s="3"/>
      <c r="O6" s="3"/>
      <c r="P6" s="3"/>
      <c r="Q6" s="3"/>
      <c r="R6" s="3"/>
    </row>
    <row r="7" spans="1:18" ht="15" x14ac:dyDescent="0.2">
      <c r="A7" s="4"/>
      <c r="B7" s="4"/>
      <c r="C7" s="4"/>
      <c r="D7" s="3"/>
      <c r="E7" s="3"/>
      <c r="N7" s="3"/>
      <c r="O7" s="3"/>
      <c r="P7" s="3"/>
      <c r="Q7" s="3"/>
      <c r="R7" s="3"/>
    </row>
    <row r="8" spans="1:18" ht="15" x14ac:dyDescent="0.2">
      <c r="A8" s="11" t="s">
        <v>31</v>
      </c>
      <c r="B8" s="4"/>
      <c r="C8" s="4"/>
      <c r="D8" s="77"/>
      <c r="E8" s="3"/>
      <c r="N8" s="3"/>
      <c r="O8" s="3"/>
      <c r="P8" s="3"/>
      <c r="Q8" s="3"/>
      <c r="R8" s="3"/>
    </row>
    <row r="9" spans="1:18" ht="15.75" x14ac:dyDescent="0.2">
      <c r="A9" s="12" t="s">
        <v>32</v>
      </c>
      <c r="B9" s="7"/>
      <c r="C9" s="4"/>
      <c r="D9" s="3"/>
      <c r="E9" s="3"/>
      <c r="N9" s="3"/>
      <c r="O9" s="3"/>
      <c r="P9" s="3"/>
      <c r="Q9" s="3"/>
      <c r="R9" s="3"/>
    </row>
    <row r="10" spans="1:18" ht="15.75" x14ac:dyDescent="0.2">
      <c r="A10" s="12" t="s">
        <v>33</v>
      </c>
      <c r="B10" s="7"/>
      <c r="C10" s="4"/>
      <c r="D10" s="3"/>
      <c r="E10" s="3"/>
      <c r="N10" s="3"/>
      <c r="O10" s="3"/>
      <c r="P10" s="3"/>
      <c r="Q10" s="3"/>
      <c r="R10" s="3"/>
    </row>
    <row r="11" spans="1:18" ht="15.75" x14ac:dyDescent="0.2">
      <c r="A11" s="12" t="s">
        <v>34</v>
      </c>
      <c r="B11" s="13" t="s">
        <v>35</v>
      </c>
      <c r="C11" s="4"/>
      <c r="D11" s="3"/>
      <c r="E11" s="3"/>
      <c r="N11" s="3"/>
      <c r="O11" s="3"/>
      <c r="P11" s="3"/>
      <c r="Q11" s="3"/>
      <c r="R11" s="3"/>
    </row>
    <row r="12" spans="1:18" ht="16.5" thickBot="1" x14ac:dyDescent="0.25">
      <c r="A12" s="12" t="s">
        <v>36</v>
      </c>
      <c r="B12" s="13" t="s">
        <v>37</v>
      </c>
      <c r="C12" s="4"/>
      <c r="D12" s="3"/>
      <c r="E12" s="3"/>
      <c r="N12" s="3"/>
      <c r="O12" s="3"/>
      <c r="P12" s="3"/>
      <c r="Q12" s="3"/>
      <c r="R12" s="3"/>
    </row>
    <row r="13" spans="1:18" ht="15.75" hidden="1" thickBot="1" x14ac:dyDescent="0.25">
      <c r="A13" s="77" t="s">
        <v>38</v>
      </c>
      <c r="B13" s="77"/>
      <c r="C13" s="77"/>
      <c r="D13" s="77"/>
      <c r="E13" s="77"/>
      <c r="N13" s="77"/>
      <c r="O13" s="77"/>
      <c r="P13" s="77"/>
      <c r="Q13" s="77"/>
      <c r="R13" s="77"/>
    </row>
    <row r="14" spans="1:18" ht="62.25" x14ac:dyDescent="0.2">
      <c r="A14" s="63" t="s">
        <v>39</v>
      </c>
      <c r="B14" s="64" t="s">
        <v>40</v>
      </c>
      <c r="C14" s="64" t="s">
        <v>41</v>
      </c>
      <c r="D14" s="64" t="s">
        <v>42</v>
      </c>
      <c r="E14" s="64" t="s">
        <v>43</v>
      </c>
      <c r="F14" s="65" t="s">
        <v>44</v>
      </c>
      <c r="G14" s="65" t="s">
        <v>45</v>
      </c>
      <c r="H14" s="65" t="s">
        <v>46</v>
      </c>
      <c r="I14" s="65" t="s">
        <v>47</v>
      </c>
      <c r="J14" s="65" t="s">
        <v>48</v>
      </c>
      <c r="K14" s="65" t="s">
        <v>49</v>
      </c>
      <c r="L14" s="65" t="s">
        <v>50</v>
      </c>
      <c r="M14" s="65" t="s">
        <v>51</v>
      </c>
      <c r="N14" s="66" t="s">
        <v>52</v>
      </c>
      <c r="O14" s="67" t="s">
        <v>53</v>
      </c>
      <c r="P14" s="67" t="s">
        <v>54</v>
      </c>
      <c r="Q14" s="67" t="s">
        <v>55</v>
      </c>
      <c r="R14" s="68" t="s">
        <v>56</v>
      </c>
    </row>
    <row r="15" spans="1:18" ht="409.5" customHeight="1" x14ac:dyDescent="0.2">
      <c r="A15" s="28" t="s">
        <v>57</v>
      </c>
      <c r="B15" s="14" t="s">
        <v>58</v>
      </c>
      <c r="C15" s="14" t="s">
        <v>59</v>
      </c>
      <c r="D15" s="24" t="s">
        <v>129</v>
      </c>
      <c r="E15" s="24" t="s">
        <v>125</v>
      </c>
      <c r="F15" s="8"/>
      <c r="G15" s="8"/>
      <c r="H15" s="16" t="str">
        <f>IFERROR(IF(OR(Table4[[#This Row],[Denominator Submission
(From Submission 2B)]]="",Table4[[#This Row],[Numerator Submission
(From Submission 2B)]]=""),"",IF(Table4[[#This Row],[Denominator Submission
(From Submission 2B)]]=0,0,Table4[[#This Row],[Numerator Submission
(From Submission 2B)]]/Table4[[#This Row],[Denominator Submission
(From Submission 2B)]])),"ERROR, CONTACT DHCS")</f>
        <v/>
      </c>
      <c r="I15" s="55" t="s">
        <v>60</v>
      </c>
      <c r="J15" s="55" t="s">
        <v>60</v>
      </c>
      <c r="K15" s="55" t="s">
        <v>60</v>
      </c>
      <c r="L15" s="55" t="s">
        <v>60</v>
      </c>
      <c r="M15" s="55" t="s">
        <v>60</v>
      </c>
      <c r="N15" s="69" t="s">
        <v>61</v>
      </c>
      <c r="O15" s="14" t="s">
        <v>62</v>
      </c>
      <c r="P15" s="55" t="s">
        <v>60</v>
      </c>
      <c r="Q15" s="55" t="s">
        <v>60</v>
      </c>
      <c r="R15" s="55" t="s">
        <v>60</v>
      </c>
    </row>
    <row r="16" spans="1:18" ht="293.45" customHeight="1" x14ac:dyDescent="0.2">
      <c r="A16" s="28" t="s">
        <v>57</v>
      </c>
      <c r="B16" s="19" t="s">
        <v>63</v>
      </c>
      <c r="C16" s="19" t="s">
        <v>59</v>
      </c>
      <c r="D16" s="24" t="s">
        <v>126</v>
      </c>
      <c r="E16" s="24" t="s">
        <v>127</v>
      </c>
      <c r="F16" s="8"/>
      <c r="G16" s="8"/>
      <c r="H16" s="16" t="str">
        <f>IFERROR(IF(OR(Table4[[#This Row],[Denominator Submission
(From Submission 2B)]]="",Table4[[#This Row],[Numerator Submission
(From Submission 2B)]]=""),"",IF(Table4[[#This Row],[Denominator Submission
(From Submission 2B)]]=0,0,Table4[[#This Row],[Numerator Submission
(From Submission 2B)]]/Table4[[#This Row],[Denominator Submission
(From Submission 2B)]])),"ERROR, CONTACT DHCS")</f>
        <v/>
      </c>
      <c r="I16" s="8"/>
      <c r="J16" s="8"/>
      <c r="K16" s="17" t="str">
        <f>IFERROR(IF(OR(Table4[[#This Row],[Denominator Submission
(From Submission 2A)]]="",Table4[[#This Row],[Numerator Submission
(From Submission 2A)]]=""),"",IF(Table4[[#This Row],[Denominator Submission
(From Submission 2A)]]=0,0,Table4[[#This Row],[Numerator Submission
(From Submission 2A)]]/Table4[[#This Row],[Denominator Submission
(From Submission 2A)]])),"ERROR, CONTACT DHCS")</f>
        <v/>
      </c>
      <c r="L16" s="16" t="str">
        <f>IFERROR(IF(OR(Table4[[#This Row],[Baseline Result
(From Submission 2A)]]="",Table4[[#This Row],[Measure Result
(Automatically Calculates)]]=""),"",Table4[[#This Row],[Measure Result
(Automatically Calculates)]]-Table4[[#This Row],[Baseline Result
(From Submission 2A)]]),"ERROR, CONTACT DHCS")</f>
        <v/>
      </c>
      <c r="M16" s="16" t="str">
        <f>IFERROR(IF(OR(Table4[[#This Row],[Baseline Result
(From Submission 2A)]]="",Table4[[#This Row],[Measure Result
(Automatically Calculates)]]=""),"",IF(Table4[[#This Row],[Baseline Result
(From Submission 2A)]]=1,"No Gap, Baseline 100%",(Table4[[#This Row],[Measure Result
(Automatically Calculates)]]-Table4[[#This Row],[Baseline Result
(From Submission 2A)]])/(1-Table4[[#This Row],[Baseline Result
(From Submission 2A)]]))),"ERROR, CONTACT DHCS")</f>
        <v/>
      </c>
      <c r="N16" s="69" t="s">
        <v>64</v>
      </c>
      <c r="O16" s="14" t="s">
        <v>65</v>
      </c>
      <c r="P16" s="14" t="str">
        <f>IFERROR(IF(OR(Table4[[#This Row],[Baseline Result
(From Submission 2A)]]="",Table4[[#This Row],[Measure Result
(Automatically Calculates)]]=""),"",IF(Table4[[#This Row],[Measure Result
(Automatically Calculates)]]&gt;=0.9,"Yes",IF(AND(Table4[[#This Row],[Percent Change of Gap Between Baseline and 100%
(Automatically Calculates)]]="No Gap, Baseline 100%",Table4[[#This Row],[Percentage Point Change from Baseline
(Automatically Calculates)]]&lt;0),"No",IF(Table4[[#This Row],[Percent Change of Gap Between Baseline and 100%
(Automatically Calculates)]]&gt;=0.2,"Yes","No")))),"")</f>
        <v/>
      </c>
      <c r="Q16" s="14" t="str">
        <f>IFERROR(IF(OR(Table4[[#This Row],[Baseline Result
(From Submission 2A)]]="",Table4[[#This Row],[Measure Result
(Automatically Calculates)]]=""),"",IF(Table4[[#This Row],[Gap Improvement Target Met?]]="Yes","Not Applicable; Gap Improvement Target Met",IF(AND(Table4[[#This Row],[Numerator Submission
(From Submission 2A)]]=0,Table4[[#This Row],[Percent Change of Gap Between Baseline and 100%
(Automatically Calculates)]]&lt;0.2),"No",IF(((Table4[[#This Row],[Numerator Submission
(From Submission 2B)]]-Table4[[#This Row],[Numerator Submission
(From Submission 2A)]])/Table4[[#This Row],[Numerator Submission
(From Submission 2A)]])&gt;=0.2,"Yes","No")))),"")</f>
        <v/>
      </c>
      <c r="R16" s="14" t="str">
        <f>IFERROR(IF(OR(Table4[[#This Row],[Denominator Submission
(From Submission 2B)]]="",Table4[[#This Row],[Denominator Submission
(From Submission 2A)]]=""),"",IF(Table4[[#This Row],[Gap Improvement Target Met?]]="Yes","Not Applicable; Gap Improvement Target Met",IF(Table4[[#This Row],[Denominator Submission
(From Submission 2B)]]&gt;Table4[[#This Row],[Denominator Submission
(From Submission 2A)]],"Yes","No"))),"")</f>
        <v/>
      </c>
    </row>
    <row r="17" spans="1:18" ht="332.25" customHeight="1" x14ac:dyDescent="0.2">
      <c r="A17" s="72" t="s">
        <v>57</v>
      </c>
      <c r="B17" s="18" t="s">
        <v>66</v>
      </c>
      <c r="C17" s="19" t="s">
        <v>59</v>
      </c>
      <c r="D17" s="75" t="s">
        <v>67</v>
      </c>
      <c r="E17" s="24" t="s">
        <v>128</v>
      </c>
      <c r="F17" s="8"/>
      <c r="G17" s="8"/>
      <c r="H17" s="16" t="str">
        <f>IFERROR(IF(OR(Table4[[#This Row],[Denominator Submission
(From Submission 2B)]]="",Table4[[#This Row],[Numerator Submission
(From Submission 2B)]]=""),"",IF(Table4[[#This Row],[Denominator Submission
(From Submission 2B)]]=0,0,Table4[[#This Row],[Numerator Submission
(From Submission 2B)]]/Table4[[#This Row],[Denominator Submission
(From Submission 2B)]])),"ERROR, CONTACT DHCS")</f>
        <v/>
      </c>
      <c r="I17" s="8"/>
      <c r="J17" s="8"/>
      <c r="K17" s="17" t="str">
        <f>IFERROR(IF(OR(Table4[[#This Row],[Denominator Submission
(From Submission 2A)]]="",Table4[[#This Row],[Numerator Submission
(From Submission 2A)]]=""),"",IF(Table4[[#This Row],[Denominator Submission
(From Submission 2A)]]=0,0,Table4[[#This Row],[Numerator Submission
(From Submission 2A)]]/Table4[[#This Row],[Denominator Submission
(From Submission 2A)]])),"ERROR, CONTACT DHCS")</f>
        <v/>
      </c>
      <c r="L17" s="16" t="str">
        <f>IFERROR(IF(OR(Table4[[#This Row],[Baseline Result
(From Submission 2A)]]="",Table4[[#This Row],[Measure Result
(Automatically Calculates)]]=""),"",Table4[[#This Row],[Measure Result
(Automatically Calculates)]]-Table4[[#This Row],[Baseline Result
(From Submission 2A)]]),"ERROR, CONTACT DHCS")</f>
        <v/>
      </c>
      <c r="M17" s="16" t="str">
        <f>IFERROR(IF(OR(Table4[[#This Row],[Baseline Result
(From Submission 2A)]]="",Table4[[#This Row],[Measure Result
(Automatically Calculates)]]=""),"",IF(Table4[[#This Row],[Baseline Result
(From Submission 2A)]]=1,"No Gap, Baseline 100%",(Table4[[#This Row],[Measure Result
(Automatically Calculates)]]-Table4[[#This Row],[Baseline Result
(From Submission 2A)]])/(1-Table4[[#This Row],[Baseline Result
(From Submission 2A)]]))),"ERROR, CONTACT DHCS")</f>
        <v/>
      </c>
      <c r="N17" s="69" t="s">
        <v>61</v>
      </c>
      <c r="O17" s="14" t="s">
        <v>68</v>
      </c>
      <c r="P17" s="14" t="str">
        <f>IFERROR(IF(OR(Table4[[#This Row],[Baseline Result
(From Submission 2A)]]="",Table4[[#This Row],[Measure Result
(Automatically Calculates)]]=""),"",IF(Table4[[#This Row],[Measure Result
(Automatically Calculates)]]&gt;=0.9,"Yes",IF(AND(Table4[[#This Row],[Percent Change of Gap Between Baseline and 100%
(Automatically Calculates)]]="No Gap, Baseline 100%",Table4[[#This Row],[Percentage Point Change from Baseline
(Automatically Calculates)]]&lt;0),"No",IF(Table4[[#This Row],[Percent Change of Gap Between Baseline and 100%
(Automatically Calculates)]]&gt;=0.2,"Yes","No")))),"")</f>
        <v/>
      </c>
      <c r="Q17" s="15" t="str">
        <f>IFERROR(IF(OR(Table4[[#This Row],[Baseline Result
(From Submission 2A)]]="",Table4[[#This Row],[Measure Result
(Automatically Calculates)]]=""),"",IF(Table4[[#This Row],[Gap Improvement Target Met?]]="Yes","Not Applicable; Gap Improvement Target Met",IF(AND(Table4[[#This Row],[Numerator Submission
(From Submission 2A)]]=0,Table4[[#This Row],[Percent Change of Gap Between Baseline and 100%
(Automatically Calculates)]]&lt;0.2),"No",IF(((Table4[[#This Row],[Numerator Submission
(From Submission 2B)]]-Table4[[#This Row],[Numerator Submission
(From Submission 2A)]])/Table4[[#This Row],[Numerator Submission
(From Submission 2A)]])&gt;=0.2,"Yes","No")))),"")</f>
        <v/>
      </c>
      <c r="R17" s="20" t="str">
        <f>IFERROR(IF(OR(Table4[[#This Row],[Denominator Submission
(From Submission 2B)]]="",Table4[[#This Row],[Denominator Submission
(From Submission 2A)]]=""),"",IF(Table4[[#This Row],[Gap Improvement Target Met?]]="Yes","Not Applicable; Gap Improvement Target Met",IF(Table4[[#This Row],[Denominator Submission
(From Submission 2B)]]&gt;Table4[[#This Row],[Denominator Submission
(From Submission 2A)]],"Yes","No"))),"")</f>
        <v/>
      </c>
    </row>
    <row r="18" spans="1:18" ht="188.25" customHeight="1" x14ac:dyDescent="0.2">
      <c r="A18" s="73" t="s">
        <v>69</v>
      </c>
      <c r="B18" s="74" t="s">
        <v>70</v>
      </c>
      <c r="C18" s="76" t="s">
        <v>69</v>
      </c>
      <c r="D18" s="75" t="s">
        <v>71</v>
      </c>
      <c r="E18" s="24" t="s">
        <v>72</v>
      </c>
      <c r="F18" s="8"/>
      <c r="G18" s="8"/>
      <c r="H18" s="16" t="str">
        <f>IFERROR(Table4[[#This Row],[Numerator Submission
(From Submission 2B)]]/Table4[[#This Row],[Denominator Submission
(From Submission 2B)]],"")</f>
        <v/>
      </c>
      <c r="I18" s="78"/>
      <c r="J18" s="78"/>
      <c r="K18" s="17" t="str">
        <f>IFERROR(Table4[[#This Row],[Numerator Submission
(From Submission 2A)]]/Table4[[#This Row],[Denominator Submission
(From Submission 2A)]],"")</f>
        <v/>
      </c>
      <c r="L18" s="29" t="str">
        <f>IFERROR((Table4[[#This Row],[Measure Result
(Automatically Calculates)]]-Table4[[#This Row],[Baseline Result
(From Submission 2A)]])/Table4[[#This Row],[Baseline Result
(From Submission 2A)]],"")</f>
        <v/>
      </c>
      <c r="M18" s="29" t="str">
        <f>IFERROR((Table4[[#This Row],[Measure Result
(Automatically Calculates)]]-Table4[[#This Row],[Baseline Result
(From Submission 2A)]])/(1-Table4[[#This Row],[Baseline Result
(From Submission 2A)]]),"")</f>
        <v/>
      </c>
      <c r="N18" s="35" t="s">
        <v>61</v>
      </c>
      <c r="O18" s="15" t="s">
        <v>73</v>
      </c>
      <c r="P18" s="14" t="str">
        <f>IFERROR(IF(OR(Table4[[#This Row],[Baseline Result
(From Submission 2A)]]="",Table4[[#This Row],[Measure Result
(Automatically Calculates)]]=""),"",IF(Table4[[#This Row],[Measure Result
(Automatically Calculates)]]&gt;=0.9,"Yes",IF(AND(Table4[[#This Row],[Percent Change of Gap Between Baseline and 100%
(Automatically Calculates)]]="No Gap, Baseline 100%",Table4[[#This Row],[Percentage Point Change from Baseline
(Automatically Calculates)]]&lt;0),"No",IF(Table4[[#This Row],[Percent Change of Gap Between Baseline and 100%
(Automatically Calculates)]]&gt;=0.2,"Yes","No")))),"")</f>
        <v/>
      </c>
      <c r="Q18" s="14" t="str">
        <f>IFERROR(IF(OR(Table4[[#This Row],[Baseline Result
(From Submission 2A)]]="",Table4[[#This Row],[Measure Result
(Automatically Calculates)]]=""),"",IF(Table4[[#This Row],[Gap Improvement Target Met?]]="Yes","Not Applicable; Gap Improvement Target Met",IF(AND(Table4[[#This Row],[Numerator Submission
(From Submission 2A)]]=0,Table4[[#This Row],[Percent Change of Gap Between Baseline and 100%
(Automatically Calculates)]]&lt;0.2),"No",IF(((Table4[[#This Row],[Numerator Submission
(From Submission 2B)]]-Table4[[#This Row],[Numerator Submission
(From Submission 2A)]])/Table4[[#This Row],[Numerator Submission
(From Submission 2A)]])&gt;=0.2,"Yes","No")))),"")</f>
        <v/>
      </c>
      <c r="R18" s="18" t="str">
        <f>IFERROR(IF(OR(Table4[[#This Row],[Denominator Submission
(From Submission 2B)]]="",Table4[[#This Row],[Denominator Submission
(From Submission 2A)]]=""),"",IF(Table4[[#This Row],[Gap Improvement Target Met?]]="Yes","Not Applicable; Gap Improvement Target Met",IF(Table4[[#This Row],[Denominator Submission
(From Submission 2B)]]&gt;Table4[[#This Row],[Denominator Submission
(From Submission 2A)]],"Yes","No"))),"")</f>
        <v/>
      </c>
    </row>
    <row r="19" spans="1:18" ht="210" x14ac:dyDescent="0.2">
      <c r="A19" s="30" t="s">
        <v>57</v>
      </c>
      <c r="B19" s="15" t="s">
        <v>74</v>
      </c>
      <c r="C19" s="15" t="s">
        <v>59</v>
      </c>
      <c r="D19" s="24" t="s">
        <v>75</v>
      </c>
      <c r="E19" s="24" t="s">
        <v>76</v>
      </c>
      <c r="F19" s="8"/>
      <c r="G19" s="8"/>
      <c r="H19" s="16" t="str">
        <f>IFERROR(Table4[[#This Row],[Numerator Submission
(From Submission 2B)]]/Table4[[#This Row],[Denominator Submission
(From Submission 2B)]],"")</f>
        <v/>
      </c>
      <c r="I19" s="78"/>
      <c r="J19" s="78"/>
      <c r="K19" s="17" t="str">
        <f>IFERROR(Table4[[#This Row],[Numerator Submission
(From Submission 2A)]]/Table4[[#This Row],[Denominator Submission
(From Submission 2A)]],"")</f>
        <v/>
      </c>
      <c r="L19" s="29" t="str">
        <f>IFERROR((Table4[[#This Row],[Measure Result
(Automatically Calculates)]]-Table4[[#This Row],[Baseline Result
(From Submission 2A)]])/Table4[[#This Row],[Baseline Result
(From Submission 2A)]],"")</f>
        <v/>
      </c>
      <c r="M19" s="29" t="str">
        <f>IFERROR((Table4[[#This Row],[Measure Result
(Automatically Calculates)]]-Table4[[#This Row],[Baseline Result
(From Submission 2A)]])/(1-Table4[[#This Row],[Baseline Result
(From Submission 2A)]]),"")</f>
        <v/>
      </c>
      <c r="N19" s="31" t="s">
        <v>77</v>
      </c>
      <c r="O19" s="14" t="s">
        <v>78</v>
      </c>
      <c r="P19" s="14" t="str">
        <f>IFERROR(IF(OR(Table4[[#This Row],[Baseline Result
(From Submission 2A)]]="",Table4[[#This Row],[Measure Result
(Automatically Calculates)]]=""),"",IF(Table4[[#This Row],[Measure Result
(Automatically Calculates)]]&gt;=0.9,"Yes",IF(AND(Table4[[#This Row],[Percent Change of Gap Between Baseline and 100%
(Automatically Calculates)]]="No Gap, Baseline 100%",Table4[[#This Row],[Percentage Point Change from Baseline
(Automatically Calculates)]]&lt;0),"No",IF(Table4[[#This Row],[Percent Change of Gap Between Baseline and 100%
(Automatically Calculates)]]&gt;=0.2,"Yes","No")))),"")</f>
        <v/>
      </c>
      <c r="Q19" s="14" t="str">
        <f>IFERROR(IF(OR(Table4[[#This Row],[Baseline Result
(From Submission 2A)]]="",Table4[[#This Row],[Measure Result
(Automatically Calculates)]]=""),"",IF(Table4[[#This Row],[Gap Improvement Target Met?]]="Yes","Not Applicable; Gap Improvement Target Met",IF(AND(Table4[[#This Row],[Numerator Submission
(From Submission 2A)]]=0,Table4[[#This Row],[Percent Change of Gap Between Baseline and 100%
(Automatically Calculates)]]&lt;0.2),"No",IF(((Table4[[#This Row],[Numerator Submission
(From Submission 2B)]]-Table4[[#This Row],[Numerator Submission
(From Submission 2A)]])/Table4[[#This Row],[Numerator Submission
(From Submission 2A)]])&gt;=0.2,"Yes","No")))),"")</f>
        <v/>
      </c>
      <c r="R19" s="18" t="str">
        <f>IFERROR(IF(OR(Table4[[#This Row],[Denominator Submission
(From Submission 2B)]]="",Table4[[#This Row],[Denominator Submission
(From Submission 2A)]]=""),"",IF(Table4[[#This Row],[Gap Improvement Target Met?]]="Yes","Not Applicable; Gap Improvement Target Met",IF(Table4[[#This Row],[Denominator Submission
(From Submission 2B)]]&gt;Table4[[#This Row],[Denominator Submission
(From Submission 2A)]],"Yes","No"))),"")</f>
        <v/>
      </c>
    </row>
    <row r="20" spans="1:18" ht="224.45" customHeight="1" x14ac:dyDescent="0.2">
      <c r="A20" s="36" t="s">
        <v>79</v>
      </c>
      <c r="B20" s="19" t="s">
        <v>124</v>
      </c>
      <c r="C20" s="19" t="s">
        <v>59</v>
      </c>
      <c r="D20" s="32" t="s">
        <v>130</v>
      </c>
      <c r="E20" s="23" t="s">
        <v>80</v>
      </c>
      <c r="F20" s="8"/>
      <c r="G20" s="8"/>
      <c r="H20" s="16" t="str">
        <f>IFERROR(Table4[[#This Row],[Numerator Submission
(From Submission 2B)]]/Table4[[#This Row],[Denominator Submission
(From Submission 2B)]],"")</f>
        <v/>
      </c>
      <c r="I20" s="55" t="s">
        <v>60</v>
      </c>
      <c r="J20" s="55" t="s">
        <v>60</v>
      </c>
      <c r="K20" s="55" t="s">
        <v>60</v>
      </c>
      <c r="L20" s="55" t="s">
        <v>60</v>
      </c>
      <c r="M20" s="55" t="s">
        <v>60</v>
      </c>
      <c r="N20" s="34" t="s">
        <v>61</v>
      </c>
      <c r="O20" s="40" t="s">
        <v>62</v>
      </c>
      <c r="P20" s="55" t="s">
        <v>60</v>
      </c>
      <c r="Q20" s="55" t="s">
        <v>60</v>
      </c>
      <c r="R20" s="55" t="s">
        <v>60</v>
      </c>
    </row>
    <row r="21" spans="1:18" ht="75" x14ac:dyDescent="0.2">
      <c r="A21" s="36" t="s">
        <v>79</v>
      </c>
      <c r="B21" s="19" t="s">
        <v>81</v>
      </c>
      <c r="C21" s="24" t="s">
        <v>131</v>
      </c>
      <c r="D21" s="14" t="s">
        <v>82</v>
      </c>
      <c r="E21" s="33" t="s">
        <v>83</v>
      </c>
      <c r="F21" s="8"/>
      <c r="G21" s="8"/>
      <c r="H21" s="16" t="str">
        <f>IFERROR(Table4[[#This Row],[Numerator Submission
(From Submission 2B)]]/Table4[[#This Row],[Denominator Submission
(From Submission 2B)]],"")</f>
        <v/>
      </c>
      <c r="I21" s="55" t="s">
        <v>60</v>
      </c>
      <c r="J21" s="55" t="s">
        <v>60</v>
      </c>
      <c r="K21" s="55" t="s">
        <v>60</v>
      </c>
      <c r="L21" s="55" t="s">
        <v>60</v>
      </c>
      <c r="M21" s="55" t="s">
        <v>60</v>
      </c>
      <c r="N21" s="34" t="s">
        <v>61</v>
      </c>
      <c r="O21" s="19" t="s">
        <v>62</v>
      </c>
      <c r="P21" s="55" t="s">
        <v>60</v>
      </c>
      <c r="Q21" s="55" t="s">
        <v>60</v>
      </c>
      <c r="R21" s="55" t="s">
        <v>60</v>
      </c>
    </row>
    <row r="22" spans="1:18" ht="90" x14ac:dyDescent="0.2">
      <c r="A22" s="36" t="s">
        <v>79</v>
      </c>
      <c r="B22" s="19" t="s">
        <v>84</v>
      </c>
      <c r="C22" s="43" t="s">
        <v>131</v>
      </c>
      <c r="D22" s="14" t="s">
        <v>85</v>
      </c>
      <c r="E22" s="14" t="s">
        <v>86</v>
      </c>
      <c r="F22" s="8"/>
      <c r="G22" s="8"/>
      <c r="H22" s="16" t="str">
        <f>IFERROR(Table4[[#This Row],[Numerator Submission
(From Submission 2B)]]/Table4[[#This Row],[Denominator Submission
(From Submission 2B)]],"")</f>
        <v/>
      </c>
      <c r="I22" s="55" t="s">
        <v>60</v>
      </c>
      <c r="J22" s="55" t="s">
        <v>60</v>
      </c>
      <c r="K22" s="55" t="s">
        <v>60</v>
      </c>
      <c r="L22" s="55" t="s">
        <v>60</v>
      </c>
      <c r="M22" s="55" t="s">
        <v>60</v>
      </c>
      <c r="N22" s="39" t="s">
        <v>61</v>
      </c>
      <c r="O22" s="19" t="s">
        <v>62</v>
      </c>
      <c r="P22" s="55" t="s">
        <v>60</v>
      </c>
      <c r="Q22" s="55" t="s">
        <v>60</v>
      </c>
      <c r="R22" s="55" t="s">
        <v>60</v>
      </c>
    </row>
    <row r="23" spans="1:18" ht="240" x14ac:dyDescent="0.2">
      <c r="A23" s="38"/>
      <c r="B23" s="26"/>
      <c r="C23" s="56"/>
      <c r="D23" s="79" t="s">
        <v>123</v>
      </c>
      <c r="E23" s="79" t="s">
        <v>122</v>
      </c>
      <c r="F23" s="8"/>
      <c r="G23" s="8"/>
      <c r="H23" s="16" t="str">
        <f>IFERROR(Table4[[#This Row],[Numerator Submission
(From Submission 2B)]]/Table4[[#This Row],[Denominator Submission
(From Submission 2B)]],"")</f>
        <v/>
      </c>
      <c r="I23" s="55" t="s">
        <v>60</v>
      </c>
      <c r="J23" s="55" t="s">
        <v>60</v>
      </c>
      <c r="K23" s="55" t="s">
        <v>60</v>
      </c>
      <c r="L23" s="55" t="s">
        <v>60</v>
      </c>
      <c r="M23" s="55" t="s">
        <v>60</v>
      </c>
      <c r="N23" s="27"/>
      <c r="O23" s="40"/>
      <c r="P23" s="55" t="s">
        <v>60</v>
      </c>
      <c r="Q23" s="55" t="s">
        <v>60</v>
      </c>
      <c r="R23" s="55" t="s">
        <v>60</v>
      </c>
    </row>
    <row r="24" spans="1:18" ht="240" x14ac:dyDescent="0.2">
      <c r="A24" s="37"/>
      <c r="B24" s="25"/>
      <c r="C24" s="32"/>
      <c r="D24" s="79" t="s">
        <v>123</v>
      </c>
      <c r="E24" s="79" t="s">
        <v>122</v>
      </c>
      <c r="F24" s="8"/>
      <c r="G24" s="8"/>
      <c r="H24" s="16" t="str">
        <f>IFERROR(Table4[[#This Row],[Numerator Submission
(From Submission 2B)]]/Table4[[#This Row],[Denominator Submission
(From Submission 2B)]],"")</f>
        <v/>
      </c>
      <c r="I24" s="55" t="s">
        <v>60</v>
      </c>
      <c r="J24" s="55" t="s">
        <v>60</v>
      </c>
      <c r="K24" s="55" t="s">
        <v>60</v>
      </c>
      <c r="L24" s="55" t="s">
        <v>60</v>
      </c>
      <c r="M24" s="55" t="s">
        <v>60</v>
      </c>
      <c r="N24" s="35"/>
      <c r="O24" s="15"/>
      <c r="P24" s="55" t="s">
        <v>60</v>
      </c>
      <c r="Q24" s="55" t="s">
        <v>60</v>
      </c>
      <c r="R24" s="55" t="s">
        <v>60</v>
      </c>
    </row>
    <row r="25" spans="1:18" ht="234.6" customHeight="1" x14ac:dyDescent="0.2">
      <c r="A25" s="44" t="s">
        <v>87</v>
      </c>
      <c r="B25" s="43" t="s">
        <v>88</v>
      </c>
      <c r="C25" s="43" t="s">
        <v>131</v>
      </c>
      <c r="D25" s="24" t="s">
        <v>89</v>
      </c>
      <c r="E25" s="24" t="s">
        <v>90</v>
      </c>
      <c r="F25" s="8"/>
      <c r="G25" s="8"/>
      <c r="H25" s="16" t="str">
        <f>IFERROR(Table4[[#This Row],[Numerator Submission
(From Submission 2B)]]/Table4[[#This Row],[Denominator Submission
(From Submission 2B)]],"")</f>
        <v/>
      </c>
      <c r="I25" s="55" t="s">
        <v>60</v>
      </c>
      <c r="J25" s="55" t="s">
        <v>60</v>
      </c>
      <c r="K25" s="55" t="s">
        <v>60</v>
      </c>
      <c r="L25" s="55" t="s">
        <v>60</v>
      </c>
      <c r="M25" s="55" t="s">
        <v>60</v>
      </c>
      <c r="N25" s="39" t="s">
        <v>61</v>
      </c>
      <c r="O25" s="19" t="s">
        <v>62</v>
      </c>
      <c r="P25" s="55" t="s">
        <v>60</v>
      </c>
      <c r="Q25" s="55" t="s">
        <v>60</v>
      </c>
      <c r="R25" s="55" t="s">
        <v>60</v>
      </c>
    </row>
    <row r="26" spans="1:18" ht="85.5" customHeight="1" x14ac:dyDescent="0.2">
      <c r="A26" s="37"/>
      <c r="B26" s="25"/>
      <c r="C26" s="57"/>
      <c r="D26" s="43" t="s">
        <v>91</v>
      </c>
      <c r="E26" s="43" t="s">
        <v>92</v>
      </c>
      <c r="F26" s="8"/>
      <c r="G26" s="8"/>
      <c r="H26" s="16" t="str">
        <f>IFERROR(Table4[[#This Row],[Numerator Submission
(From Submission 2B)]]/Table4[[#This Row],[Denominator Submission
(From Submission 2B)]],"")</f>
        <v/>
      </c>
      <c r="I26" s="55" t="s">
        <v>60</v>
      </c>
      <c r="J26" s="55" t="s">
        <v>60</v>
      </c>
      <c r="K26" s="55" t="s">
        <v>60</v>
      </c>
      <c r="L26" s="55" t="s">
        <v>60</v>
      </c>
      <c r="M26" s="55" t="s">
        <v>60</v>
      </c>
      <c r="N26" s="35"/>
      <c r="O26" s="15"/>
      <c r="P26" s="55" t="s">
        <v>60</v>
      </c>
      <c r="Q26" s="55" t="s">
        <v>60</v>
      </c>
      <c r="R26" s="55" t="s">
        <v>60</v>
      </c>
    </row>
    <row r="27" spans="1:18" ht="118.5" customHeight="1" x14ac:dyDescent="0.2">
      <c r="A27" s="45" t="s">
        <v>87</v>
      </c>
      <c r="B27" s="18" t="s">
        <v>93</v>
      </c>
      <c r="C27" s="59" t="s">
        <v>59</v>
      </c>
      <c r="D27" s="24" t="s">
        <v>94</v>
      </c>
      <c r="E27" s="24" t="s">
        <v>95</v>
      </c>
      <c r="F27" s="8"/>
      <c r="G27" s="8"/>
      <c r="H27" s="16" t="str">
        <f>IFERROR(Table4[[#This Row],[Numerator Submission
(From Submission 2B)]]/Table4[[#This Row],[Denominator Submission
(From Submission 2B)]],"")</f>
        <v/>
      </c>
      <c r="I27" s="55" t="s">
        <v>60</v>
      </c>
      <c r="J27" s="55" t="s">
        <v>60</v>
      </c>
      <c r="K27" s="55" t="s">
        <v>60</v>
      </c>
      <c r="L27" s="55" t="s">
        <v>60</v>
      </c>
      <c r="M27" s="55" t="s">
        <v>60</v>
      </c>
      <c r="N27" s="39" t="s">
        <v>61</v>
      </c>
      <c r="O27" s="60" t="s">
        <v>62</v>
      </c>
      <c r="P27" s="55" t="s">
        <v>60</v>
      </c>
      <c r="Q27" s="55" t="s">
        <v>60</v>
      </c>
      <c r="R27" s="55" t="s">
        <v>60</v>
      </c>
    </row>
    <row r="28" spans="1:18" ht="45" x14ac:dyDescent="0.2">
      <c r="A28" s="41"/>
      <c r="B28" s="42"/>
      <c r="C28" s="58"/>
      <c r="D28" s="24" t="s">
        <v>96</v>
      </c>
      <c r="E28" s="24" t="s">
        <v>97</v>
      </c>
      <c r="F28" s="8"/>
      <c r="G28" s="8"/>
      <c r="H28" s="16" t="str">
        <f>IFERROR(Table4[[#This Row],[Numerator Submission
(From Submission 2B)]]/Table4[[#This Row],[Denominator Submission
(From Submission 2B)]],"")</f>
        <v/>
      </c>
      <c r="I28" s="55" t="s">
        <v>60</v>
      </c>
      <c r="J28" s="55" t="s">
        <v>60</v>
      </c>
      <c r="K28" s="55" t="s">
        <v>60</v>
      </c>
      <c r="L28" s="55" t="s">
        <v>60</v>
      </c>
      <c r="M28" s="55" t="s">
        <v>60</v>
      </c>
      <c r="N28" s="27"/>
      <c r="O28" s="61"/>
      <c r="P28" s="55" t="s">
        <v>60</v>
      </c>
      <c r="Q28" s="55" t="s">
        <v>60</v>
      </c>
      <c r="R28" s="55" t="s">
        <v>60</v>
      </c>
    </row>
    <row r="29" spans="1:18" ht="60" x14ac:dyDescent="0.2">
      <c r="A29" s="41"/>
      <c r="B29" s="42"/>
      <c r="C29" s="58"/>
      <c r="D29" s="24" t="s">
        <v>98</v>
      </c>
      <c r="E29" s="24" t="s">
        <v>99</v>
      </c>
      <c r="F29" s="8"/>
      <c r="G29" s="8"/>
      <c r="H29" s="16" t="str">
        <f>IFERROR(Table4[[#This Row],[Numerator Submission
(From Submission 2B)]]/Table4[[#This Row],[Denominator Submission
(From Submission 2B)]],"")</f>
        <v/>
      </c>
      <c r="I29" s="55" t="s">
        <v>60</v>
      </c>
      <c r="J29" s="55" t="s">
        <v>60</v>
      </c>
      <c r="K29" s="55" t="s">
        <v>60</v>
      </c>
      <c r="L29" s="55" t="s">
        <v>60</v>
      </c>
      <c r="M29" s="55" t="s">
        <v>60</v>
      </c>
      <c r="N29" s="27"/>
      <c r="O29" s="61"/>
      <c r="P29" s="55" t="s">
        <v>60</v>
      </c>
      <c r="Q29" s="55" t="s">
        <v>60</v>
      </c>
      <c r="R29" s="55" t="s">
        <v>60</v>
      </c>
    </row>
    <row r="30" spans="1:18" ht="60" x14ac:dyDescent="0.2">
      <c r="A30" s="41"/>
      <c r="B30" s="42"/>
      <c r="C30" s="58"/>
      <c r="D30" s="24" t="s">
        <v>100</v>
      </c>
      <c r="E30" s="24" t="s">
        <v>101</v>
      </c>
      <c r="F30" s="8"/>
      <c r="G30" s="8"/>
      <c r="H30" s="16" t="str">
        <f>IFERROR(Table4[[#This Row],[Numerator Submission
(From Submission 2B)]]/Table4[[#This Row],[Denominator Submission
(From Submission 2B)]],"")</f>
        <v/>
      </c>
      <c r="I30" s="55" t="s">
        <v>60</v>
      </c>
      <c r="J30" s="55" t="s">
        <v>60</v>
      </c>
      <c r="K30" s="55" t="s">
        <v>60</v>
      </c>
      <c r="L30" s="55" t="s">
        <v>60</v>
      </c>
      <c r="M30" s="55" t="s">
        <v>60</v>
      </c>
      <c r="N30" s="27"/>
      <c r="O30" s="61"/>
      <c r="P30" s="55" t="s">
        <v>60</v>
      </c>
      <c r="Q30" s="55" t="s">
        <v>60</v>
      </c>
      <c r="R30" s="55" t="s">
        <v>60</v>
      </c>
    </row>
    <row r="31" spans="1:18" ht="45" x14ac:dyDescent="0.2">
      <c r="A31" s="41"/>
      <c r="B31" s="42"/>
      <c r="C31" s="58"/>
      <c r="D31" s="24" t="s">
        <v>102</v>
      </c>
      <c r="E31" s="24" t="s">
        <v>103</v>
      </c>
      <c r="F31" s="8"/>
      <c r="G31" s="8"/>
      <c r="H31" s="16" t="str">
        <f>IFERROR(Table4[[#This Row],[Numerator Submission
(From Submission 2B)]]/Table4[[#This Row],[Denominator Submission
(From Submission 2B)]],"")</f>
        <v/>
      </c>
      <c r="I31" s="55" t="s">
        <v>60</v>
      </c>
      <c r="J31" s="55" t="s">
        <v>60</v>
      </c>
      <c r="K31" s="55" t="s">
        <v>60</v>
      </c>
      <c r="L31" s="55" t="s">
        <v>60</v>
      </c>
      <c r="M31" s="55" t="s">
        <v>60</v>
      </c>
      <c r="N31" s="27"/>
      <c r="O31" s="61"/>
      <c r="P31" s="55" t="s">
        <v>60</v>
      </c>
      <c r="Q31" s="55" t="s">
        <v>60</v>
      </c>
      <c r="R31" s="55" t="s">
        <v>60</v>
      </c>
    </row>
    <row r="32" spans="1:18" ht="60" x14ac:dyDescent="0.2">
      <c r="A32" s="41"/>
      <c r="B32" s="42"/>
      <c r="C32" s="58"/>
      <c r="D32" s="24" t="s">
        <v>104</v>
      </c>
      <c r="E32" s="24" t="s">
        <v>105</v>
      </c>
      <c r="F32" s="8"/>
      <c r="G32" s="8"/>
      <c r="H32" s="16" t="str">
        <f>IFERROR(Table4[[#This Row],[Numerator Submission
(From Submission 2B)]]/Table4[[#This Row],[Denominator Submission
(From Submission 2B)]],"")</f>
        <v/>
      </c>
      <c r="I32" s="55" t="s">
        <v>60</v>
      </c>
      <c r="J32" s="55" t="s">
        <v>60</v>
      </c>
      <c r="K32" s="55" t="s">
        <v>60</v>
      </c>
      <c r="L32" s="55" t="s">
        <v>60</v>
      </c>
      <c r="M32" s="55" t="s">
        <v>60</v>
      </c>
      <c r="N32" s="27"/>
      <c r="O32" s="61"/>
      <c r="P32" s="55" t="s">
        <v>60</v>
      </c>
      <c r="Q32" s="55" t="s">
        <v>60</v>
      </c>
      <c r="R32" s="55" t="s">
        <v>60</v>
      </c>
    </row>
    <row r="33" spans="1:18" ht="45" x14ac:dyDescent="0.2">
      <c r="A33" s="41"/>
      <c r="B33" s="42"/>
      <c r="C33" s="58"/>
      <c r="D33" s="24" t="s">
        <v>106</v>
      </c>
      <c r="E33" s="24" t="s">
        <v>107</v>
      </c>
      <c r="F33" s="8"/>
      <c r="G33" s="8"/>
      <c r="H33" s="16" t="str">
        <f>IFERROR(Table4[[#This Row],[Numerator Submission
(From Submission 2B)]]/Table4[[#This Row],[Denominator Submission
(From Submission 2B)]],"")</f>
        <v/>
      </c>
      <c r="I33" s="55" t="s">
        <v>60</v>
      </c>
      <c r="J33" s="55" t="s">
        <v>60</v>
      </c>
      <c r="K33" s="55" t="s">
        <v>60</v>
      </c>
      <c r="L33" s="55" t="s">
        <v>60</v>
      </c>
      <c r="M33" s="55" t="s">
        <v>60</v>
      </c>
      <c r="N33" s="27"/>
      <c r="O33" s="61"/>
      <c r="P33" s="55" t="s">
        <v>60</v>
      </c>
      <c r="Q33" s="55" t="s">
        <v>60</v>
      </c>
      <c r="R33" s="55" t="s">
        <v>60</v>
      </c>
    </row>
    <row r="34" spans="1:18" ht="60" x14ac:dyDescent="0.2">
      <c r="A34" s="41"/>
      <c r="B34" s="42"/>
      <c r="C34" s="58"/>
      <c r="D34" s="24" t="s">
        <v>108</v>
      </c>
      <c r="E34" s="24" t="s">
        <v>109</v>
      </c>
      <c r="F34" s="8"/>
      <c r="G34" s="8"/>
      <c r="H34" s="16" t="str">
        <f>IFERROR(Table4[[#This Row],[Numerator Submission
(From Submission 2B)]]/Table4[[#This Row],[Denominator Submission
(From Submission 2B)]],"")</f>
        <v/>
      </c>
      <c r="I34" s="55" t="s">
        <v>60</v>
      </c>
      <c r="J34" s="55" t="s">
        <v>60</v>
      </c>
      <c r="K34" s="55" t="s">
        <v>60</v>
      </c>
      <c r="L34" s="55" t="s">
        <v>60</v>
      </c>
      <c r="M34" s="55" t="s">
        <v>60</v>
      </c>
      <c r="N34" s="27"/>
      <c r="O34" s="61"/>
      <c r="P34" s="55" t="s">
        <v>60</v>
      </c>
      <c r="Q34" s="55" t="s">
        <v>60</v>
      </c>
      <c r="R34" s="55" t="s">
        <v>60</v>
      </c>
    </row>
    <row r="35" spans="1:18" ht="60" x14ac:dyDescent="0.2">
      <c r="A35" s="41"/>
      <c r="B35" s="42"/>
      <c r="C35" s="58"/>
      <c r="D35" s="24" t="s">
        <v>110</v>
      </c>
      <c r="E35" s="24" t="s">
        <v>111</v>
      </c>
      <c r="F35" s="8"/>
      <c r="G35" s="8"/>
      <c r="H35" s="16" t="str">
        <f>IFERROR(Table4[[#This Row],[Numerator Submission
(From Submission 2B)]]/Table4[[#This Row],[Denominator Submission
(From Submission 2B)]],"")</f>
        <v/>
      </c>
      <c r="I35" s="55" t="s">
        <v>60</v>
      </c>
      <c r="J35" s="55" t="s">
        <v>60</v>
      </c>
      <c r="K35" s="55" t="s">
        <v>60</v>
      </c>
      <c r="L35" s="55" t="s">
        <v>60</v>
      </c>
      <c r="M35" s="55" t="s">
        <v>60</v>
      </c>
      <c r="N35" s="27"/>
      <c r="O35" s="61"/>
      <c r="P35" s="55" t="s">
        <v>60</v>
      </c>
      <c r="Q35" s="55" t="s">
        <v>60</v>
      </c>
      <c r="R35" s="55" t="s">
        <v>60</v>
      </c>
    </row>
    <row r="36" spans="1:18" ht="60" x14ac:dyDescent="0.2">
      <c r="A36" s="41"/>
      <c r="B36" s="42"/>
      <c r="C36" s="58"/>
      <c r="D36" s="24" t="s">
        <v>112</v>
      </c>
      <c r="E36" s="24" t="s">
        <v>113</v>
      </c>
      <c r="F36" s="8"/>
      <c r="G36" s="8"/>
      <c r="H36" s="16" t="str">
        <f>IFERROR(Table4[[#This Row],[Numerator Submission
(From Submission 2B)]]/Table4[[#This Row],[Denominator Submission
(From Submission 2B)]],"")</f>
        <v/>
      </c>
      <c r="I36" s="55" t="s">
        <v>60</v>
      </c>
      <c r="J36" s="55" t="s">
        <v>60</v>
      </c>
      <c r="K36" s="55" t="s">
        <v>60</v>
      </c>
      <c r="L36" s="55" t="s">
        <v>60</v>
      </c>
      <c r="M36" s="55" t="s">
        <v>60</v>
      </c>
      <c r="N36" s="27"/>
      <c r="O36" s="61"/>
      <c r="P36" s="55" t="s">
        <v>60</v>
      </c>
      <c r="Q36" s="55" t="s">
        <v>60</v>
      </c>
      <c r="R36" s="55" t="s">
        <v>60</v>
      </c>
    </row>
    <row r="37" spans="1:18" ht="60" x14ac:dyDescent="0.2">
      <c r="A37" s="41"/>
      <c r="B37" s="42"/>
      <c r="C37" s="58"/>
      <c r="D37" s="24" t="s">
        <v>114</v>
      </c>
      <c r="E37" s="24" t="s">
        <v>115</v>
      </c>
      <c r="F37" s="8"/>
      <c r="G37" s="8"/>
      <c r="H37" s="16" t="str">
        <f>IFERROR(Table4[[#This Row],[Numerator Submission
(From Submission 2B)]]/Table4[[#This Row],[Denominator Submission
(From Submission 2B)]],"")</f>
        <v/>
      </c>
      <c r="I37" s="55" t="s">
        <v>60</v>
      </c>
      <c r="J37" s="55" t="s">
        <v>60</v>
      </c>
      <c r="K37" s="55" t="s">
        <v>60</v>
      </c>
      <c r="L37" s="55" t="s">
        <v>60</v>
      </c>
      <c r="M37" s="55" t="s">
        <v>60</v>
      </c>
      <c r="N37" s="27"/>
      <c r="O37" s="61"/>
      <c r="P37" s="55" t="s">
        <v>60</v>
      </c>
      <c r="Q37" s="55" t="s">
        <v>60</v>
      </c>
      <c r="R37" s="55" t="s">
        <v>60</v>
      </c>
    </row>
    <row r="38" spans="1:18" ht="60" x14ac:dyDescent="0.2">
      <c r="A38" s="41"/>
      <c r="B38" s="42"/>
      <c r="C38" s="58"/>
      <c r="D38" s="24" t="s">
        <v>116</v>
      </c>
      <c r="E38" s="24" t="s">
        <v>117</v>
      </c>
      <c r="F38" s="8"/>
      <c r="G38" s="8"/>
      <c r="H38" s="16" t="str">
        <f>IFERROR(Table4[[#This Row],[Numerator Submission
(From Submission 2B)]]/Table4[[#This Row],[Denominator Submission
(From Submission 2B)]],"")</f>
        <v/>
      </c>
      <c r="I38" s="55" t="s">
        <v>60</v>
      </c>
      <c r="J38" s="55" t="s">
        <v>60</v>
      </c>
      <c r="K38" s="55" t="s">
        <v>60</v>
      </c>
      <c r="L38" s="55" t="s">
        <v>60</v>
      </c>
      <c r="M38" s="55" t="s">
        <v>60</v>
      </c>
      <c r="N38" s="27"/>
      <c r="O38" s="61"/>
      <c r="P38" s="55" t="s">
        <v>60</v>
      </c>
      <c r="Q38" s="55" t="s">
        <v>60</v>
      </c>
      <c r="R38" s="55" t="s">
        <v>60</v>
      </c>
    </row>
    <row r="39" spans="1:18" ht="45" x14ac:dyDescent="0.2">
      <c r="A39" s="41"/>
      <c r="B39" s="42"/>
      <c r="C39" s="58"/>
      <c r="D39" s="24" t="s">
        <v>118</v>
      </c>
      <c r="E39" s="24" t="s">
        <v>119</v>
      </c>
      <c r="F39" s="8"/>
      <c r="G39" s="8"/>
      <c r="H39" s="16" t="str">
        <f>IFERROR(Table4[[#This Row],[Numerator Submission
(From Submission 2B)]]/Table4[[#This Row],[Denominator Submission
(From Submission 2B)]],"")</f>
        <v/>
      </c>
      <c r="I39" s="55" t="s">
        <v>60</v>
      </c>
      <c r="J39" s="55" t="s">
        <v>60</v>
      </c>
      <c r="K39" s="55" t="s">
        <v>60</v>
      </c>
      <c r="L39" s="55" t="s">
        <v>60</v>
      </c>
      <c r="M39" s="55" t="s">
        <v>60</v>
      </c>
      <c r="N39" s="27"/>
      <c r="O39" s="61"/>
      <c r="P39" s="55" t="s">
        <v>60</v>
      </c>
      <c r="Q39" s="55" t="s">
        <v>60</v>
      </c>
      <c r="R39" s="55" t="s">
        <v>60</v>
      </c>
    </row>
    <row r="40" spans="1:18" ht="45" x14ac:dyDescent="0.2">
      <c r="A40" s="41"/>
      <c r="B40" s="42"/>
      <c r="C40" s="58"/>
      <c r="D40" s="24" t="s">
        <v>120</v>
      </c>
      <c r="E40" s="24" t="s">
        <v>121</v>
      </c>
      <c r="F40" s="8"/>
      <c r="G40" s="8"/>
      <c r="H40" s="16" t="str">
        <f>IFERROR(Table4[[#This Row],[Numerator Submission
(From Submission 2B)]]/Table4[[#This Row],[Denominator Submission
(From Submission 2B)]],"")</f>
        <v/>
      </c>
      <c r="I40" s="55" t="s">
        <v>60</v>
      </c>
      <c r="J40" s="55" t="s">
        <v>60</v>
      </c>
      <c r="K40" s="55" t="s">
        <v>60</v>
      </c>
      <c r="L40" s="55" t="s">
        <v>60</v>
      </c>
      <c r="M40" s="55" t="s">
        <v>60</v>
      </c>
      <c r="N40" s="35"/>
      <c r="O40" s="62"/>
      <c r="P40" s="55" t="s">
        <v>60</v>
      </c>
      <c r="Q40" s="55" t="s">
        <v>60</v>
      </c>
      <c r="R40" s="55" t="s">
        <v>60</v>
      </c>
    </row>
    <row r="41" spans="1:18" ht="15.75" x14ac:dyDescent="0.2">
      <c r="A41" s="46"/>
      <c r="B41" s="47"/>
      <c r="C41" s="48"/>
      <c r="D41" s="48"/>
      <c r="E41" s="48"/>
      <c r="F41" s="49"/>
      <c r="G41" s="49"/>
      <c r="H41" s="50" t="str">
        <f>IFERROR(Table4[[#This Row],[Numerator Submission
(From Submission 2B)]]/Table4[[#This Row],[Denominator Submission
(From Submission 2B)]],"")</f>
        <v/>
      </c>
      <c r="I41" s="51"/>
      <c r="J41" s="51"/>
      <c r="K41" s="52" t="str">
        <f>IFERROR(Table4[[#This Row],[Numerator Submission
(From Submission 2A)]]/Table4[[#This Row],[Denominator Submission
(From Submission 2A)]],"")</f>
        <v/>
      </c>
      <c r="L41" s="52" t="str">
        <f>IFERROR((Table4[[#This Row],[Measure Result
(Automatically Calculates)]]-Table4[[#This Row],[Baseline Result
(From Submission 2A)]])/Table4[[#This Row],[Baseline Result
(From Submission 2A)]],"")</f>
        <v/>
      </c>
      <c r="M41" s="52" t="str">
        <f>IFERROR((Table4[[#This Row],[Measure Result
(Automatically Calculates)]]-Table4[[#This Row],[Baseline Result
(From Submission 2A)]])/(1-Table4[[#This Row],[Baseline Result
(From Submission 2A)]]),"")</f>
        <v/>
      </c>
      <c r="N41" s="35"/>
      <c r="O41" s="53"/>
      <c r="P41" s="51" t="str">
        <f>IFERROR(IF(#REF!="No","Performance Target Not Applicable",IF(Table4[[#This Row],[Percentage Point Change from Baseline
(Automatically Calculates)]]&gt;=((1-Table4[[#This Row],[Baseline Result
(From Submission 2A)]])*0.2),"Yes","No")),"")</f>
        <v/>
      </c>
      <c r="Q41" s="51" t="str">
        <f>IFERROR(IF(#REF!="No","Performance Target Not Applicable",IF(Table4[[#This Row],[Gap Improvement Target Met?]]="Yes","Not Applicable; Gap Improvement Target Met",IF(((Table4[[#This Row],[Numerator Submission
(From Submission 2B)]]-Table4[[#This Row],[Numerator Submission
(From Submission 2A)]])/Table4[[#This Row],[Numerator Submission
(From Submission 2A)]])&gt;=0.2,"Yes","No"))),"")</f>
        <v/>
      </c>
      <c r="R41" s="54" t="str">
        <f>IFERROR(IF(#REF!="No","Performance Target Not Applicable",IF(Table4[[#This Row],[Denominator Submission
(From Submission 2B)]]="","",IF(Table4[[#This Row],[Gap Improvement Target Met?]]="Yes","Not Applicable; Gap Improvement Target Met",IF(Table4[[#This Row],[Denominator Submission
(From Submission 2B)]]&gt;Table4[[#This Row],[Denominator Submission
(From Submission 2A)]],"Yes","No")))),"")</f>
        <v/>
      </c>
    </row>
    <row r="42" spans="1:18" s="70" customFormat="1" ht="15" x14ac:dyDescent="0.2">
      <c r="A42" s="77"/>
      <c r="B42" s="77"/>
      <c r="C42" s="77"/>
      <c r="D42" s="77"/>
      <c r="E42" s="77"/>
      <c r="F42" s="3"/>
      <c r="G42" s="3"/>
      <c r="H42" s="3"/>
      <c r="I42" s="21"/>
      <c r="J42" s="21"/>
      <c r="K42" s="21"/>
      <c r="L42" s="21"/>
      <c r="M42" s="21"/>
      <c r="N42" s="77"/>
      <c r="O42" s="77"/>
      <c r="P42" s="77"/>
      <c r="Q42" s="77"/>
      <c r="R42" s="77"/>
    </row>
    <row r="43" spans="1:18" s="70" customFormat="1" ht="15" x14ac:dyDescent="0.2">
      <c r="A43" s="77"/>
      <c r="B43" s="77"/>
      <c r="C43" s="77"/>
      <c r="D43" s="77"/>
      <c r="E43" s="77"/>
      <c r="F43" s="3"/>
      <c r="G43" s="3"/>
      <c r="H43" s="3"/>
      <c r="I43" s="21"/>
      <c r="J43" s="21"/>
      <c r="K43" s="21"/>
      <c r="L43" s="21"/>
      <c r="M43" s="21"/>
      <c r="N43" s="77"/>
      <c r="O43" s="77"/>
      <c r="P43" s="77"/>
      <c r="Q43" s="77"/>
      <c r="R43" s="77"/>
    </row>
    <row r="44" spans="1:18" s="5" customFormat="1" ht="21" customHeight="1" x14ac:dyDescent="0.2">
      <c r="A44" s="77"/>
      <c r="B44" s="77"/>
      <c r="C44" s="77"/>
      <c r="D44" s="77"/>
      <c r="E44" s="77"/>
      <c r="F44" s="3"/>
      <c r="G44" s="3"/>
      <c r="H44" s="3"/>
      <c r="I44" s="21"/>
      <c r="J44" s="21"/>
      <c r="K44" s="21"/>
      <c r="L44" s="21"/>
      <c r="M44" s="21"/>
      <c r="N44" s="77"/>
      <c r="O44" s="77"/>
      <c r="P44" s="77"/>
      <c r="Q44" s="77"/>
      <c r="R44" s="77"/>
    </row>
    <row r="45" spans="1:18" ht="15" hidden="1" x14ac:dyDescent="0.2">
      <c r="A45" s="77"/>
      <c r="B45" s="77"/>
      <c r="C45" s="77"/>
      <c r="D45" s="77"/>
      <c r="E45" s="77"/>
      <c r="N45" s="77"/>
      <c r="O45" s="77"/>
      <c r="P45" s="77"/>
      <c r="Q45" s="77"/>
      <c r="R45" s="77"/>
    </row>
    <row r="46" spans="1:18" ht="15" hidden="1" x14ac:dyDescent="0.2">
      <c r="A46" s="77"/>
      <c r="B46" s="77"/>
      <c r="C46" s="77"/>
      <c r="D46" s="77"/>
      <c r="E46" s="77"/>
      <c r="N46" s="77"/>
      <c r="O46" s="77"/>
      <c r="P46" s="77"/>
      <c r="Q46" s="77"/>
      <c r="R46" s="77"/>
    </row>
    <row r="47" spans="1:18" ht="15" hidden="1" x14ac:dyDescent="0.2">
      <c r="A47" s="77"/>
      <c r="B47" s="77"/>
      <c r="C47" s="77"/>
      <c r="D47" s="77"/>
      <c r="E47" s="77"/>
      <c r="N47" s="77"/>
      <c r="O47" s="77"/>
      <c r="P47" s="77"/>
      <c r="Q47" s="77"/>
      <c r="R47" s="77"/>
    </row>
    <row r="48" spans="1:18" ht="15" hidden="1" x14ac:dyDescent="0.2">
      <c r="A48" s="77"/>
      <c r="B48" s="77"/>
      <c r="C48" s="77"/>
      <c r="D48" s="77"/>
      <c r="E48" s="77"/>
      <c r="N48" s="77"/>
      <c r="O48" s="77"/>
      <c r="P48" s="77"/>
      <c r="Q48" s="77"/>
      <c r="R48" s="77"/>
    </row>
    <row r="49" ht="15" hidden="1" x14ac:dyDescent="0.2"/>
    <row r="50" ht="15" hidden="1" x14ac:dyDescent="0.2"/>
    <row r="51" ht="15" hidden="1" x14ac:dyDescent="0.2"/>
    <row r="52" ht="15" hidden="1" x14ac:dyDescent="0.2"/>
    <row r="53" ht="15" hidden="1" x14ac:dyDescent="0.2"/>
    <row r="54" ht="15" hidden="1" x14ac:dyDescent="0.2"/>
    <row r="55" ht="15" hidden="1" x14ac:dyDescent="0.2"/>
    <row r="56" ht="15" hidden="1" x14ac:dyDescent="0.2"/>
    <row r="57" ht="15" hidden="1" x14ac:dyDescent="0.2"/>
    <row r="58" ht="15" hidden="1" x14ac:dyDescent="0.2"/>
    <row r="59" ht="15" hidden="1" x14ac:dyDescent="0.2"/>
    <row r="60" ht="15" hidden="1" x14ac:dyDescent="0.2"/>
    <row r="61" ht="15" hidden="1" x14ac:dyDescent="0.2"/>
    <row r="62" ht="15" hidden="1" x14ac:dyDescent="0.2"/>
    <row r="63" ht="15" hidden="1" x14ac:dyDescent="0.2"/>
    <row r="64" ht="15" hidden="1" x14ac:dyDescent="0.2"/>
    <row r="65" ht="15" hidden="1" x14ac:dyDescent="0.2"/>
    <row r="66" ht="15" hidden="1" x14ac:dyDescent="0.2"/>
    <row r="67" ht="15" hidden="1" x14ac:dyDescent="0.2"/>
    <row r="68" ht="15" hidden="1" x14ac:dyDescent="0.2"/>
    <row r="69" ht="15" hidden="1" x14ac:dyDescent="0.2"/>
    <row r="70" ht="15" hidden="1" x14ac:dyDescent="0.2"/>
    <row r="71" ht="15" hidden="1" x14ac:dyDescent="0.2"/>
    <row r="72" ht="15" hidden="1" x14ac:dyDescent="0.2"/>
    <row r="73" ht="15" hidden="1" x14ac:dyDescent="0.2"/>
    <row r="74" ht="15" hidden="1" x14ac:dyDescent="0.2"/>
    <row r="75" ht="15" hidden="1" x14ac:dyDescent="0.2"/>
    <row r="76" ht="15" hidden="1" x14ac:dyDescent="0.2"/>
    <row r="77" ht="15" hidden="1" x14ac:dyDescent="0.2"/>
    <row r="78" ht="15" hidden="1" x14ac:dyDescent="0.2"/>
    <row r="79" ht="15" hidden="1" x14ac:dyDescent="0.2"/>
    <row r="80" ht="15" hidden="1" x14ac:dyDescent="0.2"/>
    <row r="81" ht="15" hidden="1" x14ac:dyDescent="0.2"/>
    <row r="82" ht="15" hidden="1" x14ac:dyDescent="0.2"/>
  </sheetData>
  <sheetProtection algorithmName="SHA-512" hashValue="9aGfYKObzaxhmMNGU8MFhN5EJf9xI89rMnD15CCM58vka0I38Hh7Cj8hDH74pYmTePvH1Aufq25FOiO5ESTV7w==" saltValue="XUbYrHzeBsg7NvdZcGKpSA==" spinCount="100000" sheet="1" formatCells="0" formatColumns="0" formatRows="0" insertHyperlinks="0" sort="0" autoFilter="0" pivotTables="0"/>
  <phoneticPr fontId="14" type="noConversion"/>
  <dataValidations xWindow="606" yWindow="375" count="64">
    <dataValidation allowBlank="1" showInputMessage="1" showErrorMessage="1" prompt="Enter the MCP county." sqref="B10" xr:uid="{00000000-0002-0000-0100-000000000000}"/>
    <dataValidation allowBlank="1" showInputMessage="1" showErrorMessage="1" prompt="Enter the MCP name." sqref="B9" xr:uid="{00000000-0002-0000-0100-000001000000}"/>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erator submitted for this measure in Payment 1 as a numeric value. MCPs may submit revised values." sqref="I41" xr:uid="{00000000-0002-0000-0100-000002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denominator submitted for this measure in Payment 1 as a numeric value. MCPs may submit revised values." sqref="J41" xr:uid="{00000000-0002-0000-0100-000003000000}">
      <formula1>-1000000000</formula1>
      <formula2>10000000000</formula2>
    </dataValidation>
    <dataValidation allowBlank="1" showInputMessage="1" showErrorMessage="1" prompt="Not Applicable." sqref="I20:M40 P20:R40" xr:uid="{00000000-0002-0000-0100-000004000000}"/>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erator for this measure as a numeric value." sqref="F41" xr:uid="{00000000-0002-0000-0100-000005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denominator for this measure as a numeric value." sqref="G41" xr:uid="{00000000-0002-0000-0100-000006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total number of adult members ages 21 and older enrolled in ECM during the measurement period." sqref="F21" xr:uid="{00000000-0002-0000-0100-000007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total number of adult members ages 21 and older that meet the eligibility criteria for any ECM Populations of Focus that are live during the measurement period." sqref="G21" xr:uid="{00000000-0002-0000-0100-000008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Black/African American members who 1) were enrolled in ECM and 2) were experiencing homelessness or were at risk of experiencing homelessness during the measurement period." sqref="F22" xr:uid="{00000000-0002-0000-0100-000009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Black/African American members who were experiencing homelessness or at risk of experiencing homelessness during the measurement period. The member needs to be ECM eligible to be counted." sqref="G22" xr:uid="{00000000-0002-0000-0100-00000A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members from the racial or ethnic group selected (as outlined in cell D23) who 1) were enrolled in ECM and 2) were experiencing homelessness or at risk of experiencing homelessness during the measurement period." sqref="F23" xr:uid="{00000000-0002-0000-0100-00000B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members from the racial or ethnic group selected (as outlined in cell E23) who were experiencing homelessness or at risk of experiencing homelessness during the measurement period. The member needs to be ECM eligible to be counted." sqref="G23" xr:uid="{00000000-0002-0000-0100-00000C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members from the racial or ethnic group selected (as outlined in cell D24) who 1) were enrolled in ECM and 2) were experiencing homelessness or at risk of experiencing homelessness during the measurement period." sqref="F24" xr:uid="{00000000-0002-0000-0100-00000D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members from the racial or ethnic group selected (as outlined in cell E24) who were experiencing homelessness or at risk of experiencing homelessness during the measurement period. The member needs to be ECM eligible to be counted." sqref="G24" xr:uid="{00000000-0002-0000-0100-00000E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total number of members that received at least one Community Support during the measurement period. (Members may only be counted once.)" sqref="F25" xr:uid="{00000000-0002-0000-0100-00000F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total number of members that were referred to at least one Community Support offered in the county during the measurement period. (Members may only be counted once.)" sqref="G25" xr:uid="{00000000-0002-0000-0100-000010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total number of unique Community Supports received by members during the measurement period. (Members may be counted more than once if receiving more than one Community Supports.)" sqref="F26" xr:uid="{00000000-0002-0000-0100-000011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total number of referrals for Community Supports offered in the county during the measurement period. (If a member had referrals for more than one Community Support, each referral should be counted separately)." sqref="G26" xr:uid="{00000000-0002-0000-0100-000012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Community Supports providers with contracts in place for the MCP's provider network to provide Housing Transition Navigation Services during the measurement period." sqref="F27" xr:uid="{00000000-0002-0000-0100-000013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providers needed to serve members who are eligible for Housing Transition Navigation Services." sqref="G27" xr:uid="{00000000-0002-0000-0100-000014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Community Supports providers with contracts in place for the MCP's provider network to provide Housing Deposits during the measurement period." sqref="F28" xr:uid="{00000000-0002-0000-0100-000015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providers needed to serve members who are eligible for Housing Deposits." sqref="G28" xr:uid="{00000000-0002-0000-0100-000016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Community Supports providers with contracts in place for the MCP's provider network to provide Housing Tenancy and Sustaining Services during the measurement period." sqref="F29" xr:uid="{00000000-0002-0000-0100-000017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providers needed to serve members who are eligible for Housing Tenancy and Sustaining Services." sqref="G29" xr:uid="{00000000-0002-0000-0100-000018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Community Supports providers with contracts in place for the MCP's provider network to provide Short-Term Post-Hospitalization Housing during the measurement period." sqref="F30" xr:uid="{00000000-0002-0000-0100-000019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providers needed to serve members who are eligible for Short-Term Post-Hospitalization Housing." sqref="G30" xr:uid="{00000000-0002-0000-0100-00001A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Community Supports providers with contracts in place for the MCP's provider network to provide Recuperative Care during the measurement period." sqref="F31" xr:uid="{00000000-0002-0000-0100-00001B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providers needed to serve members who are eligible for Recuperative Care." sqref="G31" xr:uid="{00000000-0002-0000-0100-00001C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Community Supports providers with contracts in place for the MCP's provider network to provide Respite Services for Caregivers during the measurement period." sqref="F32" xr:uid="{00000000-0002-0000-0100-00001D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providers needed to serve members who are eligible for Respite Services for Caregivers." sqref="G32" xr:uid="{00000000-0002-0000-0100-00001E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Community Supports providers with contracts in place for the MCP's provider network to provide Day Habilitation Programs during the measurement period." sqref="F33" xr:uid="{00000000-0002-0000-0100-00001F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providers needed to serve members who are eligible for Day Habilitation Programs." sqref="G33" xr:uid="{00000000-0002-0000-0100-000020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Community Supports providers with contracts in place for the MCP's provider network to provide Nursing Facility Transition to Assisted Living Facility during the measurement period." sqref="F34" xr:uid="{00000000-0002-0000-0100-000021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providers needed to serve members who are eligible for Nursing Facility Transition to Assisted Living Facility." sqref="G34" xr:uid="{00000000-0002-0000-0100-000022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Community Supports providers with contracts in place for the MCP's provider network to provide Community Transition Services during the measurement period." sqref="F35" xr:uid="{00000000-0002-0000-0100-000023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providers needed to serve members who are eligible for Community Transition Services." sqref="G35" xr:uid="{00000000-0002-0000-0100-000024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Community Supports providers with contracts in place for the MCP's provider network to provide Personal Care and Homemaker Services during the measurement period." sqref="F36" xr:uid="{00000000-0002-0000-0100-000025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providers needed to serve members who are eligible for Personal Care and Homemaker Services." sqref="G36" xr:uid="{00000000-0002-0000-0100-000026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Community Supports providers with contracts in place for the MCP's provider network to provide Environmental Accessibility Adaptations during the measurement period." sqref="F37" xr:uid="{00000000-0002-0000-0100-000027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providers needed to serve members who are eligible for Environmental Accessibility Adaptations." sqref="G37" xr:uid="{00000000-0002-0000-0100-000028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Community Supports providers with contracts in place for the MCP's provider network to provide Medically Tailored Meals/Medically-Supportive Food during the measurement period." sqref="F38" xr:uid="{00000000-0002-0000-0100-000029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providers needed to serve members who are eligible for Medically Tailored Meals/Medically-Supportive Food." sqref="G38" xr:uid="{00000000-0002-0000-0100-00002A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Community Supports providers with contracts in place for the MCP's provider network to provide Sobering Centers during the measurement period." sqref="F39" xr:uid="{00000000-0002-0000-0100-00002B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providers needed to serve members who are eligible for Sobering Centers." sqref="G39" xr:uid="{00000000-0002-0000-0100-00002C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Community Supports providers with contracts in place for the MCP's provider network to provide Asthma Remediation during the measurement period." sqref="F40" xr:uid="{00000000-0002-0000-0100-00002D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providers needed to serve members who are eligible for Asthma Remediation." sqref="G40" xr:uid="{00000000-0002-0000-0100-00002E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identified ECM providers with contracts in place for the MCP's provider network to provide ECM services during the measurement period that engage in bi-directional Health Information Exchange (HIE) (as outlined in cell D15)." sqref="F15" xr:uid="{00000000-0002-0000-0100-00002F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total number of identified ECM providers with contracts in place for the MCP's provider network to provide ECM services during the measurement period." sqref="G15 G16 G17" xr:uid="{00000000-0002-0000-0100-000030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identified ECM providers with contracts in place for MCP's provider network with access to certified EHR technology or a care management documentation system able to generate and manage a patient care plan, subject to verification." sqref="F16" xr:uid="{00000000-0002-0000-0100-000031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identified ECM providers with contracts in place for the MCP's provider network during the measurement period with the capabilities outlined in cell D17." sqref="F17" xr:uid="{00000000-0002-0000-0100-000032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identified Community Supports providers with contracts in place for the MCP's provider network during the measurement period with the capabilities outlined in cell D18." sqref="F18" xr:uid="{00000000-0002-0000-0100-000033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total number of identified Community Supports providers with contracts in place for the MCP's provider network to provide Community Supports services during the measurement period." sqref="G18 G19" xr:uid="{00000000-0002-0000-0100-000034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identified Community Supports providers with contracts in place for the MCP's provider network to offer Community Supports during the measurement period and who have access to closed-loop referral systems." sqref="F19" xr:uid="{00000000-0002-0000-0100-000035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ECM care team FTEs contracted to serve adult members ages 21 and older. ECM care team FTEs only include community-based providers that enter into contracts with MCPs to provide ECM services." sqref="F20" xr:uid="{00000000-0002-0000-0100-000036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total number of ECM care team FTEs needed to serve adult members ages 21 and older who meet eligibility criteria for ECM services as of the last day of the measurement period." sqref="G20" xr:uid="{00000000-0002-0000-0100-000037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erator submitted for this measure in Payment 1 (measure 2A.1.2) as a numeric value. MCPs may submit revised values." sqref="I16" xr:uid="{00000000-0002-0000-0100-000038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denominator submitted for this measure in Payment 1 (measure 2A.1.2) as a numeric value. MCPs may submit revised values." sqref="J16" xr:uid="{00000000-0002-0000-0100-000039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erator submitted for this measure in Payment 1 (measure 2A.1.3) as a numeric value. MCPs may submit revised values." sqref="I17:I18" xr:uid="{00000000-0002-0000-0100-00003A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denominator submitted for this measure in Payment 1 (measure 2A.1.3) as a numeric value. MCPs may submit revised values." sqref="J17:J18" xr:uid="{00000000-0002-0000-0100-00003B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erator submitted for this measure in Payment 1 (measure 2A.1.4) as a numeric value. MCPs may submit revised values." sqref="I19" xr:uid="{00000000-0002-0000-0100-00003C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denominator submitted for this measure in Payment 1 (measure 2A.1.4) as a numeric value. MCPs may submit revised values." sqref="J19" xr:uid="{00000000-0002-0000-0100-00003D000000}">
      <formula1>-1000000000</formula1>
      <formula2>10000000000</formula2>
    </dataValidation>
    <dataValidation allowBlank="1" showInputMessage="1" showErrorMessage="1" prompt="In the blank, enter the racial or ethnic group the MCP has selected to report on based on the instructions outlined in this cell." sqref="D23 D24" xr:uid="{00000000-0002-0000-0100-00003E000000}"/>
    <dataValidation allowBlank="1" showInputMessage="1" showErrorMessage="1" prompt="In the blank, enter the racial or ethnic group the MCP has selected to report on. The reported racial or ethnic group should align with the group identified in the numerator." sqref="E23 E24" xr:uid="{00000000-0002-0000-0100-00003F000000}"/>
  </dataValidations>
  <pageMargins left="0.25" right="0.25" top="0.75" bottom="0.25" header="0.3" footer="0.3"/>
  <pageSetup orientation="landscape" horizontalDpi="204" verticalDpi="196" r:id="rId1"/>
  <headerFooter>
    <oddHeader>&amp;LState of California -Health and Human Services Agency&amp;RDepartment of Health Care Services</oddHeader>
    <oddFooter>&amp;LDHCS 8206&amp;RPage &amp;P of &amp;N</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p r o p e r t i e s   x m l n s = " h t t p : / / w w w . i m a n a g e . c o m / w o r k / x m l s c h e m a " >  
     < d o c u m e n t i d > M a n a t t ! 4 0 2 0 2 2 5 0 1 . 1 < / d o c u m e n t i d >  
     < s e n d e r i d > K L A U R I L A < / s e n d e r i d >  
     < s e n d e r e m a i l > K L a u r i l a @ m a n a t t . c o m < / s e n d e r e m a i l >  
     < l a s t m o d i f i e d > 2 0 2 3 - 0 3 - 1 3 T 1 8 : 2 8 : 4 0 . 0 0 0 0 0 0 0 - 0 4 : 0 0 < / l a s t m o d i f i e d >  
     < d a t a b a s e > M a n a t t < / d a t a b a s e >  
 < / 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Language xmlns="http://schemas.microsoft.com/sharepoint/v3">English</Language>
    <Abstract xmlns="69bc34b3-1921-46c7-8c7a-d18363374b4b" xsi:nil="true"/>
    <TAGender xmlns="69bc34b3-1921-46c7-8c7a-d18363374b4b" xsi:nil="true"/>
    <TAGEthnicity xmlns="69bc34b3-1921-46c7-8c7a-d18363374b4b" xsi:nil="true"/>
    <_dlc_DocId xmlns="69bc34b3-1921-46c7-8c7a-d18363374b4b">DHCSDOC-1797567310-6442</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20</Value>
    </TaxCatchAll>
    <_dlc_DocIdUrl xmlns="69bc34b3-1921-46c7-8c7a-d18363374b4b">
      <Url>https://dhcscagovauthoring/_layouts/15/DocIdRedir.aspx?ID=DHCSDOC-1797567310-6442</Url>
      <Description>DHCSDOC-1797567310-6442</Description>
    </_dlc_DocIdUrl>
    <Reading_x0020_Level xmlns="c1c1dc04-eeda-4b6e-b2df-40979f5da1d3" xsi:nil="true"/>
    <TAGAge xmlns="69bc34b3-1921-46c7-8c7a-d18363374b4b"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7F204D-F4A5-46DA-B598-20F25AA8B746}">
  <ds:schemaRefs>
    <ds:schemaRef ds:uri="http://www.imanage.com/work/xmlschema"/>
  </ds:schemaRefs>
</ds:datastoreItem>
</file>

<file path=customXml/itemProps2.xml><?xml version="1.0" encoding="utf-8"?>
<ds:datastoreItem xmlns:ds="http://schemas.openxmlformats.org/officeDocument/2006/customXml" ds:itemID="{AA34364F-D59B-407D-BCF6-BF5073A15AC7}">
  <ds:schemaRefs>
    <ds:schemaRef ds:uri="http://schemas.microsoft.com/sharepoint/events"/>
  </ds:schemaRefs>
</ds:datastoreItem>
</file>

<file path=customXml/itemProps3.xml><?xml version="1.0" encoding="utf-8"?>
<ds:datastoreItem xmlns:ds="http://schemas.openxmlformats.org/officeDocument/2006/customXml" ds:itemID="{E30C080F-3D4D-4CA8-ABF8-FC4A51C11D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8ABE934-AFEE-4312-8736-A98A2BD61CD8}">
  <ds:schemaRefs>
    <ds:schemaRef ds:uri="http://www.w3.org/XML/1998/namespace"/>
    <ds:schemaRef ds:uri="http://purl.org/dc/terms/"/>
    <ds:schemaRef ds:uri="http://schemas.microsoft.com/office/infopath/2007/PartnerControls"/>
    <ds:schemaRef ds:uri="http://purl.org/dc/elements/1.1/"/>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c1c1dc04-eeda-4b6e-b2df-40979f5da1d3"/>
    <ds:schemaRef ds:uri="69bc34b3-1921-46c7-8c7a-d18363374b4b"/>
    <ds:schemaRef ds:uri="http://purl.org/dc/dcmitype/"/>
  </ds:schemaRefs>
</ds:datastoreItem>
</file>

<file path=customXml/itemProps5.xml><?xml version="1.0" encoding="utf-8"?>
<ds:datastoreItem xmlns:ds="http://schemas.openxmlformats.org/officeDocument/2006/customXml" ds:itemID="{5962F0B3-27BF-44CA-961A-437D005E77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Quant Responses</vt:lpstr>
      <vt:lpstr>Instructions!Print_Area</vt:lpstr>
      <vt:lpstr>TitleRegion1.a13.j13.3</vt:lpstr>
    </vt:vector>
  </TitlesOfParts>
  <Manager/>
  <Company>Manatt Phelps Phillips LLP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CalAIM-Incentive-Payment-Program-Gap-Progress-Report-Payment-2-Reporting-Template</dc:title>
  <dc:subject/>
  <dc:creator>Emma Daugherty</dc:creator>
  <cp:keywords>payment, two, 2, ecm, ilos, community, supports, progress, calaim, incentive, program, ipp, gap, ecm, ilos</cp:keywords>
  <dc:description/>
  <cp:lastModifiedBy>Brennan, Tyler@DHCS</cp:lastModifiedBy>
  <cp:revision/>
  <cp:lastPrinted>2023-03-29T21:38:42Z</cp:lastPrinted>
  <dcterms:created xsi:type="dcterms:W3CDTF">2021-10-08T18:50:28Z</dcterms:created>
  <dcterms:modified xsi:type="dcterms:W3CDTF">2023-04-03T21:30:19Z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b2d5d2a9-1225-4ce3-ae29-e7f05583c4ba</vt:lpwstr>
  </property>
  <property fmtid="{D5CDD505-2E9C-101B-9397-08002B2CF9AE}" pid="4" name="Division">
    <vt:lpwstr>20;#Managed Care Quality and Monitoring|b4f48c19-b6a3-4072-85c4-d61dba84e35f</vt:lpwstr>
  </property>
</Properties>
</file>