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https://cadhcs.sharepoint.com/sites/mcbhd-nams/Network Adequacy Annual Certification Submissions/FY 2024-25/1. CMS Report/NAAAR Package/"/>
    </mc:Choice>
  </mc:AlternateContent>
  <xr:revisionPtr revIDLastSave="1212" documentId="8_{8751ED84-E062-43FD-8100-F3F4D03A1AE5}" xr6:coauthVersionLast="47" xr6:coauthVersionMax="47" xr10:uidLastSave="{AF63A465-8229-42D3-9B4A-4A02A841134F}"/>
  <workbookProtection workbookAlgorithmName="SHA-512" workbookHashValue="259zWZjvczABp/hMhJdYFpEE4JG5YxMbJtR5Cz4IqMJ6KsjtfOo1CxdiLchtH+ab8QxsUokNASaxUpeDBlg2Sg==" workbookSaltValue="6l2gnu0RF1Q7Ph6TKVq6Bw==" workbookSpinCount="100000" lockStructure="1"/>
  <bookViews>
    <workbookView xWindow="28680" yWindow="1620" windowWidth="29040" windowHeight="15720" tabRatio="719" firstSheet="13"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FE22" i="14" l="1"/>
  <c r="FF22" i="14"/>
  <c r="FG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CC25" i="14" s="1"/>
  <c r="BK11" i="14"/>
  <c r="CL24" i="14" s="1"/>
  <c r="BK10" i="14"/>
  <c r="CC23" i="14" s="1"/>
  <c r="BK9" i="14"/>
  <c r="BM22" i="14" s="1"/>
  <c r="BK8" i="14"/>
  <c r="BT21" i="14" s="1"/>
  <c r="BK7" i="14"/>
  <c r="DY20" i="14" s="1"/>
  <c r="BK6" i="14"/>
  <c r="EP19" i="14" s="1"/>
  <c r="BK5" i="14"/>
  <c r="EE18" i="14" s="1"/>
  <c r="BK4" i="14"/>
  <c r="DS17" i="14" s="1"/>
  <c r="BK3" i="14"/>
  <c r="DK16" i="14" s="1"/>
  <c r="FD22" i="14" l="1"/>
  <c r="FB22" i="14"/>
  <c r="FA22" i="14"/>
  <c r="ED22" i="14"/>
  <c r="EC22" i="14"/>
  <c r="DT22" i="14"/>
  <c r="CW22" i="14"/>
  <c r="CO22" i="14"/>
  <c r="DU22" i="14"/>
  <c r="DN22" i="14"/>
  <c r="CZ22" i="14"/>
  <c r="CY22" i="14"/>
  <c r="CU22" i="14"/>
  <c r="CM22" i="14"/>
  <c r="DY22" i="14"/>
  <c r="DX22" i="14"/>
  <c r="DW22" i="14"/>
  <c r="DV22" i="14"/>
  <c r="CX22" i="14"/>
  <c r="CV22" i="14"/>
  <c r="CG22" i="14"/>
  <c r="CF22" i="14"/>
  <c r="EZ22" i="14"/>
  <c r="CL22" i="14"/>
  <c r="EI22" i="14"/>
  <c r="CK22" i="14"/>
  <c r="EH22" i="14"/>
  <c r="EG22" i="14"/>
  <c r="EF22" i="14"/>
  <c r="CE22" i="14"/>
  <c r="EJ25" i="14"/>
  <c r="CR25" i="14"/>
  <c r="EI25" i="14"/>
  <c r="FF25" i="14"/>
  <c r="FE25" i="14"/>
  <c r="DN25" i="14"/>
  <c r="DM25" i="14"/>
  <c r="CQ25" i="14"/>
  <c r="DY24" i="14"/>
  <c r="EU24" i="14"/>
  <c r="CG24" i="14"/>
  <c r="DC24" i="14"/>
  <c r="BL22" i="14"/>
  <c r="DM22" i="14"/>
  <c r="CD22" i="14"/>
  <c r="CB22" i="14"/>
  <c r="EY22" i="14"/>
  <c r="EW22" i="14"/>
  <c r="DL22" i="14"/>
  <c r="EU22" i="14"/>
  <c r="DK22" i="14"/>
  <c r="CA22" i="14"/>
  <c r="ET22" i="14"/>
  <c r="BZ22" i="14"/>
  <c r="ES22" i="14"/>
  <c r="DI22" i="14"/>
  <c r="BY22" i="14"/>
  <c r="DJ22" i="14"/>
  <c r="EM22" i="14"/>
  <c r="DH22" i="14"/>
  <c r="BX22" i="14"/>
  <c r="EL22" i="14"/>
  <c r="DG22" i="14"/>
  <c r="BW22" i="14"/>
  <c r="EK22" i="14"/>
  <c r="DB22" i="14"/>
  <c r="BV22" i="14"/>
  <c r="EJ22" i="14"/>
  <c r="DA22" i="14"/>
  <c r="BU22" i="14"/>
  <c r="FC22" i="14"/>
  <c r="EE22" i="14"/>
  <c r="DC22" i="14"/>
  <c r="CC22" i="14"/>
  <c r="DS22" i="14"/>
  <c r="BT22" i="14"/>
  <c r="CS22" i="14"/>
  <c r="EP22" i="14"/>
  <c r="DQ22" i="14"/>
  <c r="CR22" i="14"/>
  <c r="BQ22" i="14"/>
  <c r="BV25" i="14"/>
  <c r="EO22" i="14"/>
  <c r="DP22" i="14"/>
  <c r="CQ22" i="14"/>
  <c r="BP22" i="14"/>
  <c r="ER22" i="14"/>
  <c r="CT22" i="14"/>
  <c r="EQ22" i="14"/>
  <c r="DR22" i="14"/>
  <c r="BS22" i="14"/>
  <c r="BU25" i="14"/>
  <c r="EN22" i="14"/>
  <c r="DO22" i="14"/>
  <c r="CP22" i="14"/>
  <c r="BO22" i="14"/>
  <c r="CR23" i="14"/>
  <c r="DX24" i="14"/>
  <c r="FE23" i="14"/>
  <c r="BU23" i="14"/>
  <c r="DL25" i="14"/>
  <c r="BT25" i="14"/>
  <c r="DA24" i="14"/>
  <c r="FD23" i="14"/>
  <c r="EH23" i="14"/>
  <c r="BT23" i="14"/>
  <c r="EG25" i="14"/>
  <c r="BS25" i="14"/>
  <c r="CZ24" i="14"/>
  <c r="DK23" i="14"/>
  <c r="EF25" i="14"/>
  <c r="BR25" i="14"/>
  <c r="CY24" i="14"/>
  <c r="EF23" i="14"/>
  <c r="CN23" i="14"/>
  <c r="FA25" i="14"/>
  <c r="CM25" i="14"/>
  <c r="EP24" i="14"/>
  <c r="FA23" i="14"/>
  <c r="CM23" i="14"/>
  <c r="CL25" i="14"/>
  <c r="CW24" i="14"/>
  <c r="CL23" i="14"/>
  <c r="EC25" i="14"/>
  <c r="DR24" i="14"/>
  <c r="EY23" i="14"/>
  <c r="CK23" i="14"/>
  <c r="EX25" i="14"/>
  <c r="BN25" i="14"/>
  <c r="CU24" i="14"/>
  <c r="DF23" i="14"/>
  <c r="CI25" i="14"/>
  <c r="DP24" i="14"/>
  <c r="EA23" i="14"/>
  <c r="BL121" i="14"/>
  <c r="DD25" i="14"/>
  <c r="CH25" i="14"/>
  <c r="EK24" i="14"/>
  <c r="CS24" i="14"/>
  <c r="BW24" i="14"/>
  <c r="DD23" i="14"/>
  <c r="DY25" i="14"/>
  <c r="CG25" i="14"/>
  <c r="DN24" i="14"/>
  <c r="EU23" i="14"/>
  <c r="CG23" i="14"/>
  <c r="DB25" i="14"/>
  <c r="EI24" i="14"/>
  <c r="DX23" i="14"/>
  <c r="DA25" i="14"/>
  <c r="FD24" i="14"/>
  <c r="DL24" i="14"/>
  <c r="ES23" i="14"/>
  <c r="DW23" i="14"/>
  <c r="DA23" i="14"/>
  <c r="BL23" i="14"/>
  <c r="ER25" i="14"/>
  <c r="DV25" i="14"/>
  <c r="CZ25" i="14"/>
  <c r="CD25" i="14"/>
  <c r="FC24" i="14"/>
  <c r="EG24" i="14"/>
  <c r="DK24" i="14"/>
  <c r="CO24" i="14"/>
  <c r="BS24" i="14"/>
  <c r="ER23" i="14"/>
  <c r="DV23" i="14"/>
  <c r="CZ23" i="14"/>
  <c r="CD23" i="14"/>
  <c r="BL24" i="14"/>
  <c r="BL49" i="14"/>
  <c r="EQ25" i="14"/>
  <c r="DU25" i="14"/>
  <c r="CY25" i="14"/>
  <c r="FB24" i="14"/>
  <c r="EF24" i="14"/>
  <c r="DJ24" i="14"/>
  <c r="CN24" i="14"/>
  <c r="BR24" i="14"/>
  <c r="EQ23" i="14"/>
  <c r="DU23" i="14"/>
  <c r="CY23" i="14"/>
  <c r="CN22" i="14"/>
  <c r="BR22" i="14"/>
  <c r="BX131" i="14"/>
  <c r="CT131" i="14"/>
  <c r="DP131" i="14"/>
  <c r="EL131" i="14"/>
  <c r="CC119" i="14"/>
  <c r="CY119" i="14"/>
  <c r="DU119" i="14"/>
  <c r="EQ119" i="14"/>
  <c r="BM107" i="14"/>
  <c r="CI107" i="14"/>
  <c r="DE107" i="14"/>
  <c r="EA107" i="14"/>
  <c r="EW107" i="14"/>
  <c r="BR95" i="14"/>
  <c r="CN95" i="14"/>
  <c r="DJ95" i="14"/>
  <c r="EF95" i="14"/>
  <c r="FB95" i="14"/>
  <c r="BW83" i="14"/>
  <c r="CS83" i="14"/>
  <c r="DO83" i="14"/>
  <c r="EK83" i="14"/>
  <c r="FG83" i="14"/>
  <c r="BY131" i="14"/>
  <c r="CU131" i="14"/>
  <c r="DQ131" i="14"/>
  <c r="EM131" i="14"/>
  <c r="CD119" i="14"/>
  <c r="CZ119" i="14"/>
  <c r="DV119" i="14"/>
  <c r="ER119" i="14"/>
  <c r="BN107" i="14"/>
  <c r="CJ107" i="14"/>
  <c r="DF107" i="14"/>
  <c r="EB107" i="14"/>
  <c r="EX107" i="14"/>
  <c r="BS95" i="14"/>
  <c r="CO95" i="14"/>
  <c r="DK95" i="14"/>
  <c r="EG95" i="14"/>
  <c r="FC95" i="14"/>
  <c r="BX83" i="14"/>
  <c r="CT83" i="14"/>
  <c r="DP83" i="14"/>
  <c r="EL83" i="14"/>
  <c r="BZ131" i="14"/>
  <c r="CV131" i="14"/>
  <c r="DR131" i="14"/>
  <c r="EN131" i="14"/>
  <c r="BL131" i="14"/>
  <c r="CE119" i="14"/>
  <c r="DA119" i="14"/>
  <c r="DW119" i="14"/>
  <c r="ES119" i="14"/>
  <c r="BO107" i="14"/>
  <c r="CK107" i="14"/>
  <c r="DG107" i="14"/>
  <c r="EC107" i="14"/>
  <c r="EY107" i="14"/>
  <c r="CA131" i="14"/>
  <c r="CW131" i="14"/>
  <c r="DS131" i="14"/>
  <c r="EO131" i="14"/>
  <c r="CF119" i="14"/>
  <c r="DB119" i="14"/>
  <c r="DX119" i="14"/>
  <c r="ET119" i="14"/>
  <c r="BP107" i="14"/>
  <c r="CL107" i="14"/>
  <c r="DH107" i="14"/>
  <c r="ED107" i="14"/>
  <c r="EZ107" i="14"/>
  <c r="BU95" i="14"/>
  <c r="CQ95" i="14"/>
  <c r="DM95" i="14"/>
  <c r="EI95" i="14"/>
  <c r="FE95" i="14"/>
  <c r="BZ83" i="14"/>
  <c r="CV83" i="14"/>
  <c r="DR83" i="14"/>
  <c r="EN83" i="14"/>
  <c r="CD131" i="14"/>
  <c r="CZ131" i="14"/>
  <c r="DV131" i="14"/>
  <c r="ER131" i="14"/>
  <c r="BM119" i="14"/>
  <c r="CI119" i="14"/>
  <c r="DE119" i="14"/>
  <c r="EA119" i="14"/>
  <c r="EW119" i="14"/>
  <c r="CH131" i="14"/>
  <c r="DD131" i="14"/>
  <c r="DZ131" i="14"/>
  <c r="EV131" i="14"/>
  <c r="CL131" i="14"/>
  <c r="DN131" i="14"/>
  <c r="EU131" i="14"/>
  <c r="BZ119" i="14"/>
  <c r="DF119" i="14"/>
  <c r="EG119" i="14"/>
  <c r="BL119" i="14"/>
  <c r="CC107" i="14"/>
  <c r="DC107" i="14"/>
  <c r="EG107" i="14"/>
  <c r="FG107" i="14"/>
  <c r="CD95" i="14"/>
  <c r="DC95" i="14"/>
  <c r="EB95" i="14"/>
  <c r="FA95" i="14"/>
  <c r="BV83" i="14"/>
  <c r="CX83" i="14"/>
  <c r="DW83" i="14"/>
  <c r="EV83" i="14"/>
  <c r="BZ71" i="14"/>
  <c r="CV71" i="14"/>
  <c r="DR71" i="14"/>
  <c r="EN71" i="14"/>
  <c r="CM131" i="14"/>
  <c r="DO131" i="14"/>
  <c r="EW131" i="14"/>
  <c r="CA119" i="14"/>
  <c r="DG119" i="14"/>
  <c r="EH119" i="14"/>
  <c r="CD107" i="14"/>
  <c r="DD107" i="14"/>
  <c r="EH107" i="14"/>
  <c r="CE95" i="14"/>
  <c r="DD95" i="14"/>
  <c r="EC95" i="14"/>
  <c r="FD95" i="14"/>
  <c r="BL95" i="14"/>
  <c r="BY83" i="14"/>
  <c r="CY83" i="14"/>
  <c r="DX83" i="14"/>
  <c r="EW83" i="14"/>
  <c r="CA71" i="14"/>
  <c r="CW71" i="14"/>
  <c r="DS71" i="14"/>
  <c r="EO71" i="14"/>
  <c r="CG59" i="14"/>
  <c r="DC59" i="14"/>
  <c r="DY59" i="14"/>
  <c r="EU59" i="14"/>
  <c r="CN131" i="14"/>
  <c r="DT131" i="14"/>
  <c r="EX131" i="14"/>
  <c r="CB119" i="14"/>
  <c r="DH119" i="14"/>
  <c r="EI119" i="14"/>
  <c r="BP131" i="14"/>
  <c r="CR131" i="14"/>
  <c r="DY131" i="14"/>
  <c r="FB131" i="14"/>
  <c r="CK119" i="14"/>
  <c r="DL119" i="14"/>
  <c r="EM119" i="14"/>
  <c r="CM107" i="14"/>
  <c r="DM107" i="14"/>
  <c r="EM107" i="14"/>
  <c r="CJ95" i="14"/>
  <c r="DI95" i="14"/>
  <c r="EK95" i="14"/>
  <c r="CE83" i="14"/>
  <c r="DD83" i="14"/>
  <c r="EC83" i="14"/>
  <c r="FB83" i="14"/>
  <c r="BT131" i="14"/>
  <c r="DA131" i="14"/>
  <c r="ED131" i="14"/>
  <c r="FF131" i="14"/>
  <c r="CJ131" i="14"/>
  <c r="EA131" i="14"/>
  <c r="BV119" i="14"/>
  <c r="DI119" i="14"/>
  <c r="EO119" i="14"/>
  <c r="CP107" i="14"/>
  <c r="DS107" i="14"/>
  <c r="EV107" i="14"/>
  <c r="CP95" i="14"/>
  <c r="DS95" i="14"/>
  <c r="EU95" i="14"/>
  <c r="CL83" i="14"/>
  <c r="DN83" i="14"/>
  <c r="ES83" i="14"/>
  <c r="BL83" i="14"/>
  <c r="BR71" i="14"/>
  <c r="CP71" i="14"/>
  <c r="DN71" i="14"/>
  <c r="EL71" i="14"/>
  <c r="BY59" i="14"/>
  <c r="CV59" i="14"/>
  <c r="DS59" i="14"/>
  <c r="EP59" i="14"/>
  <c r="BV47" i="14"/>
  <c r="CR47" i="14"/>
  <c r="CK131" i="14"/>
  <c r="EB131" i="14"/>
  <c r="BW119" i="14"/>
  <c r="DJ119" i="14"/>
  <c r="EP119" i="14"/>
  <c r="CQ107" i="14"/>
  <c r="DT107" i="14"/>
  <c r="FA107" i="14"/>
  <c r="BM95" i="14"/>
  <c r="CR95" i="14"/>
  <c r="DT95" i="14"/>
  <c r="EV95" i="14"/>
  <c r="CM83" i="14"/>
  <c r="DQ83" i="14"/>
  <c r="ET83" i="14"/>
  <c r="BS71" i="14"/>
  <c r="CQ71" i="14"/>
  <c r="DO71" i="14"/>
  <c r="EM71" i="14"/>
  <c r="BZ59" i="14"/>
  <c r="CO131" i="14"/>
  <c r="EC131" i="14"/>
  <c r="BX119" i="14"/>
  <c r="DK119" i="14"/>
  <c r="EU119" i="14"/>
  <c r="CR107" i="14"/>
  <c r="DU107" i="14"/>
  <c r="FB107" i="14"/>
  <c r="BN95" i="14"/>
  <c r="CS95" i="14"/>
  <c r="DU95" i="14"/>
  <c r="EW95" i="14"/>
  <c r="CN83" i="14"/>
  <c r="DS83" i="14"/>
  <c r="EU83" i="14"/>
  <c r="BT71" i="14"/>
  <c r="CR71" i="14"/>
  <c r="DP71" i="14"/>
  <c r="EP71" i="14"/>
  <c r="CQ131" i="14"/>
  <c r="EF131" i="14"/>
  <c r="CG119" i="14"/>
  <c r="DN119" i="14"/>
  <c r="EX119" i="14"/>
  <c r="BQ107" i="14"/>
  <c r="CT107" i="14"/>
  <c r="DW107" i="14"/>
  <c r="FD107" i="14"/>
  <c r="BP95" i="14"/>
  <c r="CU95" i="14"/>
  <c r="DW95" i="14"/>
  <c r="EY95" i="14"/>
  <c r="BN83" i="14"/>
  <c r="CP83" i="14"/>
  <c r="DU83" i="14"/>
  <c r="EY83" i="14"/>
  <c r="BQ131" i="14"/>
  <c r="DE131" i="14"/>
  <c r="EP131" i="14"/>
  <c r="CO119" i="14"/>
  <c r="DT119" i="14"/>
  <c r="FD119" i="14"/>
  <c r="BW107" i="14"/>
  <c r="CZ107" i="14"/>
  <c r="EI107" i="14"/>
  <c r="BW131" i="14"/>
  <c r="DW131" i="14"/>
  <c r="CL119" i="14"/>
  <c r="EB119" i="14"/>
  <c r="CU107" i="14"/>
  <c r="EJ107" i="14"/>
  <c r="CM95" i="14"/>
  <c r="DZ95" i="14"/>
  <c r="BU83" i="14"/>
  <c r="DG83" i="14"/>
  <c r="EP83" i="14"/>
  <c r="BW71" i="14"/>
  <c r="CZ71" i="14"/>
  <c r="EA71" i="14"/>
  <c r="FB71" i="14"/>
  <c r="CK59" i="14"/>
  <c r="DI59" i="14"/>
  <c r="EG59" i="14"/>
  <c r="FE59" i="14"/>
  <c r="CB47" i="14"/>
  <c r="CY47" i="14"/>
  <c r="DU47" i="14"/>
  <c r="EQ47" i="14"/>
  <c r="BZ35" i="14"/>
  <c r="CV35" i="14"/>
  <c r="DR35" i="14"/>
  <c r="EN35" i="14"/>
  <c r="BL35" i="14"/>
  <c r="CZ47" i="14"/>
  <c r="ER47" i="14"/>
  <c r="CB131" i="14"/>
  <c r="DX131" i="14"/>
  <c r="CM119" i="14"/>
  <c r="EC119" i="14"/>
  <c r="CV107" i="14"/>
  <c r="EK107" i="14"/>
  <c r="CT95" i="14"/>
  <c r="EA95" i="14"/>
  <c r="CA83" i="14"/>
  <c r="DH83" i="14"/>
  <c r="EQ83" i="14"/>
  <c r="BX71" i="14"/>
  <c r="DA71" i="14"/>
  <c r="EB71" i="14"/>
  <c r="FC71" i="14"/>
  <c r="BM59" i="14"/>
  <c r="CL59" i="14"/>
  <c r="DJ59" i="14"/>
  <c r="EH59" i="14"/>
  <c r="FF59" i="14"/>
  <c r="CC47" i="14"/>
  <c r="DV47" i="14"/>
  <c r="CC131" i="14"/>
  <c r="EE131" i="14"/>
  <c r="CN119" i="14"/>
  <c r="ED119" i="14"/>
  <c r="CW107" i="14"/>
  <c r="EL107" i="14"/>
  <c r="CV95" i="14"/>
  <c r="ED95" i="14"/>
  <c r="CB83" i="14"/>
  <c r="DI83" i="14"/>
  <c r="ER83" i="14"/>
  <c r="BY71" i="14"/>
  <c r="DB71" i="14"/>
  <c r="EC71" i="14"/>
  <c r="FD71" i="14"/>
  <c r="BN59" i="14"/>
  <c r="CM59" i="14"/>
  <c r="DK59" i="14"/>
  <c r="EI59" i="14"/>
  <c r="FG59" i="14"/>
  <c r="CE131" i="14"/>
  <c r="EG131" i="14"/>
  <c r="CP119" i="14"/>
  <c r="EE119" i="14"/>
  <c r="CX107" i="14"/>
  <c r="EN107" i="14"/>
  <c r="CW95" i="14"/>
  <c r="EE95" i="14"/>
  <c r="CC83" i="14"/>
  <c r="DJ83" i="14"/>
  <c r="EX83" i="14"/>
  <c r="CB71" i="14"/>
  <c r="DC71" i="14"/>
  <c r="ED71" i="14"/>
  <c r="FE71" i="14"/>
  <c r="CF131" i="14"/>
  <c r="EH131" i="14"/>
  <c r="CQ119" i="14"/>
  <c r="EF119" i="14"/>
  <c r="CY107" i="14"/>
  <c r="EO107" i="14"/>
  <c r="CX95" i="14"/>
  <c r="EH95" i="14"/>
  <c r="CD83" i="14"/>
  <c r="DK83" i="14"/>
  <c r="EZ83" i="14"/>
  <c r="CC71" i="14"/>
  <c r="DD71" i="14"/>
  <c r="EE71" i="14"/>
  <c r="FF71" i="14"/>
  <c r="BP59" i="14"/>
  <c r="CO59" i="14"/>
  <c r="DM59" i="14"/>
  <c r="EK59" i="14"/>
  <c r="DH131" i="14"/>
  <c r="CX119" i="14"/>
  <c r="FF119" i="14"/>
  <c r="BZ107" i="14"/>
  <c r="DX107" i="14"/>
  <c r="CH95" i="14"/>
  <c r="EL95" i="14"/>
  <c r="CO83" i="14"/>
  <c r="EG83" i="14"/>
  <c r="CD71" i="14"/>
  <c r="DJ71" i="14"/>
  <c r="EU71" i="14"/>
  <c r="CP59" i="14"/>
  <c r="DR59" i="14"/>
  <c r="EV59" i="14"/>
  <c r="BX47" i="14"/>
  <c r="CW47" i="14"/>
  <c r="DW47" i="14"/>
  <c r="EU47" i="14"/>
  <c r="BW35" i="14"/>
  <c r="CT35" i="14"/>
  <c r="DQ35" i="14"/>
  <c r="EO35" i="14"/>
  <c r="DI131" i="14"/>
  <c r="DC119" i="14"/>
  <c r="FG119" i="14"/>
  <c r="CA107" i="14"/>
  <c r="DY107" i="14"/>
  <c r="CI95" i="14"/>
  <c r="EM95" i="14"/>
  <c r="CQ83" i="14"/>
  <c r="EH83" i="14"/>
  <c r="CE71" i="14"/>
  <c r="DK71" i="14"/>
  <c r="EV71" i="14"/>
  <c r="CQ59" i="14"/>
  <c r="DT59" i="14"/>
  <c r="EW59" i="14"/>
  <c r="DJ131" i="14"/>
  <c r="DD119" i="14"/>
  <c r="CB107" i="14"/>
  <c r="DZ107" i="14"/>
  <c r="CK95" i="14"/>
  <c r="EN95" i="14"/>
  <c r="CR83" i="14"/>
  <c r="EI83" i="14"/>
  <c r="CF71" i="14"/>
  <c r="DL71" i="14"/>
  <c r="EW71" i="14"/>
  <c r="CR59" i="14"/>
  <c r="DU59" i="14"/>
  <c r="EX59" i="14"/>
  <c r="BZ47" i="14"/>
  <c r="DA47" i="14"/>
  <c r="DY47" i="14"/>
  <c r="EW47" i="14"/>
  <c r="DK131" i="14"/>
  <c r="DM119" i="14"/>
  <c r="CE107" i="14"/>
  <c r="EE107" i="14"/>
  <c r="CL95" i="14"/>
  <c r="EO95" i="14"/>
  <c r="CU83" i="14"/>
  <c r="EJ83" i="14"/>
  <c r="CG71" i="14"/>
  <c r="DM71" i="14"/>
  <c r="EX71" i="14"/>
  <c r="BO59" i="14"/>
  <c r="CS59" i="14"/>
  <c r="DV59" i="14"/>
  <c r="EY59" i="14"/>
  <c r="CA47" i="14"/>
  <c r="DB47" i="14"/>
  <c r="DZ47" i="14"/>
  <c r="EX47" i="14"/>
  <c r="CA35" i="14"/>
  <c r="CX35" i="14"/>
  <c r="DU35" i="14"/>
  <c r="ER35" i="14"/>
  <c r="BN131" i="14"/>
  <c r="DU131" i="14"/>
  <c r="BO119" i="14"/>
  <c r="DQ119" i="14"/>
  <c r="CH107" i="14"/>
  <c r="EQ107" i="14"/>
  <c r="DA95" i="14"/>
  <c r="ER95" i="14"/>
  <c r="DA83" i="14"/>
  <c r="FA83" i="14"/>
  <c r="CJ71" i="14"/>
  <c r="DU71" i="14"/>
  <c r="FA71" i="14"/>
  <c r="BS59" i="14"/>
  <c r="CW59" i="14"/>
  <c r="DZ59" i="14"/>
  <c r="FB59" i="14"/>
  <c r="CF47" i="14"/>
  <c r="DE47" i="14"/>
  <c r="EC47" i="14"/>
  <c r="FA47" i="14"/>
  <c r="CD35" i="14"/>
  <c r="BU131" i="14"/>
  <c r="FA131" i="14"/>
  <c r="CU119" i="14"/>
  <c r="DL107" i="14"/>
  <c r="DH95" i="14"/>
  <c r="DB83" i="14"/>
  <c r="CT71" i="14"/>
  <c r="EQ71" i="14"/>
  <c r="BL71" i="14"/>
  <c r="BT59" i="14"/>
  <c r="DD59" i="14"/>
  <c r="EO59" i="14"/>
  <c r="BY47" i="14"/>
  <c r="DG47" i="14"/>
  <c r="EI47" i="14"/>
  <c r="BL47" i="14"/>
  <c r="BR35" i="14"/>
  <c r="CR35" i="14"/>
  <c r="DS35" i="14"/>
  <c r="ES35" i="14"/>
  <c r="CS35" i="14"/>
  <c r="DP119" i="14"/>
  <c r="DQ107" i="14"/>
  <c r="BQ95" i="14"/>
  <c r="DP95" i="14"/>
  <c r="DL83" i="14"/>
  <c r="EY71" i="14"/>
  <c r="BX59" i="14"/>
  <c r="ET59" i="14"/>
  <c r="DK47" i="14"/>
  <c r="CY35" i="14"/>
  <c r="EW35" i="14"/>
  <c r="BV131" i="14"/>
  <c r="FC131" i="14"/>
  <c r="CV119" i="14"/>
  <c r="DN107" i="14"/>
  <c r="DL95" i="14"/>
  <c r="DC83" i="14"/>
  <c r="CU71" i="14"/>
  <c r="ER71" i="14"/>
  <c r="BU59" i="14"/>
  <c r="DE59" i="14"/>
  <c r="EQ59" i="14"/>
  <c r="CD47" i="14"/>
  <c r="DH47" i="14"/>
  <c r="EJ47" i="14"/>
  <c r="BS35" i="14"/>
  <c r="DT35" i="14"/>
  <c r="ET35" i="14"/>
  <c r="CP131" i="14"/>
  <c r="CH47" i="14"/>
  <c r="BV35" i="14"/>
  <c r="CG131" i="14"/>
  <c r="FD131" i="14"/>
  <c r="CW119" i="14"/>
  <c r="DO107" i="14"/>
  <c r="DN95" i="14"/>
  <c r="DE83" i="14"/>
  <c r="CX71" i="14"/>
  <c r="ES71" i="14"/>
  <c r="BV59" i="14"/>
  <c r="DF59" i="14"/>
  <c r="ER59" i="14"/>
  <c r="CE47" i="14"/>
  <c r="DI47" i="14"/>
  <c r="EK47" i="14"/>
  <c r="BT35" i="14"/>
  <c r="CU35" i="14"/>
  <c r="DV35" i="14"/>
  <c r="EU35" i="14"/>
  <c r="FG131" i="14"/>
  <c r="CI131" i="14"/>
  <c r="FE131" i="14"/>
  <c r="DO119" i="14"/>
  <c r="DP107" i="14"/>
  <c r="BO95" i="14"/>
  <c r="DO95" i="14"/>
  <c r="DF83" i="14"/>
  <c r="CY71" i="14"/>
  <c r="ET71" i="14"/>
  <c r="BW59" i="14"/>
  <c r="DG59" i="14"/>
  <c r="ES59" i="14"/>
  <c r="CG47" i="14"/>
  <c r="DJ47" i="14"/>
  <c r="EL47" i="14"/>
  <c r="BU35" i="14"/>
  <c r="CW35" i="14"/>
  <c r="DW35" i="14"/>
  <c r="EV35" i="14"/>
  <c r="DE71" i="14"/>
  <c r="DH59" i="14"/>
  <c r="EM47" i="14"/>
  <c r="DX35" i="14"/>
  <c r="CX131" i="14"/>
  <c r="DS119" i="14"/>
  <c r="BS107" i="14"/>
  <c r="DV107" i="14"/>
  <c r="BV95" i="14"/>
  <c r="DR95" i="14"/>
  <c r="DT83" i="14"/>
  <c r="DG71" i="14"/>
  <c r="FG71" i="14"/>
  <c r="CB59" i="14"/>
  <c r="DN59" i="14"/>
  <c r="FA59" i="14"/>
  <c r="CJ47" i="14"/>
  <c r="DM47" i="14"/>
  <c r="EO47" i="14"/>
  <c r="BY35" i="14"/>
  <c r="DA35" i="14"/>
  <c r="DZ35" i="14"/>
  <c r="EY35" i="14"/>
  <c r="CY131" i="14"/>
  <c r="DY119" i="14"/>
  <c r="BT107" i="14"/>
  <c r="EF107" i="14"/>
  <c r="BW95" i="14"/>
  <c r="DV95" i="14"/>
  <c r="BM83" i="14"/>
  <c r="DV83" i="14"/>
  <c r="BM71" i="14"/>
  <c r="DH71" i="14"/>
  <c r="CC59" i="14"/>
  <c r="DO59" i="14"/>
  <c r="FC59" i="14"/>
  <c r="CK47" i="14"/>
  <c r="DN47" i="14"/>
  <c r="EP47" i="14"/>
  <c r="CB35" i="14"/>
  <c r="DB35" i="14"/>
  <c r="EA35" i="14"/>
  <c r="EZ35" i="14"/>
  <c r="DB131" i="14"/>
  <c r="DZ119" i="14"/>
  <c r="BU107" i="14"/>
  <c r="EP107" i="14"/>
  <c r="EK131" i="14"/>
  <c r="EZ119" i="14"/>
  <c r="BX107" i="14"/>
  <c r="CA95" i="14"/>
  <c r="FG95" i="14"/>
  <c r="BT83" i="14"/>
  <c r="FF83" i="14"/>
  <c r="CN71" i="14"/>
  <c r="CX59" i="14"/>
  <c r="BW47" i="14"/>
  <c r="DT47" i="14"/>
  <c r="CL35" i="14"/>
  <c r="EB35" i="14"/>
  <c r="ED35" i="14"/>
  <c r="FC119" i="14"/>
  <c r="DF71" i="14"/>
  <c r="DA59" i="14"/>
  <c r="EQ131" i="14"/>
  <c r="FA119" i="14"/>
  <c r="BY107" i="14"/>
  <c r="BL107" i="14"/>
  <c r="CB95" i="14"/>
  <c r="CF83" i="14"/>
  <c r="CO71" i="14"/>
  <c r="CY59" i="14"/>
  <c r="CI47" i="14"/>
  <c r="DX47" i="14"/>
  <c r="CM35" i="14"/>
  <c r="EC35" i="14"/>
  <c r="ET131" i="14"/>
  <c r="BP119" i="14"/>
  <c r="CG107" i="14"/>
  <c r="CH83" i="14"/>
  <c r="CM47" i="14"/>
  <c r="EB47" i="14"/>
  <c r="CO35" i="14"/>
  <c r="EE35" i="14"/>
  <c r="ES131" i="14"/>
  <c r="BN119" i="14"/>
  <c r="FB119" i="14"/>
  <c r="CF107" i="14"/>
  <c r="CC95" i="14"/>
  <c r="CG83" i="14"/>
  <c r="CS71" i="14"/>
  <c r="CZ59" i="14"/>
  <c r="CL47" i="14"/>
  <c r="EA47" i="14"/>
  <c r="CN35" i="14"/>
  <c r="CF95" i="14"/>
  <c r="BS119" i="14"/>
  <c r="CS107" i="14"/>
  <c r="CZ95" i="14"/>
  <c r="CK83" i="14"/>
  <c r="DT71" i="14"/>
  <c r="DP59" i="14"/>
  <c r="CP47" i="14"/>
  <c r="EF47" i="14"/>
  <c r="CZ35" i="14"/>
  <c r="EH35" i="14"/>
  <c r="BT119" i="14"/>
  <c r="DA107" i="14"/>
  <c r="DB95" i="14"/>
  <c r="CW83" i="14"/>
  <c r="DV71" i="14"/>
  <c r="DQ59" i="14"/>
  <c r="CQ47" i="14"/>
  <c r="EG47" i="14"/>
  <c r="DC35" i="14"/>
  <c r="EI35" i="14"/>
  <c r="BU119" i="14"/>
  <c r="DB107" i="14"/>
  <c r="DE95" i="14"/>
  <c r="CZ83" i="14"/>
  <c r="DW71" i="14"/>
  <c r="DW59" i="14"/>
  <c r="CS47" i="14"/>
  <c r="EH47" i="14"/>
  <c r="BM35" i="14"/>
  <c r="DD35" i="14"/>
  <c r="EJ35" i="14"/>
  <c r="BM131" i="14"/>
  <c r="CH119" i="14"/>
  <c r="DJ107" i="14"/>
  <c r="DG95" i="14"/>
  <c r="DY83" i="14"/>
  <c r="DY71" i="14"/>
  <c r="BQ59" i="14"/>
  <c r="EA59" i="14"/>
  <c r="CU47" i="14"/>
  <c r="ES47" i="14"/>
  <c r="BO35" i="14"/>
  <c r="DF35" i="14"/>
  <c r="EL35" i="14"/>
  <c r="BO131" i="14"/>
  <c r="CJ119" i="14"/>
  <c r="DK107" i="14"/>
  <c r="DQ95" i="14"/>
  <c r="DZ83" i="14"/>
  <c r="BN71" i="14"/>
  <c r="DZ71" i="14"/>
  <c r="BR59" i="14"/>
  <c r="EB59" i="14"/>
  <c r="EJ119" i="14"/>
  <c r="EZ95" i="14"/>
  <c r="EF83" i="14"/>
  <c r="BP71" i="14"/>
  <c r="EE59" i="14"/>
  <c r="CO47" i="14"/>
  <c r="FD47" i="14"/>
  <c r="CE35" i="14"/>
  <c r="EG35" i="14"/>
  <c r="EM35" i="14"/>
  <c r="BR107" i="14"/>
  <c r="EL59" i="14"/>
  <c r="CX47" i="14"/>
  <c r="EP35" i="14"/>
  <c r="BS131" i="14"/>
  <c r="EV119" i="14"/>
  <c r="BV107" i="14"/>
  <c r="EQ35" i="14"/>
  <c r="CS131" i="14"/>
  <c r="CI71" i="14"/>
  <c r="EN59" i="14"/>
  <c r="DD47" i="14"/>
  <c r="EX35" i="14"/>
  <c r="DE35" i="14"/>
  <c r="EU107" i="14"/>
  <c r="EY131" i="14"/>
  <c r="CJ59" i="14"/>
  <c r="BN47" i="14"/>
  <c r="DX95" i="14"/>
  <c r="CN59" i="14"/>
  <c r="EE47" i="14"/>
  <c r="DK35" i="14"/>
  <c r="CT59" i="14"/>
  <c r="DL35" i="14"/>
  <c r="ET47" i="14"/>
  <c r="BY119" i="14"/>
  <c r="EK71" i="14"/>
  <c r="DB59" i="14"/>
  <c r="BR47" i="14"/>
  <c r="CR119" i="14"/>
  <c r="EQ95" i="14"/>
  <c r="EZ71" i="14"/>
  <c r="DL59" i="14"/>
  <c r="EY47" i="14"/>
  <c r="BP35" i="14"/>
  <c r="DX59" i="14"/>
  <c r="BX35" i="14"/>
  <c r="DY35" i="14"/>
  <c r="BO71" i="14"/>
  <c r="FC47" i="14"/>
  <c r="EK119" i="14"/>
  <c r="FF95" i="14"/>
  <c r="EM83" i="14"/>
  <c r="BQ71" i="14"/>
  <c r="EF59" i="14"/>
  <c r="CT47" i="14"/>
  <c r="FE47" i="14"/>
  <c r="CF35" i="14"/>
  <c r="EK35" i="14"/>
  <c r="BR131" i="14"/>
  <c r="FC83" i="14"/>
  <c r="BV71" i="14"/>
  <c r="FG47" i="14"/>
  <c r="CH35" i="14"/>
  <c r="FD83" i="14"/>
  <c r="CH71" i="14"/>
  <c r="EM59" i="14"/>
  <c r="DC47" i="14"/>
  <c r="CI35" i="14"/>
  <c r="EY119" i="14"/>
  <c r="CN107" i="14"/>
  <c r="FE83" i="14"/>
  <c r="CJ35" i="14"/>
  <c r="DP47" i="14"/>
  <c r="CY95" i="14"/>
  <c r="EF71" i="14"/>
  <c r="BM47" i="14"/>
  <c r="FG35" i="14"/>
  <c r="FC107" i="14"/>
  <c r="BR83" i="14"/>
  <c r="EG71" i="14"/>
  <c r="FE107" i="14"/>
  <c r="BS83" i="14"/>
  <c r="EN47" i="14"/>
  <c r="DM83" i="14"/>
  <c r="DN35" i="14"/>
  <c r="BS47" i="14"/>
  <c r="CS119" i="14"/>
  <c r="ES95" i="14"/>
  <c r="EZ47" i="14"/>
  <c r="BQ35" i="14"/>
  <c r="ET95" i="14"/>
  <c r="ED83" i="14"/>
  <c r="BU47" i="14"/>
  <c r="DR119" i="14"/>
  <c r="EE83" i="14"/>
  <c r="EL119" i="14"/>
  <c r="EO83" i="14"/>
  <c r="BU71" i="14"/>
  <c r="EJ59" i="14"/>
  <c r="CV47" i="14"/>
  <c r="FF47" i="14"/>
  <c r="CG35" i="14"/>
  <c r="EN119" i="14"/>
  <c r="EI71" i="14"/>
  <c r="BN35" i="14"/>
  <c r="DC131" i="14"/>
  <c r="FE119" i="14"/>
  <c r="CO107" i="14"/>
  <c r="CK71" i="14"/>
  <c r="EZ59" i="14"/>
  <c r="DF47" i="14"/>
  <c r="CK35" i="14"/>
  <c r="FA35" i="14"/>
  <c r="DF131" i="14"/>
  <c r="DI107" i="14"/>
  <c r="BT95" i="14"/>
  <c r="CL71" i="14"/>
  <c r="CA59" i="14"/>
  <c r="FD59" i="14"/>
  <c r="DL47" i="14"/>
  <c r="CP35" i="14"/>
  <c r="FB35" i="14"/>
  <c r="DG131" i="14"/>
  <c r="DR107" i="14"/>
  <c r="BX95" i="14"/>
  <c r="CM71" i="14"/>
  <c r="CD59" i="14"/>
  <c r="DO47" i="14"/>
  <c r="CQ35" i="14"/>
  <c r="FC35" i="14"/>
  <c r="DL131" i="14"/>
  <c r="ER107" i="14"/>
  <c r="BY95" i="14"/>
  <c r="DI71" i="14"/>
  <c r="CE59" i="14"/>
  <c r="FD35" i="14"/>
  <c r="DR47" i="14"/>
  <c r="DH35" i="14"/>
  <c r="FF35" i="14"/>
  <c r="EJ131" i="14"/>
  <c r="BQ83" i="14"/>
  <c r="CI59" i="14"/>
  <c r="DS47" i="14"/>
  <c r="DI35" i="14"/>
  <c r="DF95" i="14"/>
  <c r="ED47" i="14"/>
  <c r="EZ131" i="14"/>
  <c r="EH71" i="14"/>
  <c r="BL59" i="14"/>
  <c r="BO47" i="14"/>
  <c r="BQ119" i="14"/>
  <c r="FF107" i="14"/>
  <c r="DY95" i="14"/>
  <c r="CI83" i="14"/>
  <c r="BP47" i="14"/>
  <c r="BR119" i="14"/>
  <c r="EJ95" i="14"/>
  <c r="CJ83" i="14"/>
  <c r="EJ71" i="14"/>
  <c r="CU59" i="14"/>
  <c r="BQ47" i="14"/>
  <c r="DM35" i="14"/>
  <c r="EP95" i="14"/>
  <c r="EV47" i="14"/>
  <c r="EA83" i="14"/>
  <c r="EB83" i="14"/>
  <c r="BT47" i="14"/>
  <c r="DP35" i="14"/>
  <c r="CT119" i="14"/>
  <c r="EC59" i="14"/>
  <c r="FB47" i="14"/>
  <c r="EX95" i="14"/>
  <c r="ED59" i="14"/>
  <c r="CN47" i="14"/>
  <c r="EF35" i="14"/>
  <c r="DM131" i="14"/>
  <c r="ES107" i="14"/>
  <c r="BZ95" i="14"/>
  <c r="BO83" i="14"/>
  <c r="DQ71" i="14"/>
  <c r="CF59" i="14"/>
  <c r="DQ47" i="14"/>
  <c r="DG35" i="14"/>
  <c r="FE35" i="14"/>
  <c r="EI131" i="14"/>
  <c r="ET107" i="14"/>
  <c r="CG95" i="14"/>
  <c r="BP83" i="14"/>
  <c r="DX71" i="14"/>
  <c r="CH59" i="14"/>
  <c r="DJ35" i="14"/>
  <c r="DO35" i="14"/>
  <c r="CC35" i="14"/>
  <c r="EJ23" i="14"/>
  <c r="CQ23" i="14"/>
  <c r="BX133" i="14"/>
  <c r="CT133" i="14"/>
  <c r="DP133" i="14"/>
  <c r="EL133" i="14"/>
  <c r="BL133" i="14"/>
  <c r="CC121" i="14"/>
  <c r="CY121" i="14"/>
  <c r="DU121" i="14"/>
  <c r="EQ121" i="14"/>
  <c r="BM109" i="14"/>
  <c r="CI109" i="14"/>
  <c r="DE109" i="14"/>
  <c r="EA109" i="14"/>
  <c r="EW109" i="14"/>
  <c r="BR97" i="14"/>
  <c r="CN97" i="14"/>
  <c r="DJ97" i="14"/>
  <c r="EF97" i="14"/>
  <c r="FB97" i="14"/>
  <c r="BY133" i="14"/>
  <c r="CU133" i="14"/>
  <c r="DQ133" i="14"/>
  <c r="EM133" i="14"/>
  <c r="CD121" i="14"/>
  <c r="CZ121" i="14"/>
  <c r="DV121" i="14"/>
  <c r="ER121" i="14"/>
  <c r="BN109" i="14"/>
  <c r="CJ109" i="14"/>
  <c r="DF109" i="14"/>
  <c r="EB109" i="14"/>
  <c r="EX109" i="14"/>
  <c r="BS97" i="14"/>
  <c r="CO97" i="14"/>
  <c r="DK97" i="14"/>
  <c r="EG97" i="14"/>
  <c r="FC97" i="14"/>
  <c r="BZ133" i="14"/>
  <c r="CV133" i="14"/>
  <c r="DR133" i="14"/>
  <c r="EN133" i="14"/>
  <c r="CE121" i="14"/>
  <c r="DA121" i="14"/>
  <c r="DW121" i="14"/>
  <c r="ES121" i="14"/>
  <c r="CA133" i="14"/>
  <c r="CW133" i="14"/>
  <c r="DS133" i="14"/>
  <c r="EO133" i="14"/>
  <c r="CF121" i="14"/>
  <c r="DB121" i="14"/>
  <c r="DX121" i="14"/>
  <c r="ET121" i="14"/>
  <c r="BP109" i="14"/>
  <c r="CL109" i="14"/>
  <c r="DH109" i="14"/>
  <c r="ED109" i="14"/>
  <c r="EZ109" i="14"/>
  <c r="BU97" i="14"/>
  <c r="CQ97" i="14"/>
  <c r="DM97" i="14"/>
  <c r="EI97" i="14"/>
  <c r="FE97" i="14"/>
  <c r="CD133" i="14"/>
  <c r="CZ133" i="14"/>
  <c r="DV133" i="14"/>
  <c r="ER133" i="14"/>
  <c r="BM121" i="14"/>
  <c r="CI121" i="14"/>
  <c r="DE121" i="14"/>
  <c r="EA121" i="14"/>
  <c r="EW121" i="14"/>
  <c r="BP133" i="14"/>
  <c r="CQ133" i="14"/>
  <c r="DW133" i="14"/>
  <c r="EX133" i="14"/>
  <c r="CA121" i="14"/>
  <c r="DG121" i="14"/>
  <c r="EH121" i="14"/>
  <c r="BT109" i="14"/>
  <c r="CS109" i="14"/>
  <c r="DR109" i="14"/>
  <c r="EQ109" i="14"/>
  <c r="CI97" i="14"/>
  <c r="DH97" i="14"/>
  <c r="EJ97" i="14"/>
  <c r="BV85" i="14"/>
  <c r="CR85" i="14"/>
  <c r="DN85" i="14"/>
  <c r="EJ85" i="14"/>
  <c r="FF85" i="14"/>
  <c r="BQ133" i="14"/>
  <c r="CR133" i="14"/>
  <c r="DX133" i="14"/>
  <c r="EY133" i="14"/>
  <c r="CB121" i="14"/>
  <c r="DH121" i="14"/>
  <c r="EI121" i="14"/>
  <c r="BU109" i="14"/>
  <c r="CT109" i="14"/>
  <c r="DS109" i="14"/>
  <c r="ER109" i="14"/>
  <c r="CJ97" i="14"/>
  <c r="DI97" i="14"/>
  <c r="EK97" i="14"/>
  <c r="BW85" i="14"/>
  <c r="CS85" i="14"/>
  <c r="DO85" i="14"/>
  <c r="EK85" i="14"/>
  <c r="FG85" i="14"/>
  <c r="CA73" i="14"/>
  <c r="CW73" i="14"/>
  <c r="DS73" i="14"/>
  <c r="EO73" i="14"/>
  <c r="CG61" i="14"/>
  <c r="DC61" i="14"/>
  <c r="DY61" i="14"/>
  <c r="EU61" i="14"/>
  <c r="BR133" i="14"/>
  <c r="CS133" i="14"/>
  <c r="DY133" i="14"/>
  <c r="EZ133" i="14"/>
  <c r="CG121" i="14"/>
  <c r="DI121" i="14"/>
  <c r="EJ121" i="14"/>
  <c r="BV133" i="14"/>
  <c r="DB133" i="14"/>
  <c r="EC133" i="14"/>
  <c r="FD133" i="14"/>
  <c r="CL121" i="14"/>
  <c r="DM121" i="14"/>
  <c r="EN121" i="14"/>
  <c r="BZ109" i="14"/>
  <c r="CY109" i="14"/>
  <c r="DX109" i="14"/>
  <c r="EY109" i="14"/>
  <c r="BP97" i="14"/>
  <c r="CR97" i="14"/>
  <c r="DQ97" i="14"/>
  <c r="EP97" i="14"/>
  <c r="CB85" i="14"/>
  <c r="CX85" i="14"/>
  <c r="DT85" i="14"/>
  <c r="EP85" i="14"/>
  <c r="CE133" i="14"/>
  <c r="DF133" i="14"/>
  <c r="EG133" i="14"/>
  <c r="CF133" i="14"/>
  <c r="DL133" i="14"/>
  <c r="EW133" i="14"/>
  <c r="CK121" i="14"/>
  <c r="DQ121" i="14"/>
  <c r="FA121" i="14"/>
  <c r="CB109" i="14"/>
  <c r="DD109" i="14"/>
  <c r="EI109" i="14"/>
  <c r="BV97" i="14"/>
  <c r="CX97" i="14"/>
  <c r="DZ97" i="14"/>
  <c r="FD97" i="14"/>
  <c r="CK85" i="14"/>
  <c r="DJ85" i="14"/>
  <c r="EI85" i="14"/>
  <c r="CF73" i="14"/>
  <c r="DC73" i="14"/>
  <c r="DZ73" i="14"/>
  <c r="EW73" i="14"/>
  <c r="CI61" i="14"/>
  <c r="DF61" i="14"/>
  <c r="EC61" i="14"/>
  <c r="EZ61" i="14"/>
  <c r="CG133" i="14"/>
  <c r="DM133" i="14"/>
  <c r="FA133" i="14"/>
  <c r="CM121" i="14"/>
  <c r="DR121" i="14"/>
  <c r="FB121" i="14"/>
  <c r="CC109" i="14"/>
  <c r="DG109" i="14"/>
  <c r="EJ109" i="14"/>
  <c r="BW97" i="14"/>
  <c r="CY97" i="14"/>
  <c r="EA97" i="14"/>
  <c r="FF97" i="14"/>
  <c r="BM85" i="14"/>
  <c r="CL85" i="14"/>
  <c r="DK85" i="14"/>
  <c r="EL85" i="14"/>
  <c r="CG73" i="14"/>
  <c r="DD73" i="14"/>
  <c r="EA73" i="14"/>
  <c r="EX73" i="14"/>
  <c r="CH133" i="14"/>
  <c r="DN133" i="14"/>
  <c r="FB133" i="14"/>
  <c r="CN121" i="14"/>
  <c r="DS121" i="14"/>
  <c r="FC121" i="14"/>
  <c r="CD109" i="14"/>
  <c r="DI109" i="14"/>
  <c r="EK109" i="14"/>
  <c r="BX97" i="14"/>
  <c r="CZ97" i="14"/>
  <c r="EB97" i="14"/>
  <c r="FG97" i="14"/>
  <c r="BN85" i="14"/>
  <c r="CM85" i="14"/>
  <c r="DL85" i="14"/>
  <c r="EM85" i="14"/>
  <c r="CH73" i="14"/>
  <c r="DE73" i="14"/>
  <c r="EB73" i="14"/>
  <c r="EY73" i="14"/>
  <c r="CJ133" i="14"/>
  <c r="DT133" i="14"/>
  <c r="FE133" i="14"/>
  <c r="CP121" i="14"/>
  <c r="DY121" i="14"/>
  <c r="FE121" i="14"/>
  <c r="CF109" i="14"/>
  <c r="DK109" i="14"/>
  <c r="EM109" i="14"/>
  <c r="BZ97" i="14"/>
  <c r="DB97" i="14"/>
  <c r="ED97" i="14"/>
  <c r="BP85" i="14"/>
  <c r="CO85" i="14"/>
  <c r="DP85" i="14"/>
  <c r="EO85" i="14"/>
  <c r="CP133" i="14"/>
  <c r="EE133" i="14"/>
  <c r="BQ121" i="14"/>
  <c r="CV121" i="14"/>
  <c r="EF121" i="14"/>
  <c r="CO109" i="14"/>
  <c r="DQ109" i="14"/>
  <c r="EU109" i="14"/>
  <c r="BU133" i="14"/>
  <c r="DU133" i="14"/>
  <c r="BR121" i="14"/>
  <c r="DJ121" i="14"/>
  <c r="EZ121" i="14"/>
  <c r="CU109" i="14"/>
  <c r="EF109" i="14"/>
  <c r="CA97" i="14"/>
  <c r="DG97" i="14"/>
  <c r="ES97" i="14"/>
  <c r="CF85" i="14"/>
  <c r="DI85" i="14"/>
  <c r="ES85" i="14"/>
  <c r="BP73" i="14"/>
  <c r="CP73" i="14"/>
  <c r="DP73" i="14"/>
  <c r="EQ73" i="14"/>
  <c r="CE61" i="14"/>
  <c r="DD61" i="14"/>
  <c r="EB61" i="14"/>
  <c r="FA61" i="14"/>
  <c r="CC49" i="14"/>
  <c r="CY49" i="14"/>
  <c r="DU49" i="14"/>
  <c r="EQ49" i="14"/>
  <c r="BZ37" i="14"/>
  <c r="CV37" i="14"/>
  <c r="DR37" i="14"/>
  <c r="EN37" i="14"/>
  <c r="CF61" i="14"/>
  <c r="BW133" i="14"/>
  <c r="DZ133" i="14"/>
  <c r="BS121" i="14"/>
  <c r="DK121" i="14"/>
  <c r="FD121" i="14"/>
  <c r="CV109" i="14"/>
  <c r="EG109" i="14"/>
  <c r="CB97" i="14"/>
  <c r="DL97" i="14"/>
  <c r="ET97" i="14"/>
  <c r="CG85" i="14"/>
  <c r="DM85" i="14"/>
  <c r="ET85" i="14"/>
  <c r="BQ73" i="14"/>
  <c r="CQ73" i="14"/>
  <c r="DQ73" i="14"/>
  <c r="ER73" i="14"/>
  <c r="DE61" i="14"/>
  <c r="ED61" i="14"/>
  <c r="FB61" i="14"/>
  <c r="CB133" i="14"/>
  <c r="EA133" i="14"/>
  <c r="BT121" i="14"/>
  <c r="DL121" i="14"/>
  <c r="FF121" i="14"/>
  <c r="CW109" i="14"/>
  <c r="EH109" i="14"/>
  <c r="CC97" i="14"/>
  <c r="DN97" i="14"/>
  <c r="EU97" i="14"/>
  <c r="CH85" i="14"/>
  <c r="DQ85" i="14"/>
  <c r="EU85" i="14"/>
  <c r="BR73" i="14"/>
  <c r="CR73" i="14"/>
  <c r="DR73" i="14"/>
  <c r="ES73" i="14"/>
  <c r="CH61" i="14"/>
  <c r="DG61" i="14"/>
  <c r="EE61" i="14"/>
  <c r="FC61" i="14"/>
  <c r="CC133" i="14"/>
  <c r="EB133" i="14"/>
  <c r="BU121" i="14"/>
  <c r="DN121" i="14"/>
  <c r="FG121" i="14"/>
  <c r="CX109" i="14"/>
  <c r="EL109" i="14"/>
  <c r="CD97" i="14"/>
  <c r="DO97" i="14"/>
  <c r="EV97" i="14"/>
  <c r="CI85" i="14"/>
  <c r="DR85" i="14"/>
  <c r="EV85" i="14"/>
  <c r="CI133" i="14"/>
  <c r="ED133" i="14"/>
  <c r="BV121" i="14"/>
  <c r="DO121" i="14"/>
  <c r="BO109" i="14"/>
  <c r="CZ109" i="14"/>
  <c r="EN109" i="14"/>
  <c r="CE97" i="14"/>
  <c r="DP97" i="14"/>
  <c r="EW97" i="14"/>
  <c r="CJ85" i="14"/>
  <c r="DS85" i="14"/>
  <c r="EW85" i="14"/>
  <c r="BT73" i="14"/>
  <c r="CT73" i="14"/>
  <c r="DU73" i="14"/>
  <c r="EU73" i="14"/>
  <c r="BM61" i="14"/>
  <c r="CK61" i="14"/>
  <c r="DI61" i="14"/>
  <c r="EG61" i="14"/>
  <c r="FE61" i="14"/>
  <c r="DC133" i="14"/>
  <c r="FG133" i="14"/>
  <c r="CH121" i="14"/>
  <c r="EL121" i="14"/>
  <c r="CH109" i="14"/>
  <c r="EC109" i="14"/>
  <c r="BY97" i="14"/>
  <c r="DV97" i="14"/>
  <c r="BU85" i="14"/>
  <c r="DF85" i="14"/>
  <c r="EZ85" i="14"/>
  <c r="CK73" i="14"/>
  <c r="DO73" i="14"/>
  <c r="FA73" i="14"/>
  <c r="BT61" i="14"/>
  <c r="CV61" i="14"/>
  <c r="DX61" i="14"/>
  <c r="FF61" i="14"/>
  <c r="BQ49" i="14"/>
  <c r="CN49" i="14"/>
  <c r="DK49" i="14"/>
  <c r="EH49" i="14"/>
  <c r="FE49" i="14"/>
  <c r="CG37" i="14"/>
  <c r="DD37" i="14"/>
  <c r="EA37" i="14"/>
  <c r="EX37" i="14"/>
  <c r="DD133" i="14"/>
  <c r="CJ121" i="14"/>
  <c r="EM121" i="14"/>
  <c r="CK109" i="14"/>
  <c r="EE109" i="14"/>
  <c r="CF97" i="14"/>
  <c r="DW97" i="14"/>
  <c r="BX85" i="14"/>
  <c r="DG85" i="14"/>
  <c r="FA85" i="14"/>
  <c r="CL73" i="14"/>
  <c r="DT73" i="14"/>
  <c r="FB73" i="14"/>
  <c r="DE133" i="14"/>
  <c r="CO121" i="14"/>
  <c r="EO121" i="14"/>
  <c r="CM109" i="14"/>
  <c r="EO109" i="14"/>
  <c r="CG97" i="14"/>
  <c r="DX97" i="14"/>
  <c r="BY85" i="14"/>
  <c r="DH85" i="14"/>
  <c r="FB85" i="14"/>
  <c r="CM73" i="14"/>
  <c r="DV73" i="14"/>
  <c r="FC73" i="14"/>
  <c r="BV61" i="14"/>
  <c r="CX61" i="14"/>
  <c r="EA61" i="14"/>
  <c r="BL61" i="14"/>
  <c r="BS49" i="14"/>
  <c r="CP49" i="14"/>
  <c r="DG133" i="14"/>
  <c r="CQ121" i="14"/>
  <c r="EP121" i="14"/>
  <c r="CN109" i="14"/>
  <c r="EP109" i="14"/>
  <c r="CH97" i="14"/>
  <c r="DY97" i="14"/>
  <c r="BZ85" i="14"/>
  <c r="DU85" i="14"/>
  <c r="FC85" i="14"/>
  <c r="CN73" i="14"/>
  <c r="DW73" i="14"/>
  <c r="FD73" i="14"/>
  <c r="BW61" i="14"/>
  <c r="CY61" i="14"/>
  <c r="EF61" i="14"/>
  <c r="BT49" i="14"/>
  <c r="CQ49" i="14"/>
  <c r="DN49" i="14"/>
  <c r="EK49" i="14"/>
  <c r="BM37" i="14"/>
  <c r="CJ37" i="14"/>
  <c r="DG37" i="14"/>
  <c r="ED37" i="14"/>
  <c r="FA37" i="14"/>
  <c r="DJ133" i="14"/>
  <c r="CT121" i="14"/>
  <c r="EX121" i="14"/>
  <c r="CR109" i="14"/>
  <c r="EV109" i="14"/>
  <c r="CM97" i="14"/>
  <c r="EH97" i="14"/>
  <c r="CD85" i="14"/>
  <c r="DX85" i="14"/>
  <c r="BL85" i="14"/>
  <c r="BM73" i="14"/>
  <c r="CU73" i="14"/>
  <c r="EC73" i="14"/>
  <c r="FG73" i="14"/>
  <c r="BZ61" i="14"/>
  <c r="DB61" i="14"/>
  <c r="EJ61" i="14"/>
  <c r="BW49" i="14"/>
  <c r="CT49" i="14"/>
  <c r="DQ49" i="14"/>
  <c r="EN49" i="14"/>
  <c r="DO133" i="14"/>
  <c r="EC121" i="14"/>
  <c r="DN109" i="14"/>
  <c r="CT97" i="14"/>
  <c r="EY97" i="14"/>
  <c r="CA85" i="14"/>
  <c r="EB85" i="14"/>
  <c r="CB73" i="14"/>
  <c r="DN73" i="14"/>
  <c r="CQ61" i="14"/>
  <c r="DW61" i="14"/>
  <c r="CF49" i="14"/>
  <c r="DG49" i="14"/>
  <c r="EG49" i="14"/>
  <c r="BX37" i="14"/>
  <c r="CX37" i="14"/>
  <c r="DW37" i="14"/>
  <c r="EV37" i="14"/>
  <c r="EJ133" i="14"/>
  <c r="BO121" i="14"/>
  <c r="EK121" i="14"/>
  <c r="BQ109" i="14"/>
  <c r="DU109" i="14"/>
  <c r="DA97" i="14"/>
  <c r="EF85" i="14"/>
  <c r="CI73" i="14"/>
  <c r="EK61" i="14"/>
  <c r="CJ49" i="14"/>
  <c r="DB37" i="14"/>
  <c r="EB37" i="14"/>
  <c r="EF133" i="14"/>
  <c r="ED121" i="14"/>
  <c r="DO109" i="14"/>
  <c r="CU97" i="14"/>
  <c r="EZ97" i="14"/>
  <c r="CC85" i="14"/>
  <c r="EC85" i="14"/>
  <c r="CC73" i="14"/>
  <c r="DX73" i="14"/>
  <c r="CR61" i="14"/>
  <c r="DZ61" i="14"/>
  <c r="CG49" i="14"/>
  <c r="DH49" i="14"/>
  <c r="EI49" i="14"/>
  <c r="BY37" i="14"/>
  <c r="CY37" i="14"/>
  <c r="DX37" i="14"/>
  <c r="EW37" i="14"/>
  <c r="CA37" i="14"/>
  <c r="DY37" i="14"/>
  <c r="EY37" i="14"/>
  <c r="DA37" i="14"/>
  <c r="BO61" i="14"/>
  <c r="DL49" i="14"/>
  <c r="EH133" i="14"/>
  <c r="EE121" i="14"/>
  <c r="DP109" i="14"/>
  <c r="CV97" i="14"/>
  <c r="FA97" i="14"/>
  <c r="CE85" i="14"/>
  <c r="ED85" i="14"/>
  <c r="CD73" i="14"/>
  <c r="DY73" i="14"/>
  <c r="CS61" i="14"/>
  <c r="EH61" i="14"/>
  <c r="CH49" i="14"/>
  <c r="DI49" i="14"/>
  <c r="EJ49" i="14"/>
  <c r="CZ37" i="14"/>
  <c r="EZ37" i="14"/>
  <c r="CU61" i="14"/>
  <c r="FB37" i="14"/>
  <c r="EI133" i="14"/>
  <c r="BN121" i="14"/>
  <c r="EG121" i="14"/>
  <c r="DT109" i="14"/>
  <c r="CW97" i="14"/>
  <c r="BL97" i="14"/>
  <c r="CN85" i="14"/>
  <c r="EE85" i="14"/>
  <c r="CE73" i="14"/>
  <c r="ED73" i="14"/>
  <c r="BN61" i="14"/>
  <c r="CT61" i="14"/>
  <c r="EI61" i="14"/>
  <c r="CI49" i="14"/>
  <c r="DJ49" i="14"/>
  <c r="EL49" i="14"/>
  <c r="CB37" i="14"/>
  <c r="DZ37" i="14"/>
  <c r="CP85" i="14"/>
  <c r="EE73" i="14"/>
  <c r="EM49" i="14"/>
  <c r="CC37" i="14"/>
  <c r="BM133" i="14"/>
  <c r="EP133" i="14"/>
  <c r="BW121" i="14"/>
  <c r="EV121" i="14"/>
  <c r="BS109" i="14"/>
  <c r="DW109" i="14"/>
  <c r="DD97" i="14"/>
  <c r="CT85" i="14"/>
  <c r="EH85" i="14"/>
  <c r="CO73" i="14"/>
  <c r="EG73" i="14"/>
  <c r="BQ61" i="14"/>
  <c r="CZ61" i="14"/>
  <c r="EM61" i="14"/>
  <c r="CL49" i="14"/>
  <c r="DO49" i="14"/>
  <c r="EP49" i="14"/>
  <c r="CE37" i="14"/>
  <c r="DE37" i="14"/>
  <c r="EE37" i="14"/>
  <c r="FD37" i="14"/>
  <c r="BN133" i="14"/>
  <c r="EQ133" i="14"/>
  <c r="BX121" i="14"/>
  <c r="EY121" i="14"/>
  <c r="BV109" i="14"/>
  <c r="DY109" i="14"/>
  <c r="DE97" i="14"/>
  <c r="CU85" i="14"/>
  <c r="EN85" i="14"/>
  <c r="CS73" i="14"/>
  <c r="EH73" i="14"/>
  <c r="BR61" i="14"/>
  <c r="DA61" i="14"/>
  <c r="EN61" i="14"/>
  <c r="CM49" i="14"/>
  <c r="DP49" i="14"/>
  <c r="ER49" i="14"/>
  <c r="CF37" i="14"/>
  <c r="DF37" i="14"/>
  <c r="EF37" i="14"/>
  <c r="FE37" i="14"/>
  <c r="BO133" i="14"/>
  <c r="ES133" i="14"/>
  <c r="BY121" i="14"/>
  <c r="BW109" i="14"/>
  <c r="BT133" i="14"/>
  <c r="BZ121" i="14"/>
  <c r="CE109" i="14"/>
  <c r="EN97" i="14"/>
  <c r="DY85" i="14"/>
  <c r="CY73" i="14"/>
  <c r="EZ73" i="14"/>
  <c r="BS61" i="14"/>
  <c r="DP61" i="14"/>
  <c r="CU49" i="14"/>
  <c r="EC49" i="14"/>
  <c r="BW37" i="14"/>
  <c r="DM37" i="14"/>
  <c r="ET37" i="14"/>
  <c r="DN37" i="14"/>
  <c r="CH37" i="14"/>
  <c r="FC37" i="14"/>
  <c r="EG85" i="14"/>
  <c r="BL73" i="14"/>
  <c r="DS61" i="14"/>
  <c r="CX49" i="14"/>
  <c r="DP37" i="14"/>
  <c r="CK133" i="14"/>
  <c r="CR121" i="14"/>
  <c r="CG109" i="14"/>
  <c r="EO97" i="14"/>
  <c r="DZ85" i="14"/>
  <c r="CZ73" i="14"/>
  <c r="FE73" i="14"/>
  <c r="BU61" i="14"/>
  <c r="DQ61" i="14"/>
  <c r="CV49" i="14"/>
  <c r="ED49" i="14"/>
  <c r="CD37" i="14"/>
  <c r="EU37" i="14"/>
  <c r="CW49" i="14"/>
  <c r="CU121" i="14"/>
  <c r="BM97" i="14"/>
  <c r="ER97" i="14"/>
  <c r="DB73" i="14"/>
  <c r="EF49" i="14"/>
  <c r="CI37" i="14"/>
  <c r="FF37" i="14"/>
  <c r="CL133" i="14"/>
  <c r="CS121" i="14"/>
  <c r="CP109" i="14"/>
  <c r="EQ97" i="14"/>
  <c r="EA85" i="14"/>
  <c r="DA73" i="14"/>
  <c r="FF73" i="14"/>
  <c r="BX61" i="14"/>
  <c r="DR61" i="14"/>
  <c r="EE49" i="14"/>
  <c r="DO37" i="14"/>
  <c r="CM133" i="14"/>
  <c r="CQ109" i="14"/>
  <c r="BY61" i="14"/>
  <c r="CX133" i="14"/>
  <c r="DC121" i="14"/>
  <c r="DC109" i="14"/>
  <c r="BQ97" i="14"/>
  <c r="BQ85" i="14"/>
  <c r="EX85" i="14"/>
  <c r="DH73" i="14"/>
  <c r="CC61" i="14"/>
  <c r="DV61" i="14"/>
  <c r="BO49" i="14"/>
  <c r="DB49" i="14"/>
  <c r="ET49" i="14"/>
  <c r="CM37" i="14"/>
  <c r="DT37" i="14"/>
  <c r="CY133" i="14"/>
  <c r="DD121" i="14"/>
  <c r="DJ109" i="14"/>
  <c r="BT97" i="14"/>
  <c r="BR85" i="14"/>
  <c r="EY85" i="14"/>
  <c r="DI73" i="14"/>
  <c r="CD61" i="14"/>
  <c r="EL61" i="14"/>
  <c r="BP49" i="14"/>
  <c r="DC49" i="14"/>
  <c r="EU49" i="14"/>
  <c r="CN37" i="14"/>
  <c r="DU37" i="14"/>
  <c r="DA133" i="14"/>
  <c r="DF121" i="14"/>
  <c r="DL109" i="14"/>
  <c r="CK97" i="14"/>
  <c r="BS85" i="14"/>
  <c r="FD85" i="14"/>
  <c r="DJ73" i="14"/>
  <c r="CJ61" i="14"/>
  <c r="EO61" i="14"/>
  <c r="BR49" i="14"/>
  <c r="DD49" i="14"/>
  <c r="EV49" i="14"/>
  <c r="CO37" i="14"/>
  <c r="DV37" i="14"/>
  <c r="DI133" i="14"/>
  <c r="DT121" i="14"/>
  <c r="DV109" i="14"/>
  <c r="CP97" i="14"/>
  <c r="CQ85" i="14"/>
  <c r="BN73" i="14"/>
  <c r="DL73" i="14"/>
  <c r="CM61" i="14"/>
  <c r="EQ61" i="14"/>
  <c r="BV49" i="14"/>
  <c r="DF49" i="14"/>
  <c r="EX49" i="14"/>
  <c r="CQ37" i="14"/>
  <c r="EG37" i="14"/>
  <c r="DK133" i="14"/>
  <c r="DZ121" i="14"/>
  <c r="DZ109" i="14"/>
  <c r="CS97" i="14"/>
  <c r="CV85" i="14"/>
  <c r="BO73" i="14"/>
  <c r="DM73" i="14"/>
  <c r="CN61" i="14"/>
  <c r="ER61" i="14"/>
  <c r="EB121" i="14"/>
  <c r="DT97" i="14"/>
  <c r="CW85" i="14"/>
  <c r="BZ73" i="14"/>
  <c r="DM61" i="14"/>
  <c r="CO49" i="14"/>
  <c r="FA49" i="14"/>
  <c r="DJ37" i="14"/>
  <c r="DK37" i="14"/>
  <c r="BS133" i="14"/>
  <c r="DA85" i="14"/>
  <c r="DQ37" i="14"/>
  <c r="DB85" i="14"/>
  <c r="FF49" i="14"/>
  <c r="DS37" i="14"/>
  <c r="BR109" i="14"/>
  <c r="DC85" i="14"/>
  <c r="EP61" i="14"/>
  <c r="FG49" i="14"/>
  <c r="BQ37" i="14"/>
  <c r="BM49" i="14"/>
  <c r="FE85" i="14"/>
  <c r="CL37" i="14"/>
  <c r="ET109" i="14"/>
  <c r="FG61" i="14"/>
  <c r="EP37" i="14"/>
  <c r="CL61" i="14"/>
  <c r="DZ49" i="14"/>
  <c r="EQ37" i="14"/>
  <c r="BY49" i="14"/>
  <c r="ER37" i="14"/>
  <c r="BO97" i="14"/>
  <c r="CA49" i="14"/>
  <c r="FG37" i="14"/>
  <c r="BP121" i="14"/>
  <c r="FE109" i="14"/>
  <c r="BL37" i="14"/>
  <c r="DF97" i="14"/>
  <c r="BW73" i="14"/>
  <c r="DC37" i="14"/>
  <c r="CE49" i="14"/>
  <c r="DP121" i="14"/>
  <c r="DS97" i="14"/>
  <c r="BT85" i="14"/>
  <c r="DL61" i="14"/>
  <c r="EU121" i="14"/>
  <c r="DU97" i="14"/>
  <c r="CY85" i="14"/>
  <c r="CJ73" i="14"/>
  <c r="DN61" i="14"/>
  <c r="CR49" i="14"/>
  <c r="FB49" i="14"/>
  <c r="DL37" i="14"/>
  <c r="CX73" i="14"/>
  <c r="FD49" i="14"/>
  <c r="CN133" i="14"/>
  <c r="DF73" i="14"/>
  <c r="DU61" i="14"/>
  <c r="DA49" i="14"/>
  <c r="BP37" i="14"/>
  <c r="EM97" i="14"/>
  <c r="DE49" i="14"/>
  <c r="DW49" i="14"/>
  <c r="CK37" i="14"/>
  <c r="EM73" i="14"/>
  <c r="CA61" i="14"/>
  <c r="BN49" i="14"/>
  <c r="CB61" i="14"/>
  <c r="BU49" i="14"/>
  <c r="CP37" i="14"/>
  <c r="BN97" i="14"/>
  <c r="ET73" i="14"/>
  <c r="CS37" i="14"/>
  <c r="BS73" i="14"/>
  <c r="CL97" i="14"/>
  <c r="CW61" i="14"/>
  <c r="BV73" i="14"/>
  <c r="ES49" i="14"/>
  <c r="CW37" i="14"/>
  <c r="FF109" i="14"/>
  <c r="DJ61" i="14"/>
  <c r="FG109" i="14"/>
  <c r="BX73" i="14"/>
  <c r="DK61" i="14"/>
  <c r="EY49" i="14"/>
  <c r="CK49" i="14"/>
  <c r="EC97" i="14"/>
  <c r="CZ85" i="14"/>
  <c r="CV73" i="14"/>
  <c r="DO61" i="14"/>
  <c r="CS49" i="14"/>
  <c r="FC49" i="14"/>
  <c r="BN37" i="14"/>
  <c r="EE97" i="14"/>
  <c r="DT61" i="14"/>
  <c r="CZ49" i="14"/>
  <c r="BO37" i="14"/>
  <c r="EL97" i="14"/>
  <c r="CO133" i="14"/>
  <c r="DG73" i="14"/>
  <c r="EC37" i="14"/>
  <c r="BU37" i="14"/>
  <c r="FF133" i="14"/>
  <c r="FD61" i="14"/>
  <c r="EO37" i="14"/>
  <c r="DH133" i="14"/>
  <c r="BX109" i="14"/>
  <c r="EX97" i="14"/>
  <c r="DD85" i="14"/>
  <c r="DK73" i="14"/>
  <c r="ES61" i="14"/>
  <c r="DM49" i="14"/>
  <c r="BR37" i="14"/>
  <c r="EH37" i="14"/>
  <c r="EK133" i="14"/>
  <c r="BY109" i="14"/>
  <c r="DE85" i="14"/>
  <c r="EF73" i="14"/>
  <c r="ET61" i="14"/>
  <c r="DR49" i="14"/>
  <c r="BS37" i="14"/>
  <c r="EI37" i="14"/>
  <c r="ET133" i="14"/>
  <c r="CA109" i="14"/>
  <c r="DV85" i="14"/>
  <c r="EI73" i="14"/>
  <c r="EV61" i="14"/>
  <c r="DS49" i="14"/>
  <c r="BT37" i="14"/>
  <c r="EJ37" i="14"/>
  <c r="EU133" i="14"/>
  <c r="DA109" i="14"/>
  <c r="DW85" i="14"/>
  <c r="EJ73" i="14"/>
  <c r="EW61" i="14"/>
  <c r="DT49" i="14"/>
  <c r="EK37" i="14"/>
  <c r="EM37" i="14"/>
  <c r="ES109" i="14"/>
  <c r="DX49" i="14"/>
  <c r="EN73" i="14"/>
  <c r="DY49" i="14"/>
  <c r="FA109" i="14"/>
  <c r="EP73" i="14"/>
  <c r="BX49" i="14"/>
  <c r="CR37" i="14"/>
  <c r="FB109" i="14"/>
  <c r="CO61" i="14"/>
  <c r="EA49" i="14"/>
  <c r="FC109" i="14"/>
  <c r="CP61" i="14"/>
  <c r="BZ49" i="14"/>
  <c r="CT37" i="14"/>
  <c r="ES37" i="14"/>
  <c r="FD109" i="14"/>
  <c r="BU73" i="14"/>
  <c r="EO49" i="14"/>
  <c r="CU37" i="14"/>
  <c r="DC97" i="14"/>
  <c r="DH61" i="14"/>
  <c r="CB49" i="14"/>
  <c r="CW121" i="14"/>
  <c r="CD49" i="14"/>
  <c r="EW49" i="14"/>
  <c r="CX121" i="14"/>
  <c r="DR97" i="14"/>
  <c r="BO85" i="14"/>
  <c r="DH37" i="14"/>
  <c r="BL109" i="14"/>
  <c r="BY73" i="14"/>
  <c r="EZ49" i="14"/>
  <c r="EV133" i="14"/>
  <c r="DB109" i="14"/>
  <c r="EQ85" i="14"/>
  <c r="EK73" i="14"/>
  <c r="EX61" i="14"/>
  <c r="DV49" i="14"/>
  <c r="BV37" i="14"/>
  <c r="EL37" i="14"/>
  <c r="FC133" i="14"/>
  <c r="DM109" i="14"/>
  <c r="ER85" i="14"/>
  <c r="EL73" i="14"/>
  <c r="BP61" i="14"/>
  <c r="EY61" i="14"/>
  <c r="EV73" i="14"/>
  <c r="EB49" i="14"/>
  <c r="DI37" i="14"/>
  <c r="ES24" i="14"/>
  <c r="CD24" i="14"/>
  <c r="BR23" i="14"/>
  <c r="DT24" i="14"/>
  <c r="CK25" i="14"/>
  <c r="DE25" i="14"/>
  <c r="DY23" i="14"/>
  <c r="FF23" i="14"/>
  <c r="DN23" i="14"/>
  <c r="BV23" i="14"/>
  <c r="ET24" i="14"/>
  <c r="CF24" i="14"/>
  <c r="DM23" i="14"/>
  <c r="EH25" i="14"/>
  <c r="DW24" i="14"/>
  <c r="DL23" i="14"/>
  <c r="CO25" i="14"/>
  <c r="DV24" i="14"/>
  <c r="EG23" i="14"/>
  <c r="CO23" i="14"/>
  <c r="FB25" i="14"/>
  <c r="CN25" i="14"/>
  <c r="EQ24" i="14"/>
  <c r="FB23" i="14"/>
  <c r="EE25" i="14"/>
  <c r="BQ25" i="14"/>
  <c r="CB24" i="14"/>
  <c r="DI23" i="14"/>
  <c r="BQ23" i="14"/>
  <c r="EZ25" i="14"/>
  <c r="DH25" i="14"/>
  <c r="EO24" i="14"/>
  <c r="EZ23" i="14"/>
  <c r="BO25" i="14"/>
  <c r="CV24" i="14"/>
  <c r="EC23" i="14"/>
  <c r="EB25" i="14"/>
  <c r="CJ25" i="14"/>
  <c r="EM24" i="14"/>
  <c r="BY24" i="14"/>
  <c r="CJ23" i="14"/>
  <c r="EW25" i="14"/>
  <c r="BM25" i="14"/>
  <c r="EL24" i="14"/>
  <c r="BX24" i="14"/>
  <c r="DE23" i="14"/>
  <c r="BM23" i="14"/>
  <c r="DZ25" i="14"/>
  <c r="DO24" i="14"/>
  <c r="DZ23" i="14"/>
  <c r="EU25" i="14"/>
  <c r="FF24" i="14"/>
  <c r="BV24" i="14"/>
  <c r="DX25" i="14"/>
  <c r="FE24" i="14"/>
  <c r="DM24" i="14"/>
  <c r="BU24" i="14"/>
  <c r="ET23" i="14"/>
  <c r="CF23" i="14"/>
  <c r="CP24" i="14"/>
  <c r="BL25" i="14"/>
  <c r="EP25" i="14"/>
  <c r="CX25" i="14"/>
  <c r="CB25" i="14"/>
  <c r="EE24" i="14"/>
  <c r="BQ24" i="14"/>
  <c r="CX23" i="14"/>
  <c r="EO25" i="14"/>
  <c r="CW25" i="14"/>
  <c r="ED24" i="14"/>
  <c r="BP24" i="14"/>
  <c r="DS23" i="14"/>
  <c r="CA23" i="14"/>
  <c r="DR25" i="14"/>
  <c r="CV25" i="14"/>
  <c r="BZ25" i="14"/>
  <c r="EY24" i="14"/>
  <c r="EC24" i="14"/>
  <c r="DG24" i="14"/>
  <c r="CK24" i="14"/>
  <c r="BO24" i="14"/>
  <c r="DR23" i="14"/>
  <c r="CV23" i="14"/>
  <c r="BZ23" i="14"/>
  <c r="EM25" i="14"/>
  <c r="DQ25" i="14"/>
  <c r="CU25" i="14"/>
  <c r="BY25" i="14"/>
  <c r="EX24" i="14"/>
  <c r="EB24" i="14"/>
  <c r="DF24" i="14"/>
  <c r="CJ24" i="14"/>
  <c r="BN24" i="14"/>
  <c r="EM23" i="14"/>
  <c r="DQ23" i="14"/>
  <c r="CU23" i="14"/>
  <c r="BY23" i="14"/>
  <c r="EX22" i="14"/>
  <c r="EB22" i="14"/>
  <c r="DF22" i="14"/>
  <c r="CJ22" i="14"/>
  <c r="BN22" i="14"/>
  <c r="FD25" i="14"/>
  <c r="FC25" i="14"/>
  <c r="BS23" i="14"/>
  <c r="EE23" i="14"/>
  <c r="ED23" i="14"/>
  <c r="EX23" i="14"/>
  <c r="CH23" i="14"/>
  <c r="ET25" i="14"/>
  <c r="DW25" i="14"/>
  <c r="EA22" i="14"/>
  <c r="DE22" i="14"/>
  <c r="CI22" i="14"/>
  <c r="BM132" i="14"/>
  <c r="CI132" i="14"/>
  <c r="DE132" i="14"/>
  <c r="EA132" i="14"/>
  <c r="EW132" i="14"/>
  <c r="BR120" i="14"/>
  <c r="CN120" i="14"/>
  <c r="DJ120" i="14"/>
  <c r="EF120" i="14"/>
  <c r="FB120" i="14"/>
  <c r="BX108" i="14"/>
  <c r="CT108" i="14"/>
  <c r="DP108" i="14"/>
  <c r="EL108" i="14"/>
  <c r="CC96" i="14"/>
  <c r="CY96" i="14"/>
  <c r="DU96" i="14"/>
  <c r="EQ96" i="14"/>
  <c r="CH84" i="14"/>
  <c r="DD84" i="14"/>
  <c r="DZ84" i="14"/>
  <c r="BN132" i="14"/>
  <c r="CJ132" i="14"/>
  <c r="DF132" i="14"/>
  <c r="EB132" i="14"/>
  <c r="EX132" i="14"/>
  <c r="BL132" i="14"/>
  <c r="BS120" i="14"/>
  <c r="CO120" i="14"/>
  <c r="DK120" i="14"/>
  <c r="EG120" i="14"/>
  <c r="FC120" i="14"/>
  <c r="BY108" i="14"/>
  <c r="CU108" i="14"/>
  <c r="DQ108" i="14"/>
  <c r="EM108" i="14"/>
  <c r="CD96" i="14"/>
  <c r="CZ96" i="14"/>
  <c r="DV96" i="14"/>
  <c r="ER96" i="14"/>
  <c r="BM84" i="14"/>
  <c r="CI84" i="14"/>
  <c r="DE84" i="14"/>
  <c r="BO132" i="14"/>
  <c r="CK132" i="14"/>
  <c r="DG132" i="14"/>
  <c r="EC132" i="14"/>
  <c r="EY132" i="14"/>
  <c r="BT120" i="14"/>
  <c r="CP120" i="14"/>
  <c r="DL120" i="14"/>
  <c r="EH120" i="14"/>
  <c r="FD120" i="14"/>
  <c r="BZ108" i="14"/>
  <c r="CV108" i="14"/>
  <c r="DR108" i="14"/>
  <c r="EN108" i="14"/>
  <c r="BP132" i="14"/>
  <c r="CL132" i="14"/>
  <c r="DH132" i="14"/>
  <c r="ED132" i="14"/>
  <c r="EZ132" i="14"/>
  <c r="BU120" i="14"/>
  <c r="CQ120" i="14"/>
  <c r="DM120" i="14"/>
  <c r="EI120" i="14"/>
  <c r="FE120" i="14"/>
  <c r="CA108" i="14"/>
  <c r="CW108" i="14"/>
  <c r="DS108" i="14"/>
  <c r="EO108" i="14"/>
  <c r="CF96" i="14"/>
  <c r="DB96" i="14"/>
  <c r="DX96" i="14"/>
  <c r="ET96" i="14"/>
  <c r="BO84" i="14"/>
  <c r="CK84" i="14"/>
  <c r="DG84" i="14"/>
  <c r="BS132" i="14"/>
  <c r="CO132" i="14"/>
  <c r="DK132" i="14"/>
  <c r="EG132" i="14"/>
  <c r="FC132" i="14"/>
  <c r="BX120" i="14"/>
  <c r="CT120" i="14"/>
  <c r="DP120" i="14"/>
  <c r="EL120" i="14"/>
  <c r="BW132" i="14"/>
  <c r="CC132" i="14"/>
  <c r="DD132" i="14"/>
  <c r="EJ132" i="14"/>
  <c r="BM120" i="14"/>
  <c r="CR120" i="14"/>
  <c r="DT120" i="14"/>
  <c r="EU120" i="14"/>
  <c r="CL108" i="14"/>
  <c r="DL108" i="14"/>
  <c r="EP108" i="14"/>
  <c r="CH96" i="14"/>
  <c r="DG96" i="14"/>
  <c r="EF96" i="14"/>
  <c r="FE96" i="14"/>
  <c r="BL96" i="14"/>
  <c r="BZ84" i="14"/>
  <c r="CY84" i="14"/>
  <c r="DX84" i="14"/>
  <c r="EU84" i="14"/>
  <c r="CD132" i="14"/>
  <c r="DI132" i="14"/>
  <c r="EK132" i="14"/>
  <c r="BN120" i="14"/>
  <c r="CS120" i="14"/>
  <c r="DU120" i="14"/>
  <c r="EV120" i="14"/>
  <c r="BM108" i="14"/>
  <c r="CM108" i="14"/>
  <c r="DM108" i="14"/>
  <c r="EQ108" i="14"/>
  <c r="CI96" i="14"/>
  <c r="DH96" i="14"/>
  <c r="EG96" i="14"/>
  <c r="FF96" i="14"/>
  <c r="CA84" i="14"/>
  <c r="CZ84" i="14"/>
  <c r="DY84" i="14"/>
  <c r="EV84" i="14"/>
  <c r="BP72" i="14"/>
  <c r="CL72" i="14"/>
  <c r="DH72" i="14"/>
  <c r="ED72" i="14"/>
  <c r="EZ72" i="14"/>
  <c r="BV60" i="14"/>
  <c r="CR60" i="14"/>
  <c r="DN60" i="14"/>
  <c r="EJ60" i="14"/>
  <c r="FF60" i="14"/>
  <c r="CE132" i="14"/>
  <c r="DJ132" i="14"/>
  <c r="EL132" i="14"/>
  <c r="BO120" i="14"/>
  <c r="CU120" i="14"/>
  <c r="DV120" i="14"/>
  <c r="EW120" i="14"/>
  <c r="CM132" i="14"/>
  <c r="DO132" i="14"/>
  <c r="EP132" i="14"/>
  <c r="BW120" i="14"/>
  <c r="CY120" i="14"/>
  <c r="DZ120" i="14"/>
  <c r="FA120" i="14"/>
  <c r="BR108" i="14"/>
  <c r="CR108" i="14"/>
  <c r="DV108" i="14"/>
  <c r="EV108" i="14"/>
  <c r="BO96" i="14"/>
  <c r="CN96" i="14"/>
  <c r="DM96" i="14"/>
  <c r="EL96" i="14"/>
  <c r="CF84" i="14"/>
  <c r="DH84" i="14"/>
  <c r="EE84" i="14"/>
  <c r="FA84" i="14"/>
  <c r="CR132" i="14"/>
  <c r="DS132" i="14"/>
  <c r="ET132" i="14"/>
  <c r="BR132" i="14"/>
  <c r="CZ132" i="14"/>
  <c r="EN132" i="14"/>
  <c r="CD120" i="14"/>
  <c r="DI120" i="14"/>
  <c r="ES120" i="14"/>
  <c r="CH108" i="14"/>
  <c r="DK108" i="14"/>
  <c r="ET108" i="14"/>
  <c r="CB96" i="14"/>
  <c r="DI96" i="14"/>
  <c r="EK96" i="14"/>
  <c r="CB84" i="14"/>
  <c r="DF84" i="14"/>
  <c r="EH84" i="14"/>
  <c r="FG84" i="14"/>
  <c r="BO72" i="14"/>
  <c r="CM72" i="14"/>
  <c r="DJ72" i="14"/>
  <c r="EG72" i="14"/>
  <c r="FD72" i="14"/>
  <c r="BR60" i="14"/>
  <c r="CO60" i="14"/>
  <c r="DL60" i="14"/>
  <c r="EI60" i="14"/>
  <c r="FG60" i="14"/>
  <c r="BT132" i="14"/>
  <c r="DA132" i="14"/>
  <c r="EO132" i="14"/>
  <c r="CE120" i="14"/>
  <c r="DN120" i="14"/>
  <c r="ET120" i="14"/>
  <c r="CI108" i="14"/>
  <c r="DN108" i="14"/>
  <c r="EU108" i="14"/>
  <c r="CE96" i="14"/>
  <c r="DJ96" i="14"/>
  <c r="EM96" i="14"/>
  <c r="CC84" i="14"/>
  <c r="DI84" i="14"/>
  <c r="EI84" i="14"/>
  <c r="BQ72" i="14"/>
  <c r="CN72" i="14"/>
  <c r="DK72" i="14"/>
  <c r="EH72" i="14"/>
  <c r="FE72" i="14"/>
  <c r="BU132" i="14"/>
  <c r="DB132" i="14"/>
  <c r="EQ132" i="14"/>
  <c r="CF120" i="14"/>
  <c r="DO120" i="14"/>
  <c r="EX120" i="14"/>
  <c r="CJ108" i="14"/>
  <c r="DO108" i="14"/>
  <c r="EW108" i="14"/>
  <c r="CG96" i="14"/>
  <c r="DK96" i="14"/>
  <c r="EN96" i="14"/>
  <c r="CD84" i="14"/>
  <c r="DJ84" i="14"/>
  <c r="EJ84" i="14"/>
  <c r="BR72" i="14"/>
  <c r="CO72" i="14"/>
  <c r="DL72" i="14"/>
  <c r="EI72" i="14"/>
  <c r="FF72" i="14"/>
  <c r="BX132" i="14"/>
  <c r="DL132" i="14"/>
  <c r="ES132" i="14"/>
  <c r="CH120" i="14"/>
  <c r="DR120" i="14"/>
  <c r="EZ120" i="14"/>
  <c r="CN108" i="14"/>
  <c r="DU108" i="14"/>
  <c r="EY108" i="14"/>
  <c r="CK96" i="14"/>
  <c r="DN96" i="14"/>
  <c r="EP96" i="14"/>
  <c r="CG84" i="14"/>
  <c r="DL84" i="14"/>
  <c r="EL84" i="14"/>
  <c r="CG132" i="14"/>
  <c r="DT132" i="14"/>
  <c r="FE132" i="14"/>
  <c r="CV120" i="14"/>
  <c r="EB120" i="14"/>
  <c r="BQ108" i="14"/>
  <c r="CY108" i="14"/>
  <c r="EB108" i="14"/>
  <c r="FE108" i="14"/>
  <c r="CA132" i="14"/>
  <c r="DW132" i="14"/>
  <c r="BZ120" i="14"/>
  <c r="DS120" i="14"/>
  <c r="CB108" i="14"/>
  <c r="DJ108" i="14"/>
  <c r="FC108" i="14"/>
  <c r="BQ96" i="14"/>
  <c r="CW96" i="14"/>
  <c r="EH96" i="14"/>
  <c r="CJ84" i="14"/>
  <c r="DQ84" i="14"/>
  <c r="EW84" i="14"/>
  <c r="CG72" i="14"/>
  <c r="DG72" i="14"/>
  <c r="EK72" i="14"/>
  <c r="CH60" i="14"/>
  <c r="DF60" i="14"/>
  <c r="ED60" i="14"/>
  <c r="FB60" i="14"/>
  <c r="BR48" i="14"/>
  <c r="CN48" i="14"/>
  <c r="DJ48" i="14"/>
  <c r="EF48" i="14"/>
  <c r="FB48" i="14"/>
  <c r="BO36" i="14"/>
  <c r="CK36" i="14"/>
  <c r="DG36" i="14"/>
  <c r="EC36" i="14"/>
  <c r="EY36" i="14"/>
  <c r="BS48" i="14"/>
  <c r="CB132" i="14"/>
  <c r="DX132" i="14"/>
  <c r="CA120" i="14"/>
  <c r="DW120" i="14"/>
  <c r="CC108" i="14"/>
  <c r="DT108" i="14"/>
  <c r="FD108" i="14"/>
  <c r="BR96" i="14"/>
  <c r="CX96" i="14"/>
  <c r="EI96" i="14"/>
  <c r="CL84" i="14"/>
  <c r="DR84" i="14"/>
  <c r="EX84" i="14"/>
  <c r="CH72" i="14"/>
  <c r="DI72" i="14"/>
  <c r="EL72" i="14"/>
  <c r="CI60" i="14"/>
  <c r="DG60" i="14"/>
  <c r="EE60" i="14"/>
  <c r="FC60" i="14"/>
  <c r="CF132" i="14"/>
  <c r="DY132" i="14"/>
  <c r="CB120" i="14"/>
  <c r="DX120" i="14"/>
  <c r="CD108" i="14"/>
  <c r="DW108" i="14"/>
  <c r="FF108" i="14"/>
  <c r="BS96" i="14"/>
  <c r="DA96" i="14"/>
  <c r="EJ96" i="14"/>
  <c r="CM84" i="14"/>
  <c r="DS84" i="14"/>
  <c r="EY84" i="14"/>
  <c r="CI72" i="14"/>
  <c r="DM72" i="14"/>
  <c r="EM72" i="14"/>
  <c r="CJ60" i="14"/>
  <c r="DH60" i="14"/>
  <c r="EF60" i="14"/>
  <c r="FD60" i="14"/>
  <c r="CH132" i="14"/>
  <c r="DZ132" i="14"/>
  <c r="CC120" i="14"/>
  <c r="DY120" i="14"/>
  <c r="CE108" i="14"/>
  <c r="DX108" i="14"/>
  <c r="FG108" i="14"/>
  <c r="BT96" i="14"/>
  <c r="DC96" i="14"/>
  <c r="EO96" i="14"/>
  <c r="CN84" i="14"/>
  <c r="DT84" i="14"/>
  <c r="EZ84" i="14"/>
  <c r="CJ72" i="14"/>
  <c r="DN72" i="14"/>
  <c r="EN72" i="14"/>
  <c r="CN132" i="14"/>
  <c r="EE132" i="14"/>
  <c r="CG120" i="14"/>
  <c r="EA120" i="14"/>
  <c r="BL120" i="14"/>
  <c r="CF108" i="14"/>
  <c r="DY108" i="14"/>
  <c r="BU96" i="14"/>
  <c r="DD96" i="14"/>
  <c r="ES96" i="14"/>
  <c r="CO84" i="14"/>
  <c r="DU84" i="14"/>
  <c r="FB84" i="14"/>
  <c r="CK72" i="14"/>
  <c r="DO72" i="14"/>
  <c r="EO72" i="14"/>
  <c r="BN60" i="14"/>
  <c r="CL60" i="14"/>
  <c r="DJ60" i="14"/>
  <c r="EH60" i="14"/>
  <c r="BY132" i="14"/>
  <c r="EM132" i="14"/>
  <c r="DQ120" i="14"/>
  <c r="CG108" i="14"/>
  <c r="EF108" i="14"/>
  <c r="CJ96" i="14"/>
  <c r="DZ96" i="14"/>
  <c r="CE84" i="14"/>
  <c r="EC84" i="14"/>
  <c r="CE72" i="14"/>
  <c r="DS72" i="14"/>
  <c r="EX72" i="14"/>
  <c r="CC60" i="14"/>
  <c r="DE60" i="14"/>
  <c r="EM60" i="14"/>
  <c r="BX48" i="14"/>
  <c r="CU48" i="14"/>
  <c r="DR48" i="14"/>
  <c r="EO48" i="14"/>
  <c r="BQ36" i="14"/>
  <c r="CN36" i="14"/>
  <c r="DK36" i="14"/>
  <c r="EH36" i="14"/>
  <c r="FE36" i="14"/>
  <c r="BZ132" i="14"/>
  <c r="ER132" i="14"/>
  <c r="EC120" i="14"/>
  <c r="CK108" i="14"/>
  <c r="EG108" i="14"/>
  <c r="CL96" i="14"/>
  <c r="EA96" i="14"/>
  <c r="CP84" i="14"/>
  <c r="ED84" i="14"/>
  <c r="CF72" i="14"/>
  <c r="DT72" i="14"/>
  <c r="EY72" i="14"/>
  <c r="DI60" i="14"/>
  <c r="CP132" i="14"/>
  <c r="EU132" i="14"/>
  <c r="BP120" i="14"/>
  <c r="ED120" i="14"/>
  <c r="CO108" i="14"/>
  <c r="EH108" i="14"/>
  <c r="CM96" i="14"/>
  <c r="EB96" i="14"/>
  <c r="CQ84" i="14"/>
  <c r="EF84" i="14"/>
  <c r="CP72" i="14"/>
  <c r="DU72" i="14"/>
  <c r="FA72" i="14"/>
  <c r="CE60" i="14"/>
  <c r="DK60" i="14"/>
  <c r="EO60" i="14"/>
  <c r="BZ48" i="14"/>
  <c r="CW48" i="14"/>
  <c r="DT48" i="14"/>
  <c r="EQ48" i="14"/>
  <c r="CQ132" i="14"/>
  <c r="EV132" i="14"/>
  <c r="BQ120" i="14"/>
  <c r="EE120" i="14"/>
  <c r="CP108" i="14"/>
  <c r="EI108" i="14"/>
  <c r="CO96" i="14"/>
  <c r="EC96" i="14"/>
  <c r="CR84" i="14"/>
  <c r="EG84" i="14"/>
  <c r="CQ72" i="14"/>
  <c r="DV72" i="14"/>
  <c r="FB72" i="14"/>
  <c r="CF60" i="14"/>
  <c r="DM60" i="14"/>
  <c r="EP60" i="14"/>
  <c r="BL60" i="14"/>
  <c r="CA48" i="14"/>
  <c r="CX48" i="14"/>
  <c r="DU48" i="14"/>
  <c r="ER48" i="14"/>
  <c r="BL48" i="14"/>
  <c r="BT36" i="14"/>
  <c r="CQ36" i="14"/>
  <c r="DN36" i="14"/>
  <c r="EK36" i="14"/>
  <c r="CU132" i="14"/>
  <c r="FD132" i="14"/>
  <c r="CI120" i="14"/>
  <c r="EM120" i="14"/>
  <c r="CX108" i="14"/>
  <c r="ER108" i="14"/>
  <c r="CR96" i="14"/>
  <c r="EU96" i="14"/>
  <c r="CU84" i="14"/>
  <c r="EN84" i="14"/>
  <c r="CT72" i="14"/>
  <c r="DY72" i="14"/>
  <c r="CM60" i="14"/>
  <c r="DQ60" i="14"/>
  <c r="ES60" i="14"/>
  <c r="CD48" i="14"/>
  <c r="DA48" i="14"/>
  <c r="DX48" i="14"/>
  <c r="EU48" i="14"/>
  <c r="EH132" i="14"/>
  <c r="CJ120" i="14"/>
  <c r="EY120" i="14"/>
  <c r="BV108" i="14"/>
  <c r="EX108" i="14"/>
  <c r="BV96" i="14"/>
  <c r="DY96" i="14"/>
  <c r="BP84" i="14"/>
  <c r="DP84" i="14"/>
  <c r="CS72" i="14"/>
  <c r="EE72" i="14"/>
  <c r="CD60" i="14"/>
  <c r="DT60" i="14"/>
  <c r="EZ60" i="14"/>
  <c r="BP48" i="14"/>
  <c r="CS48" i="14"/>
  <c r="DW48" i="14"/>
  <c r="EY48" i="14"/>
  <c r="BW36" i="14"/>
  <c r="CV36" i="14"/>
  <c r="DU36" i="14"/>
  <c r="ET36" i="14"/>
  <c r="CW120" i="14"/>
  <c r="CZ108" i="14"/>
  <c r="BZ96" i="14"/>
  <c r="EW96" i="14"/>
  <c r="BT84" i="14"/>
  <c r="CX72" i="14"/>
  <c r="CP60" i="14"/>
  <c r="DX60" i="14"/>
  <c r="BV48" i="14"/>
  <c r="CZ48" i="14"/>
  <c r="EB48" i="14"/>
  <c r="CA36" i="14"/>
  <c r="EX36" i="14"/>
  <c r="EI132" i="14"/>
  <c r="CK120" i="14"/>
  <c r="FF120" i="14"/>
  <c r="BW108" i="14"/>
  <c r="EZ108" i="14"/>
  <c r="BW96" i="14"/>
  <c r="ED96" i="14"/>
  <c r="BQ84" i="14"/>
  <c r="DV84" i="14"/>
  <c r="CU72" i="14"/>
  <c r="EF72" i="14"/>
  <c r="CG60" i="14"/>
  <c r="DU60" i="14"/>
  <c r="FA60" i="14"/>
  <c r="BQ48" i="14"/>
  <c r="CT48" i="14"/>
  <c r="DY48" i="14"/>
  <c r="EZ48" i="14"/>
  <c r="BX36" i="14"/>
  <c r="CW36" i="14"/>
  <c r="DV36" i="14"/>
  <c r="EU36" i="14"/>
  <c r="CX36" i="14"/>
  <c r="BZ36" i="14"/>
  <c r="EB84" i="14"/>
  <c r="DY36" i="14"/>
  <c r="FA132" i="14"/>
  <c r="CL120" i="14"/>
  <c r="FG120" i="14"/>
  <c r="CQ108" i="14"/>
  <c r="FA108" i="14"/>
  <c r="BX96" i="14"/>
  <c r="EE96" i="14"/>
  <c r="BR84" i="14"/>
  <c r="DW84" i="14"/>
  <c r="CV72" i="14"/>
  <c r="EJ72" i="14"/>
  <c r="CK60" i="14"/>
  <c r="DV60" i="14"/>
  <c r="FE60" i="14"/>
  <c r="BT48" i="14"/>
  <c r="CV48" i="14"/>
  <c r="DZ48" i="14"/>
  <c r="FA48" i="14"/>
  <c r="BY36" i="14"/>
  <c r="DW36" i="14"/>
  <c r="EV36" i="14"/>
  <c r="DX36" i="14"/>
  <c r="EQ72" i="14"/>
  <c r="FD48" i="14"/>
  <c r="CZ36" i="14"/>
  <c r="FB132" i="14"/>
  <c r="CM120" i="14"/>
  <c r="CS108" i="14"/>
  <c r="FB108" i="14"/>
  <c r="BY96" i="14"/>
  <c r="EV96" i="14"/>
  <c r="BS84" i="14"/>
  <c r="EA84" i="14"/>
  <c r="CW72" i="14"/>
  <c r="EP72" i="14"/>
  <c r="CN60" i="14"/>
  <c r="DW60" i="14"/>
  <c r="BU48" i="14"/>
  <c r="CY48" i="14"/>
  <c r="EA48" i="14"/>
  <c r="FC48" i="14"/>
  <c r="CY36" i="14"/>
  <c r="EW36" i="14"/>
  <c r="FF132" i="14"/>
  <c r="BV132" i="14"/>
  <c r="CZ120" i="14"/>
  <c r="DB108" i="14"/>
  <c r="CP96" i="14"/>
  <c r="EY96" i="14"/>
  <c r="BV84" i="14"/>
  <c r="EM84" i="14"/>
  <c r="CZ72" i="14"/>
  <c r="ES72" i="14"/>
  <c r="CS60" i="14"/>
  <c r="DZ60" i="14"/>
  <c r="BY48" i="14"/>
  <c r="DC48" i="14"/>
  <c r="ED48" i="14"/>
  <c r="FF48" i="14"/>
  <c r="CC36" i="14"/>
  <c r="DB36" i="14"/>
  <c r="EA36" i="14"/>
  <c r="FA36" i="14"/>
  <c r="CS132" i="14"/>
  <c r="DA120" i="14"/>
  <c r="DC108" i="14"/>
  <c r="CQ96" i="14"/>
  <c r="EZ96" i="14"/>
  <c r="BW84" i="14"/>
  <c r="EO84" i="14"/>
  <c r="BM72" i="14"/>
  <c r="DA72" i="14"/>
  <c r="ET72" i="14"/>
  <c r="CT60" i="14"/>
  <c r="EA60" i="14"/>
  <c r="CB48" i="14"/>
  <c r="DD48" i="14"/>
  <c r="EE48" i="14"/>
  <c r="FG48" i="14"/>
  <c r="CD36" i="14"/>
  <c r="DC36" i="14"/>
  <c r="EB36" i="14"/>
  <c r="FB36" i="14"/>
  <c r="CT132" i="14"/>
  <c r="DB120" i="14"/>
  <c r="DD108" i="14"/>
  <c r="BP108" i="14"/>
  <c r="BL108" i="14"/>
  <c r="FC96" i="14"/>
  <c r="ET84" i="14"/>
  <c r="BU72" i="14"/>
  <c r="DZ72" i="14"/>
  <c r="BM60" i="14"/>
  <c r="DC60" i="14"/>
  <c r="BN48" i="14"/>
  <c r="DI48" i="14"/>
  <c r="EV48" i="14"/>
  <c r="BM36" i="14"/>
  <c r="DA36" i="14"/>
  <c r="EL36" i="14"/>
  <c r="BN36" i="14"/>
  <c r="DE36" i="14"/>
  <c r="DF36" i="14"/>
  <c r="BS108" i="14"/>
  <c r="BM96" i="14"/>
  <c r="FD96" i="14"/>
  <c r="BN84" i="14"/>
  <c r="FC84" i="14"/>
  <c r="BV72" i="14"/>
  <c r="EA72" i="14"/>
  <c r="BO60" i="14"/>
  <c r="DD60" i="14"/>
  <c r="BO48" i="14"/>
  <c r="DK48" i="14"/>
  <c r="EW48" i="14"/>
  <c r="DD36" i="14"/>
  <c r="EM36" i="14"/>
  <c r="EN36" i="14"/>
  <c r="BU108" i="14"/>
  <c r="BP96" i="14"/>
  <c r="FE84" i="14"/>
  <c r="BX72" i="14"/>
  <c r="BQ60" i="14"/>
  <c r="DP60" i="14"/>
  <c r="CC48" i="14"/>
  <c r="FE48" i="14"/>
  <c r="BR36" i="14"/>
  <c r="BT108" i="14"/>
  <c r="BN96" i="14"/>
  <c r="FG96" i="14"/>
  <c r="BU84" i="14"/>
  <c r="FD84" i="14"/>
  <c r="BW72" i="14"/>
  <c r="EB72" i="14"/>
  <c r="BP60" i="14"/>
  <c r="DO60" i="14"/>
  <c r="BW48" i="14"/>
  <c r="DL48" i="14"/>
  <c r="EX48" i="14"/>
  <c r="BP36" i="14"/>
  <c r="BX84" i="14"/>
  <c r="EC72" i="14"/>
  <c r="DM48" i="14"/>
  <c r="EO36" i="14"/>
  <c r="BQ132" i="14"/>
  <c r="BY120" i="14"/>
  <c r="DF108" i="14"/>
  <c r="CT96" i="14"/>
  <c r="CT84" i="14"/>
  <c r="CA72" i="14"/>
  <c r="EV72" i="14"/>
  <c r="BU60" i="14"/>
  <c r="DY60" i="14"/>
  <c r="CG48" i="14"/>
  <c r="DP48" i="14"/>
  <c r="BV36" i="14"/>
  <c r="DJ36" i="14"/>
  <c r="ER36" i="14"/>
  <c r="BL36" i="14"/>
  <c r="CV132" i="14"/>
  <c r="CX120" i="14"/>
  <c r="DG108" i="14"/>
  <c r="CU96" i="14"/>
  <c r="CV84" i="14"/>
  <c r="CB72" i="14"/>
  <c r="EW72" i="14"/>
  <c r="BW60" i="14"/>
  <c r="EB60" i="14"/>
  <c r="CH48" i="14"/>
  <c r="DQ48" i="14"/>
  <c r="CB36" i="14"/>
  <c r="DL36" i="14"/>
  <c r="ES36" i="14"/>
  <c r="CW132" i="14"/>
  <c r="DC120" i="14"/>
  <c r="DH108" i="14"/>
  <c r="CV96" i="14"/>
  <c r="CW84" i="14"/>
  <c r="CC72" i="14"/>
  <c r="FC72" i="14"/>
  <c r="BX60" i="14"/>
  <c r="EC60" i="14"/>
  <c r="CI48" i="14"/>
  <c r="DS48" i="14"/>
  <c r="CE36" i="14"/>
  <c r="DM36" i="14"/>
  <c r="EZ36" i="14"/>
  <c r="CY132" i="14"/>
  <c r="DE120" i="14"/>
  <c r="DZ108" i="14"/>
  <c r="DF96" i="14"/>
  <c r="DA84" i="14"/>
  <c r="BL84" i="14"/>
  <c r="CR72" i="14"/>
  <c r="BZ60" i="14"/>
  <c r="EK60" i="14"/>
  <c r="CK48" i="14"/>
  <c r="EC48" i="14"/>
  <c r="CG36" i="14"/>
  <c r="DP36" i="14"/>
  <c r="FD36" i="14"/>
  <c r="DC132" i="14"/>
  <c r="DF120" i="14"/>
  <c r="EA108" i="14"/>
  <c r="DL96" i="14"/>
  <c r="DB84" i="14"/>
  <c r="CY72" i="14"/>
  <c r="CA60" i="14"/>
  <c r="EL60" i="14"/>
  <c r="DV132" i="14"/>
  <c r="ED108" i="14"/>
  <c r="BY72" i="14"/>
  <c r="DS60" i="14"/>
  <c r="EG48" i="14"/>
  <c r="CP36" i="14"/>
  <c r="FF36" i="14"/>
  <c r="DB72" i="14"/>
  <c r="EJ48" i="14"/>
  <c r="DE96" i="14"/>
  <c r="DC72" i="14"/>
  <c r="ER60" i="14"/>
  <c r="EK48" i="14"/>
  <c r="DO96" i="14"/>
  <c r="EL48" i="14"/>
  <c r="DT36" i="14"/>
  <c r="EX96" i="14"/>
  <c r="CQ60" i="14"/>
  <c r="CQ48" i="14"/>
  <c r="FA96" i="14"/>
  <c r="DO84" i="14"/>
  <c r="ER72" i="14"/>
  <c r="EU72" i="14"/>
  <c r="EP120" i="14"/>
  <c r="EP84" i="14"/>
  <c r="EF36" i="14"/>
  <c r="DM132" i="14"/>
  <c r="CX60" i="14"/>
  <c r="CH36" i="14"/>
  <c r="CI36" i="14"/>
  <c r="DE108" i="14"/>
  <c r="FF84" i="14"/>
  <c r="DI108" i="14"/>
  <c r="BS72" i="14"/>
  <c r="DB60" i="14"/>
  <c r="DO48" i="14"/>
  <c r="EQ36" i="14"/>
  <c r="DU132" i="14"/>
  <c r="EC108" i="14"/>
  <c r="EF132" i="14"/>
  <c r="EE108" i="14"/>
  <c r="BZ72" i="14"/>
  <c r="EG60" i="14"/>
  <c r="EH48" i="14"/>
  <c r="CR36" i="14"/>
  <c r="FG36" i="14"/>
  <c r="CS36" i="14"/>
  <c r="CS96" i="14"/>
  <c r="EQ60" i="14"/>
  <c r="CT36" i="14"/>
  <c r="DD72" i="14"/>
  <c r="ET60" i="14"/>
  <c r="CE48" i="14"/>
  <c r="DH36" i="14"/>
  <c r="DR36" i="14"/>
  <c r="EK120" i="14"/>
  <c r="DN84" i="14"/>
  <c r="EO120" i="14"/>
  <c r="FB96" i="14"/>
  <c r="EE36" i="14"/>
  <c r="CW60" i="14"/>
  <c r="EQ120" i="14"/>
  <c r="BN108" i="14"/>
  <c r="EQ84" i="14"/>
  <c r="DF48" i="14"/>
  <c r="BO108" i="14"/>
  <c r="DG48" i="14"/>
  <c r="DA108" i="14"/>
  <c r="ES84" i="14"/>
  <c r="CZ60" i="14"/>
  <c r="DH48" i="14"/>
  <c r="CJ36" i="14"/>
  <c r="DQ132" i="14"/>
  <c r="CM36" i="14"/>
  <c r="BT72" i="14"/>
  <c r="CO36" i="14"/>
  <c r="FG132" i="14"/>
  <c r="EJ108" i="14"/>
  <c r="CA96" i="14"/>
  <c r="CD72" i="14"/>
  <c r="EN60" i="14"/>
  <c r="EI48" i="14"/>
  <c r="EK108" i="14"/>
  <c r="ES108" i="14"/>
  <c r="BM48" i="14"/>
  <c r="CU36" i="14"/>
  <c r="ES48" i="14"/>
  <c r="BS36" i="14"/>
  <c r="DE48" i="14"/>
  <c r="EG36" i="14"/>
  <c r="BL72" i="14"/>
  <c r="DA60" i="14"/>
  <c r="DP96" i="14"/>
  <c r="BY84" i="14"/>
  <c r="DE72" i="14"/>
  <c r="EU60" i="14"/>
  <c r="CF48" i="14"/>
  <c r="EM48" i="14"/>
  <c r="DI36" i="14"/>
  <c r="BV120" i="14"/>
  <c r="DQ96" i="14"/>
  <c r="CS84" i="14"/>
  <c r="DF72" i="14"/>
  <c r="EV60" i="14"/>
  <c r="CJ48" i="14"/>
  <c r="EN48" i="14"/>
  <c r="DO36" i="14"/>
  <c r="DD120" i="14"/>
  <c r="DR96" i="14"/>
  <c r="CX84" i="14"/>
  <c r="DP72" i="14"/>
  <c r="BS60" i="14"/>
  <c r="EW60" i="14"/>
  <c r="CL48" i="14"/>
  <c r="EP48" i="14"/>
  <c r="DQ36" i="14"/>
  <c r="DG120" i="14"/>
  <c r="DS96" i="14"/>
  <c r="DC84" i="14"/>
  <c r="DQ72" i="14"/>
  <c r="BT60" i="14"/>
  <c r="EX60" i="14"/>
  <c r="CM48" i="14"/>
  <c r="DX72" i="14"/>
  <c r="EN120" i="14"/>
  <c r="CU60" i="14"/>
  <c r="CR48" i="14"/>
  <c r="ED36" i="14"/>
  <c r="EK84" i="14"/>
  <c r="CV60" i="14"/>
  <c r="DB48" i="14"/>
  <c r="BU36" i="14"/>
  <c r="CX132" i="14"/>
  <c r="FG72" i="14"/>
  <c r="CF36" i="14"/>
  <c r="DN132" i="14"/>
  <c r="ER120" i="14"/>
  <c r="ER84" i="14"/>
  <c r="CY60" i="14"/>
  <c r="EI36" i="14"/>
  <c r="DP132" i="14"/>
  <c r="EJ36" i="14"/>
  <c r="BN72" i="14"/>
  <c r="DN48" i="14"/>
  <c r="CL36" i="14"/>
  <c r="EP36" i="14"/>
  <c r="DR132" i="14"/>
  <c r="DV48" i="14"/>
  <c r="DH120" i="14"/>
  <c r="DT96" i="14"/>
  <c r="DK84" i="14"/>
  <c r="DR72" i="14"/>
  <c r="BY60" i="14"/>
  <c r="EY60" i="14"/>
  <c r="CO48" i="14"/>
  <c r="ET48" i="14"/>
  <c r="DS36" i="14"/>
  <c r="EJ120" i="14"/>
  <c r="DW96" i="14"/>
  <c r="DM84" i="14"/>
  <c r="DW72" i="14"/>
  <c r="CB60" i="14"/>
  <c r="CP48" i="14"/>
  <c r="DZ36" i="14"/>
  <c r="FC36" i="14"/>
  <c r="DR60" i="14"/>
  <c r="DB24" i="14"/>
  <c r="EI23" i="14"/>
  <c r="CP25" i="14"/>
  <c r="CE24" i="14"/>
  <c r="CP23" i="14"/>
  <c r="DK25" i="14"/>
  <c r="ER24" i="14"/>
  <c r="FC23" i="14"/>
  <c r="DJ25" i="14"/>
  <c r="DU24" i="14"/>
  <c r="CC24" i="14"/>
  <c r="DJ23" i="14"/>
  <c r="DI25" i="14"/>
  <c r="CX24" i="14"/>
  <c r="ED25" i="14"/>
  <c r="BP25" i="14"/>
  <c r="DS24" i="14"/>
  <c r="CA24" i="14"/>
  <c r="DH23" i="14"/>
  <c r="BP23" i="14"/>
  <c r="EY25" i="14"/>
  <c r="DG25" i="14"/>
  <c r="EN24" i="14"/>
  <c r="BZ24" i="14"/>
  <c r="DG23" i="14"/>
  <c r="BO23" i="14"/>
  <c r="DF25" i="14"/>
  <c r="DQ24" i="14"/>
  <c r="EB23" i="14"/>
  <c r="BN23" i="14"/>
  <c r="EA25" i="14"/>
  <c r="CT24" i="14"/>
  <c r="EW23" i="14"/>
  <c r="CI23" i="14"/>
  <c r="EV25" i="14"/>
  <c r="FG24" i="14"/>
  <c r="EV23" i="14"/>
  <c r="DC25" i="14"/>
  <c r="EJ24" i="14"/>
  <c r="CR24" i="14"/>
  <c r="DC23" i="14"/>
  <c r="CF25" i="14"/>
  <c r="CQ24" i="14"/>
  <c r="DB23" i="14"/>
  <c r="ES25" i="14"/>
  <c r="CE25" i="14"/>
  <c r="EH24" i="14"/>
  <c r="BT24" i="14"/>
  <c r="CE23" i="14"/>
  <c r="DT25" i="14"/>
  <c r="FA24" i="14"/>
  <c r="DI24" i="14"/>
  <c r="CM24" i="14"/>
  <c r="EP23" i="14"/>
  <c r="DT23" i="14"/>
  <c r="CB23" i="14"/>
  <c r="DS25" i="14"/>
  <c r="CA25" i="14"/>
  <c r="EZ24" i="14"/>
  <c r="DH24" i="14"/>
  <c r="EO23" i="14"/>
  <c r="CW23" i="14"/>
  <c r="EN25" i="14"/>
  <c r="EN23" i="14"/>
  <c r="EL25" i="14"/>
  <c r="DP25" i="14"/>
  <c r="CT25" i="14"/>
  <c r="BX25" i="14"/>
  <c r="EW24" i="14"/>
  <c r="EA24" i="14"/>
  <c r="DE24" i="14"/>
  <c r="CI24" i="14"/>
  <c r="BM24" i="14"/>
  <c r="EL23" i="14"/>
  <c r="DP23" i="14"/>
  <c r="CT23" i="14"/>
  <c r="BX23" i="14"/>
  <c r="BM130" i="14"/>
  <c r="CI130" i="14"/>
  <c r="DE130" i="14"/>
  <c r="EA130" i="14"/>
  <c r="EW130" i="14"/>
  <c r="BR118" i="14"/>
  <c r="CN118" i="14"/>
  <c r="DJ118" i="14"/>
  <c r="EF118" i="14"/>
  <c r="FB118" i="14"/>
  <c r="BX106" i="14"/>
  <c r="CT106" i="14"/>
  <c r="DP106" i="14"/>
  <c r="EL106" i="14"/>
  <c r="CC94" i="14"/>
  <c r="CY94" i="14"/>
  <c r="DU94" i="14"/>
  <c r="EQ94" i="14"/>
  <c r="CH82" i="14"/>
  <c r="DD82" i="14"/>
  <c r="DZ82" i="14"/>
  <c r="EV82" i="14"/>
  <c r="BN130" i="14"/>
  <c r="CJ130" i="14"/>
  <c r="DF130" i="14"/>
  <c r="EB130" i="14"/>
  <c r="EX130" i="14"/>
  <c r="BS118" i="14"/>
  <c r="CO118" i="14"/>
  <c r="DK118" i="14"/>
  <c r="EG118" i="14"/>
  <c r="FC118" i="14"/>
  <c r="BY106" i="14"/>
  <c r="CU106" i="14"/>
  <c r="DQ106" i="14"/>
  <c r="EM106" i="14"/>
  <c r="CD94" i="14"/>
  <c r="CZ94" i="14"/>
  <c r="DV94" i="14"/>
  <c r="ER94" i="14"/>
  <c r="BM82" i="14"/>
  <c r="CI82" i="14"/>
  <c r="DE82" i="14"/>
  <c r="EA82" i="14"/>
  <c r="EW82" i="14"/>
  <c r="BO130" i="14"/>
  <c r="CK130" i="14"/>
  <c r="DG130" i="14"/>
  <c r="EC130" i="14"/>
  <c r="EY130" i="14"/>
  <c r="BT118" i="14"/>
  <c r="CP118" i="14"/>
  <c r="DL118" i="14"/>
  <c r="EH118" i="14"/>
  <c r="FD118" i="14"/>
  <c r="BZ106" i="14"/>
  <c r="CV106" i="14"/>
  <c r="DR106" i="14"/>
  <c r="EN106" i="14"/>
  <c r="BP130" i="14"/>
  <c r="CL130" i="14"/>
  <c r="DH130" i="14"/>
  <c r="ED130" i="14"/>
  <c r="EZ130" i="14"/>
  <c r="BL130" i="14"/>
  <c r="BU118" i="14"/>
  <c r="CQ118" i="14"/>
  <c r="DM118" i="14"/>
  <c r="EI118" i="14"/>
  <c r="FE118" i="14"/>
  <c r="CA106" i="14"/>
  <c r="CW106" i="14"/>
  <c r="DS106" i="14"/>
  <c r="EO106" i="14"/>
  <c r="CF94" i="14"/>
  <c r="DB94" i="14"/>
  <c r="DX94" i="14"/>
  <c r="ET94" i="14"/>
  <c r="BO82" i="14"/>
  <c r="CK82" i="14"/>
  <c r="DG82" i="14"/>
  <c r="EC82" i="14"/>
  <c r="EY82" i="14"/>
  <c r="BS130" i="14"/>
  <c r="CO130" i="14"/>
  <c r="DK130" i="14"/>
  <c r="EG130" i="14"/>
  <c r="FC130" i="14"/>
  <c r="BX118" i="14"/>
  <c r="CT118" i="14"/>
  <c r="DP118" i="14"/>
  <c r="EL118" i="14"/>
  <c r="BW130" i="14"/>
  <c r="CS130" i="14"/>
  <c r="DO130" i="14"/>
  <c r="EK130" i="14"/>
  <c r="FG130" i="14"/>
  <c r="BQ130" i="14"/>
  <c r="CU130" i="14"/>
  <c r="DW130" i="14"/>
  <c r="FD130" i="14"/>
  <c r="CM118" i="14"/>
  <c r="DS118" i="14"/>
  <c r="ET118" i="14"/>
  <c r="BT106" i="14"/>
  <c r="CX106" i="14"/>
  <c r="DX106" i="14"/>
  <c r="EX106" i="14"/>
  <c r="BZ94" i="14"/>
  <c r="DA94" i="14"/>
  <c r="EA94" i="14"/>
  <c r="EZ94" i="14"/>
  <c r="BU82" i="14"/>
  <c r="CT82" i="14"/>
  <c r="DS82" i="14"/>
  <c r="ER82" i="14"/>
  <c r="BO70" i="14"/>
  <c r="CK70" i="14"/>
  <c r="DG70" i="14"/>
  <c r="EC70" i="14"/>
  <c r="EY70" i="14"/>
  <c r="BR130" i="14"/>
  <c r="CV130" i="14"/>
  <c r="DX130" i="14"/>
  <c r="FE130" i="14"/>
  <c r="BM118" i="14"/>
  <c r="CR118" i="14"/>
  <c r="DT118" i="14"/>
  <c r="EU118" i="14"/>
  <c r="BL118" i="14"/>
  <c r="BU106" i="14"/>
  <c r="CY106" i="14"/>
  <c r="DY106" i="14"/>
  <c r="EY106" i="14"/>
  <c r="CA94" i="14"/>
  <c r="DC94" i="14"/>
  <c r="EB94" i="14"/>
  <c r="FA94" i="14"/>
  <c r="BV82" i="14"/>
  <c r="CU82" i="14"/>
  <c r="DT82" i="14"/>
  <c r="ES82" i="14"/>
  <c r="BP70" i="14"/>
  <c r="CL70" i="14"/>
  <c r="DH70" i="14"/>
  <c r="ED70" i="14"/>
  <c r="EZ70" i="14"/>
  <c r="BL70" i="14"/>
  <c r="BV58" i="14"/>
  <c r="CR58" i="14"/>
  <c r="DN58" i="14"/>
  <c r="EJ58" i="14"/>
  <c r="FF58" i="14"/>
  <c r="CA46" i="14"/>
  <c r="BT130" i="14"/>
  <c r="CW130" i="14"/>
  <c r="DY130" i="14"/>
  <c r="FF130" i="14"/>
  <c r="BN118" i="14"/>
  <c r="CS118" i="14"/>
  <c r="DU118" i="14"/>
  <c r="EV118" i="14"/>
  <c r="BY130" i="14"/>
  <c r="DA130" i="14"/>
  <c r="EH130" i="14"/>
  <c r="BV118" i="14"/>
  <c r="CX118" i="14"/>
  <c r="DY118" i="14"/>
  <c r="EZ118" i="14"/>
  <c r="CD106" i="14"/>
  <c r="DD106" i="14"/>
  <c r="ED106" i="14"/>
  <c r="FD106" i="14"/>
  <c r="CI94" i="14"/>
  <c r="DH94" i="14"/>
  <c r="EG94" i="14"/>
  <c r="FF94" i="14"/>
  <c r="CA82" i="14"/>
  <c r="CZ82" i="14"/>
  <c r="DY82" i="14"/>
  <c r="FA82" i="14"/>
  <c r="CC130" i="14"/>
  <c r="DI130" i="14"/>
  <c r="EM130" i="14"/>
  <c r="BU130" i="14"/>
  <c r="DD130" i="14"/>
  <c r="ER130" i="14"/>
  <c r="BQ118" i="14"/>
  <c r="DB118" i="14"/>
  <c r="EK118" i="14"/>
  <c r="BN106" i="14"/>
  <c r="CQ106" i="14"/>
  <c r="DZ106" i="14"/>
  <c r="FC106" i="14"/>
  <c r="BL106" i="14"/>
  <c r="BU94" i="14"/>
  <c r="CW94" i="14"/>
  <c r="ED94" i="14"/>
  <c r="FG94" i="14"/>
  <c r="BS82" i="14"/>
  <c r="CW82" i="14"/>
  <c r="EB82" i="14"/>
  <c r="FE82" i="14"/>
  <c r="BU70" i="14"/>
  <c r="CS70" i="14"/>
  <c r="DQ70" i="14"/>
  <c r="EO70" i="14"/>
  <c r="CF58" i="14"/>
  <c r="DC58" i="14"/>
  <c r="DZ58" i="14"/>
  <c r="EW58" i="14"/>
  <c r="CG46" i="14"/>
  <c r="DC46" i="14"/>
  <c r="DY46" i="14"/>
  <c r="EU46" i="14"/>
  <c r="BV130" i="14"/>
  <c r="DJ130" i="14"/>
  <c r="ES130" i="14"/>
  <c r="BW118" i="14"/>
  <c r="DC118" i="14"/>
  <c r="EM118" i="14"/>
  <c r="BO106" i="14"/>
  <c r="CR106" i="14"/>
  <c r="EA106" i="14"/>
  <c r="FE106" i="14"/>
  <c r="BV94" i="14"/>
  <c r="CX94" i="14"/>
  <c r="EE94" i="14"/>
  <c r="BT82" i="14"/>
  <c r="CX82" i="14"/>
  <c r="ED82" i="14"/>
  <c r="FF82" i="14"/>
  <c r="BL82" i="14"/>
  <c r="BV70" i="14"/>
  <c r="CT70" i="14"/>
  <c r="DR70" i="14"/>
  <c r="EP70" i="14"/>
  <c r="CG58" i="14"/>
  <c r="DD58" i="14"/>
  <c r="EA58" i="14"/>
  <c r="EX58" i="14"/>
  <c r="BX130" i="14"/>
  <c r="DL130" i="14"/>
  <c r="ET130" i="14"/>
  <c r="BY118" i="14"/>
  <c r="DD118" i="14"/>
  <c r="EN118" i="14"/>
  <c r="BP106" i="14"/>
  <c r="CS106" i="14"/>
  <c r="EB106" i="14"/>
  <c r="FF106" i="14"/>
  <c r="BW94" i="14"/>
  <c r="DD94" i="14"/>
  <c r="EF94" i="14"/>
  <c r="BW82" i="14"/>
  <c r="CY82" i="14"/>
  <c r="EE82" i="14"/>
  <c r="FG82" i="14"/>
  <c r="BW70" i="14"/>
  <c r="CU70" i="14"/>
  <c r="DS70" i="14"/>
  <c r="EQ70" i="14"/>
  <c r="CH58" i="14"/>
  <c r="DE58" i="14"/>
  <c r="EB58" i="14"/>
  <c r="EY58" i="14"/>
  <c r="CA130" i="14"/>
  <c r="DN130" i="14"/>
  <c r="EV130" i="14"/>
  <c r="CA118" i="14"/>
  <c r="DF118" i="14"/>
  <c r="EP118" i="14"/>
  <c r="BR106" i="14"/>
  <c r="DA106" i="14"/>
  <c r="EE106" i="14"/>
  <c r="BY94" i="14"/>
  <c r="DF94" i="14"/>
  <c r="EI94" i="14"/>
  <c r="BL94" i="14"/>
  <c r="BY82" i="14"/>
  <c r="DB82" i="14"/>
  <c r="EG82" i="14"/>
  <c r="BY70" i="14"/>
  <c r="CW70" i="14"/>
  <c r="DU70" i="14"/>
  <c r="CH130" i="14"/>
  <c r="DU130" i="14"/>
  <c r="CG118" i="14"/>
  <c r="DQ118" i="14"/>
  <c r="EY118" i="14"/>
  <c r="CE106" i="14"/>
  <c r="DH106" i="14"/>
  <c r="EK106" i="14"/>
  <c r="CK94" i="14"/>
  <c r="DM94" i="14"/>
  <c r="BZ130" i="14"/>
  <c r="DT130" i="14"/>
  <c r="CL118" i="14"/>
  <c r="EE118" i="14"/>
  <c r="BW106" i="14"/>
  <c r="DK106" i="14"/>
  <c r="EW106" i="14"/>
  <c r="CG94" i="14"/>
  <c r="DP94" i="14"/>
  <c r="EY94" i="14"/>
  <c r="CV82" i="14"/>
  <c r="EJ82" i="14"/>
  <c r="CH70" i="14"/>
  <c r="DL70" i="14"/>
  <c r="EN70" i="14"/>
  <c r="CC58" i="14"/>
  <c r="DF58" i="14"/>
  <c r="EF58" i="14"/>
  <c r="FG58" i="14"/>
  <c r="CI46" i="14"/>
  <c r="DF46" i="14"/>
  <c r="EC46" i="14"/>
  <c r="EZ46" i="14"/>
  <c r="BO34" i="14"/>
  <c r="CK34" i="14"/>
  <c r="DG34" i="14"/>
  <c r="EC34" i="14"/>
  <c r="EY34" i="14"/>
  <c r="ED46" i="14"/>
  <c r="CB130" i="14"/>
  <c r="DV130" i="14"/>
  <c r="CU118" i="14"/>
  <c r="EJ118" i="14"/>
  <c r="CB106" i="14"/>
  <c r="DL106" i="14"/>
  <c r="EZ106" i="14"/>
  <c r="CH94" i="14"/>
  <c r="DQ94" i="14"/>
  <c r="FB94" i="14"/>
  <c r="BN82" i="14"/>
  <c r="DA82" i="14"/>
  <c r="EK82" i="14"/>
  <c r="CI70" i="14"/>
  <c r="DM70" i="14"/>
  <c r="ER70" i="14"/>
  <c r="CD58" i="14"/>
  <c r="DG58" i="14"/>
  <c r="EG58" i="14"/>
  <c r="CJ46" i="14"/>
  <c r="DG46" i="14"/>
  <c r="FA46" i="14"/>
  <c r="CD130" i="14"/>
  <c r="DZ130" i="14"/>
  <c r="CV118" i="14"/>
  <c r="EO118" i="14"/>
  <c r="CC106" i="14"/>
  <c r="DM106" i="14"/>
  <c r="FA106" i="14"/>
  <c r="CJ94" i="14"/>
  <c r="DR94" i="14"/>
  <c r="FC94" i="14"/>
  <c r="BP82" i="14"/>
  <c r="DC82" i="14"/>
  <c r="EL82" i="14"/>
  <c r="CJ70" i="14"/>
  <c r="DN70" i="14"/>
  <c r="ES70" i="14"/>
  <c r="CE58" i="14"/>
  <c r="DH58" i="14"/>
  <c r="EH58" i="14"/>
  <c r="CE130" i="14"/>
  <c r="EE130" i="14"/>
  <c r="CW118" i="14"/>
  <c r="EQ118" i="14"/>
  <c r="CF106" i="14"/>
  <c r="DN106" i="14"/>
  <c r="FB106" i="14"/>
  <c r="CL94" i="14"/>
  <c r="DS94" i="14"/>
  <c r="FD94" i="14"/>
  <c r="BQ82" i="14"/>
  <c r="DF82" i="14"/>
  <c r="EM82" i="14"/>
  <c r="CM70" i="14"/>
  <c r="DO70" i="14"/>
  <c r="ET70" i="14"/>
  <c r="CF130" i="14"/>
  <c r="EF130" i="14"/>
  <c r="CY118" i="14"/>
  <c r="ER118" i="14"/>
  <c r="CG106" i="14"/>
  <c r="DO106" i="14"/>
  <c r="FG106" i="14"/>
  <c r="CM94" i="14"/>
  <c r="DT94" i="14"/>
  <c r="FE94" i="14"/>
  <c r="BR82" i="14"/>
  <c r="DH82" i="14"/>
  <c r="EN82" i="14"/>
  <c r="CN70" i="14"/>
  <c r="DP70" i="14"/>
  <c r="EU70" i="14"/>
  <c r="CJ58" i="14"/>
  <c r="DJ58" i="14"/>
  <c r="EK58" i="14"/>
  <c r="BO46" i="14"/>
  <c r="CM46" i="14"/>
  <c r="DJ46" i="14"/>
  <c r="EG46" i="14"/>
  <c r="FD46" i="14"/>
  <c r="CG130" i="14"/>
  <c r="EP130" i="14"/>
  <c r="CH118" i="14"/>
  <c r="EW118" i="14"/>
  <c r="BQ106" i="14"/>
  <c r="DV106" i="14"/>
  <c r="CQ94" i="14"/>
  <c r="EM94" i="14"/>
  <c r="CP82" i="14"/>
  <c r="EP82" i="14"/>
  <c r="BM70" i="14"/>
  <c r="CZ70" i="14"/>
  <c r="EI70" i="14"/>
  <c r="BM58" i="14"/>
  <c r="CQ58" i="14"/>
  <c r="DV58" i="14"/>
  <c r="FC58" i="14"/>
  <c r="BQ46" i="14"/>
  <c r="CR46" i="14"/>
  <c r="DR46" i="14"/>
  <c r="ER46" i="14"/>
  <c r="CD34" i="14"/>
  <c r="DA34" i="14"/>
  <c r="DX34" i="14"/>
  <c r="EU34" i="14"/>
  <c r="EJ70" i="14"/>
  <c r="CM130" i="14"/>
  <c r="EQ130" i="14"/>
  <c r="CI118" i="14"/>
  <c r="EX118" i="14"/>
  <c r="BS106" i="14"/>
  <c r="DW106" i="14"/>
  <c r="CR94" i="14"/>
  <c r="EN94" i="14"/>
  <c r="CQ82" i="14"/>
  <c r="EQ82" i="14"/>
  <c r="BN70" i="14"/>
  <c r="DA70" i="14"/>
  <c r="BN58" i="14"/>
  <c r="CS58" i="14"/>
  <c r="DW58" i="14"/>
  <c r="FD58" i="14"/>
  <c r="CN130" i="14"/>
  <c r="EU130" i="14"/>
  <c r="CJ118" i="14"/>
  <c r="FA118" i="14"/>
  <c r="BV106" i="14"/>
  <c r="EC106" i="14"/>
  <c r="CS94" i="14"/>
  <c r="EO94" i="14"/>
  <c r="CR82" i="14"/>
  <c r="ET82" i="14"/>
  <c r="BQ70" i="14"/>
  <c r="DB70" i="14"/>
  <c r="EK70" i="14"/>
  <c r="BO58" i="14"/>
  <c r="CT58" i="14"/>
  <c r="DX58" i="14"/>
  <c r="FE58" i="14"/>
  <c r="BS46" i="14"/>
  <c r="CT46" i="14"/>
  <c r="DT46" i="14"/>
  <c r="ET46" i="14"/>
  <c r="CP130" i="14"/>
  <c r="FA130" i="14"/>
  <c r="CK118" i="14"/>
  <c r="FF118" i="14"/>
  <c r="CH106" i="14"/>
  <c r="EF106" i="14"/>
  <c r="CT94" i="14"/>
  <c r="EP94" i="14"/>
  <c r="CS82" i="14"/>
  <c r="EU82" i="14"/>
  <c r="BR70" i="14"/>
  <c r="DC70" i="14"/>
  <c r="EL70" i="14"/>
  <c r="BP58" i="14"/>
  <c r="CU58" i="14"/>
  <c r="DY58" i="14"/>
  <c r="BT46" i="14"/>
  <c r="CU46" i="14"/>
  <c r="DU46" i="14"/>
  <c r="EV46" i="14"/>
  <c r="CG34" i="14"/>
  <c r="DD34" i="14"/>
  <c r="EA34" i="14"/>
  <c r="EX34" i="14"/>
  <c r="CT130" i="14"/>
  <c r="DE118" i="14"/>
  <c r="CK106" i="14"/>
  <c r="EI106" i="14"/>
  <c r="DE94" i="14"/>
  <c r="EV94" i="14"/>
  <c r="DK82" i="14"/>
  <c r="FB82" i="14"/>
  <c r="BX70" i="14"/>
  <c r="DF70" i="14"/>
  <c r="EW70" i="14"/>
  <c r="BS58" i="14"/>
  <c r="CX58" i="14"/>
  <c r="EE58" i="14"/>
  <c r="BW46" i="14"/>
  <c r="CX46" i="14"/>
  <c r="DX46" i="14"/>
  <c r="EY46" i="14"/>
  <c r="BM34" i="14"/>
  <c r="CJ34" i="14"/>
  <c r="DH34" i="14"/>
  <c r="EE34" i="14"/>
  <c r="FB34" i="14"/>
  <c r="CQ130" i="14"/>
  <c r="DW118" i="14"/>
  <c r="CI106" i="14"/>
  <c r="ER106" i="14"/>
  <c r="CE94" i="14"/>
  <c r="EU94" i="14"/>
  <c r="CE82" i="14"/>
  <c r="EH82" i="14"/>
  <c r="CX70" i="14"/>
  <c r="FA70" i="14"/>
  <c r="CB58" i="14"/>
  <c r="DS58" i="14"/>
  <c r="CB46" i="14"/>
  <c r="DI46" i="14"/>
  <c r="EN46" i="14"/>
  <c r="CM34" i="14"/>
  <c r="DM34" i="14"/>
  <c r="EM34" i="14"/>
  <c r="DT58" i="14"/>
  <c r="CZ130" i="14"/>
  <c r="EB118" i="14"/>
  <c r="CN106" i="14"/>
  <c r="EV106" i="14"/>
  <c r="CU94" i="14"/>
  <c r="CL82" i="14"/>
  <c r="DI70" i="14"/>
  <c r="FE70" i="14"/>
  <c r="CM58" i="14"/>
  <c r="CF46" i="14"/>
  <c r="DN46" i="14"/>
  <c r="BQ34" i="14"/>
  <c r="CQ34" i="14"/>
  <c r="EQ34" i="14"/>
  <c r="CR130" i="14"/>
  <c r="DX118" i="14"/>
  <c r="CJ106" i="14"/>
  <c r="ES106" i="14"/>
  <c r="CN94" i="14"/>
  <c r="EW94" i="14"/>
  <c r="CF82" i="14"/>
  <c r="EI82" i="14"/>
  <c r="CY70" i="14"/>
  <c r="FB70" i="14"/>
  <c r="CI58" i="14"/>
  <c r="CC46" i="14"/>
  <c r="DK46" i="14"/>
  <c r="EO46" i="14"/>
  <c r="BL46" i="14"/>
  <c r="CN34" i="14"/>
  <c r="DN34" i="14"/>
  <c r="EN34" i="14"/>
  <c r="CX130" i="14"/>
  <c r="DZ118" i="14"/>
  <c r="CL106" i="14"/>
  <c r="ET106" i="14"/>
  <c r="CO94" i="14"/>
  <c r="EX94" i="14"/>
  <c r="CG82" i="14"/>
  <c r="EO82" i="14"/>
  <c r="DD70" i="14"/>
  <c r="FC70" i="14"/>
  <c r="CK58" i="14"/>
  <c r="DU58" i="14"/>
  <c r="CD46" i="14"/>
  <c r="DL46" i="14"/>
  <c r="EP46" i="14"/>
  <c r="BN34" i="14"/>
  <c r="CO34" i="14"/>
  <c r="DO34" i="14"/>
  <c r="EO34" i="14"/>
  <c r="ED58" i="14"/>
  <c r="ES46" i="14"/>
  <c r="DQ34" i="14"/>
  <c r="CY130" i="14"/>
  <c r="EA118" i="14"/>
  <c r="CM106" i="14"/>
  <c r="EU106" i="14"/>
  <c r="CP94" i="14"/>
  <c r="CJ82" i="14"/>
  <c r="EX82" i="14"/>
  <c r="DE70" i="14"/>
  <c r="FD70" i="14"/>
  <c r="CL58" i="14"/>
  <c r="EC58" i="14"/>
  <c r="CE46" i="14"/>
  <c r="DM46" i="14"/>
  <c r="EQ46" i="14"/>
  <c r="BP34" i="14"/>
  <c r="CP34" i="14"/>
  <c r="DP34" i="14"/>
  <c r="EP34" i="14"/>
  <c r="EZ82" i="14"/>
  <c r="DC130" i="14"/>
  <c r="BP118" i="14"/>
  <c r="ED118" i="14"/>
  <c r="CP106" i="14"/>
  <c r="DG94" i="14"/>
  <c r="CN82" i="14"/>
  <c r="FD82" i="14"/>
  <c r="DK70" i="14"/>
  <c r="FG70" i="14"/>
  <c r="CO58" i="14"/>
  <c r="EL58" i="14"/>
  <c r="CK46" i="14"/>
  <c r="DP46" i="14"/>
  <c r="EX46" i="14"/>
  <c r="BS34" i="14"/>
  <c r="CS34" i="14"/>
  <c r="DS34" i="14"/>
  <c r="ES34" i="14"/>
  <c r="DM130" i="14"/>
  <c r="BZ118" i="14"/>
  <c r="ES118" i="14"/>
  <c r="CZ106" i="14"/>
  <c r="DI94" i="14"/>
  <c r="CO82" i="14"/>
  <c r="BS70" i="14"/>
  <c r="DT70" i="14"/>
  <c r="CP58" i="14"/>
  <c r="EM58" i="14"/>
  <c r="CL46" i="14"/>
  <c r="DQ46" i="14"/>
  <c r="FB46" i="14"/>
  <c r="BT34" i="14"/>
  <c r="CT34" i="14"/>
  <c r="DT34" i="14"/>
  <c r="ET34" i="14"/>
  <c r="DP130" i="14"/>
  <c r="CB118" i="14"/>
  <c r="FG118" i="14"/>
  <c r="DB106" i="14"/>
  <c r="DB130" i="14"/>
  <c r="DV118" i="14"/>
  <c r="BT94" i="14"/>
  <c r="CD82" i="14"/>
  <c r="DZ70" i="14"/>
  <c r="BX58" i="14"/>
  <c r="EP58" i="14"/>
  <c r="CH46" i="14"/>
  <c r="EE46" i="14"/>
  <c r="BW34" i="14"/>
  <c r="DF34" i="14"/>
  <c r="EW34" i="14"/>
  <c r="DI34" i="14"/>
  <c r="DJ34" i="14"/>
  <c r="DS130" i="14"/>
  <c r="EI46" i="14"/>
  <c r="FC34" i="14"/>
  <c r="DQ130" i="14"/>
  <c r="EC118" i="14"/>
  <c r="BX94" i="14"/>
  <c r="CM82" i="14"/>
  <c r="EA70" i="14"/>
  <c r="BY58" i="14"/>
  <c r="EQ58" i="14"/>
  <c r="CN46" i="14"/>
  <c r="EF46" i="14"/>
  <c r="BX34" i="14"/>
  <c r="EZ34" i="14"/>
  <c r="CV94" i="14"/>
  <c r="DJ82" i="14"/>
  <c r="BT70" i="14"/>
  <c r="EE70" i="14"/>
  <c r="CA58" i="14"/>
  <c r="BZ34" i="14"/>
  <c r="DR130" i="14"/>
  <c r="CB94" i="14"/>
  <c r="DI82" i="14"/>
  <c r="EB70" i="14"/>
  <c r="BZ58" i="14"/>
  <c r="ER58" i="14"/>
  <c r="CO46" i="14"/>
  <c r="EH46" i="14"/>
  <c r="BY34" i="14"/>
  <c r="FA34" i="14"/>
  <c r="ES58" i="14"/>
  <c r="CP46" i="14"/>
  <c r="DK34" i="14"/>
  <c r="EL130" i="14"/>
  <c r="CO106" i="14"/>
  <c r="DL94" i="14"/>
  <c r="DN82" i="14"/>
  <c r="CB70" i="14"/>
  <c r="EH70" i="14"/>
  <c r="CW58" i="14"/>
  <c r="EV58" i="14"/>
  <c r="CV46" i="14"/>
  <c r="EL46" i="14"/>
  <c r="CC34" i="14"/>
  <c r="DU34" i="14"/>
  <c r="FF34" i="14"/>
  <c r="EN130" i="14"/>
  <c r="DC106" i="14"/>
  <c r="DN94" i="14"/>
  <c r="DO82" i="14"/>
  <c r="CC70" i="14"/>
  <c r="EM70" i="14"/>
  <c r="CY58" i="14"/>
  <c r="EZ58" i="14"/>
  <c r="CW46" i="14"/>
  <c r="EM46" i="14"/>
  <c r="CE34" i="14"/>
  <c r="DV34" i="14"/>
  <c r="FG34" i="14"/>
  <c r="BL34" i="14"/>
  <c r="EO130" i="14"/>
  <c r="DE106" i="14"/>
  <c r="DO94" i="14"/>
  <c r="DP82" i="14"/>
  <c r="CD70" i="14"/>
  <c r="EV70" i="14"/>
  <c r="CZ58" i="14"/>
  <c r="FA58" i="14"/>
  <c r="CY46" i="14"/>
  <c r="EW46" i="14"/>
  <c r="CF34" i="14"/>
  <c r="DW34" i="14"/>
  <c r="CC118" i="14"/>
  <c r="DG106" i="14"/>
  <c r="DY94" i="14"/>
  <c r="DR82" i="14"/>
  <c r="CF70" i="14"/>
  <c r="FF70" i="14"/>
  <c r="DB58" i="14"/>
  <c r="DA46" i="14"/>
  <c r="FE46" i="14"/>
  <c r="CI34" i="14"/>
  <c r="DZ34" i="14"/>
  <c r="CD118" i="14"/>
  <c r="DI106" i="14"/>
  <c r="DZ94" i="14"/>
  <c r="DU82" i="14"/>
  <c r="CG70" i="14"/>
  <c r="DI58" i="14"/>
  <c r="DB46" i="14"/>
  <c r="EI130" i="14"/>
  <c r="EJ106" i="14"/>
  <c r="DW94" i="14"/>
  <c r="CB82" i="14"/>
  <c r="DR58" i="14"/>
  <c r="DO46" i="14"/>
  <c r="DE34" i="14"/>
  <c r="EJ94" i="14"/>
  <c r="DM82" i="14"/>
  <c r="DY34" i="14"/>
  <c r="DQ82" i="14"/>
  <c r="ET58" i="14"/>
  <c r="DZ46" i="14"/>
  <c r="DV82" i="14"/>
  <c r="FC46" i="14"/>
  <c r="DN118" i="14"/>
  <c r="CV70" i="14"/>
  <c r="BV46" i="14"/>
  <c r="CL34" i="14"/>
  <c r="EL34" i="14"/>
  <c r="CR34" i="14"/>
  <c r="DV70" i="14"/>
  <c r="BY46" i="14"/>
  <c r="BM106" i="14"/>
  <c r="BO94" i="14"/>
  <c r="DW70" i="14"/>
  <c r="BL58" i="14"/>
  <c r="BZ46" i="14"/>
  <c r="DX70" i="14"/>
  <c r="DJ106" i="14"/>
  <c r="BQ94" i="14"/>
  <c r="DT106" i="14"/>
  <c r="DD46" i="14"/>
  <c r="CZ34" i="14"/>
  <c r="BX82" i="14"/>
  <c r="DE46" i="14"/>
  <c r="EJ130" i="14"/>
  <c r="EP106" i="14"/>
  <c r="EC94" i="14"/>
  <c r="CC82" i="14"/>
  <c r="EI58" i="14"/>
  <c r="DS46" i="14"/>
  <c r="DL34" i="14"/>
  <c r="EO58" i="14"/>
  <c r="DW46" i="14"/>
  <c r="BO118" i="14"/>
  <c r="EK94" i="14"/>
  <c r="CE118" i="14"/>
  <c r="EL94" i="14"/>
  <c r="BZ70" i="14"/>
  <c r="EU58" i="14"/>
  <c r="EA46" i="14"/>
  <c r="BW58" i="14"/>
  <c r="DO118" i="14"/>
  <c r="BM94" i="14"/>
  <c r="CN58" i="14"/>
  <c r="BX46" i="14"/>
  <c r="DR118" i="14"/>
  <c r="BN94" i="14"/>
  <c r="FD34" i="14"/>
  <c r="BP94" i="14"/>
  <c r="DK58" i="14"/>
  <c r="FE34" i="14"/>
  <c r="DY70" i="14"/>
  <c r="DL58" i="14"/>
  <c r="CS46" i="14"/>
  <c r="BR94" i="14"/>
  <c r="EG70" i="14"/>
  <c r="DP58" i="14"/>
  <c r="EH106" i="14"/>
  <c r="DK94" i="14"/>
  <c r="DQ58" i="14"/>
  <c r="DH46" i="14"/>
  <c r="DC34" i="14"/>
  <c r="FB130" i="14"/>
  <c r="EQ106" i="14"/>
  <c r="EH94" i="14"/>
  <c r="DL82" i="14"/>
  <c r="EN58" i="14"/>
  <c r="DV46" i="14"/>
  <c r="DR34" i="14"/>
  <c r="EB34" i="14"/>
  <c r="ED34" i="14"/>
  <c r="EK34" i="14"/>
  <c r="CU34" i="14"/>
  <c r="CY34" i="14"/>
  <c r="CF118" i="14"/>
  <c r="ES94" i="14"/>
  <c r="DW82" i="14"/>
  <c r="CA70" i="14"/>
  <c r="FB58" i="14"/>
  <c r="EB46" i="14"/>
  <c r="BR34" i="14"/>
  <c r="EF34" i="14"/>
  <c r="CZ118" i="14"/>
  <c r="DX82" i="14"/>
  <c r="CE70" i="14"/>
  <c r="BM46" i="14"/>
  <c r="EJ46" i="14"/>
  <c r="BU34" i="14"/>
  <c r="EG34" i="14"/>
  <c r="DA118" i="14"/>
  <c r="EF82" i="14"/>
  <c r="CO70" i="14"/>
  <c r="BQ58" i="14"/>
  <c r="BN46" i="14"/>
  <c r="EK46" i="14"/>
  <c r="BV34" i="14"/>
  <c r="EH34" i="14"/>
  <c r="DG118" i="14"/>
  <c r="FC82" i="14"/>
  <c r="CP70" i="14"/>
  <c r="BR58" i="14"/>
  <c r="BP46" i="14"/>
  <c r="CA34" i="14"/>
  <c r="EI34" i="14"/>
  <c r="DJ70" i="14"/>
  <c r="ER34" i="14"/>
  <c r="CV58" i="14"/>
  <c r="EV34" i="14"/>
  <c r="DA58" i="14"/>
  <c r="DF106" i="14"/>
  <c r="CQ46" i="14"/>
  <c r="CW34" i="14"/>
  <c r="EF70" i="14"/>
  <c r="DM58" i="14"/>
  <c r="CZ46" i="14"/>
  <c r="DU106" i="14"/>
  <c r="BS94" i="14"/>
  <c r="DO58" i="14"/>
  <c r="EG106" i="14"/>
  <c r="DJ94" i="14"/>
  <c r="EX70" i="14"/>
  <c r="DB34" i="14"/>
  <c r="BZ82" i="14"/>
  <c r="DH118" i="14"/>
  <c r="CQ70" i="14"/>
  <c r="BT58" i="14"/>
  <c r="BR46" i="14"/>
  <c r="FF46" i="14"/>
  <c r="CB34" i="14"/>
  <c r="EJ34" i="14"/>
  <c r="DI118" i="14"/>
  <c r="CR70" i="14"/>
  <c r="BU58" i="14"/>
  <c r="BU46" i="14"/>
  <c r="FG46" i="14"/>
  <c r="CH34" i="14"/>
  <c r="CV34" i="14"/>
  <c r="CX34" i="14"/>
  <c r="FG25" i="14"/>
  <c r="EK25" i="14"/>
  <c r="DO25" i="14"/>
  <c r="CS25" i="14"/>
  <c r="BW25" i="14"/>
  <c r="EV24" i="14"/>
  <c r="DZ24" i="14"/>
  <c r="DD24" i="14"/>
  <c r="CH24" i="14"/>
  <c r="FG23" i="14"/>
  <c r="EK23" i="14"/>
  <c r="DO23" i="14"/>
  <c r="CS23" i="14"/>
  <c r="BW23" i="14"/>
  <c r="EV22" i="14"/>
  <c r="DZ22" i="14"/>
  <c r="DD22" i="14"/>
  <c r="CH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<sst xmlns="http://schemas.openxmlformats.org/spreadsheetml/2006/main" count="35926" uniqueCount="781">
  <si>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</si>
  <si>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</si>
  <si>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</si>
  <si>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</si>
  <si>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</si>
  <si>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</si>
  <si>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</si>
  <si>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</si>
  <si>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</si>
  <si>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</si>
  <si>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</si>
  <si>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</si>
  <si>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</si>
  <si>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</si>
  <si>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</si>
  <si>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</si>
  <si>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</si>
  <si>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</si>
  <si>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</si>
  <si>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</si>
  <si>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</si>
  <si>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</si>
  <si>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</si>
  <si>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</si>
  <si>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</si>
  <si>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</si>
  <si>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</si>
  <si>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</si>
  <si>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</si>
  <si>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</si>
  <si>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</si>
  <si>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</si>
  <si>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</si>
  <si>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</si>
  <si>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</si>
  <si>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</si>
  <si>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</si>
  <si>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</si>
  <si>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</si>
  <si>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</si>
  <si>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</si>
  <si>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</si>
  <si>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</si>
  <si>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</si>
  <si>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</si>
  <si>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</si>
  <si>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</si>
  <si>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</si>
  <si>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</si>
  <si>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</si>
  <si>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</si>
  <si>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</si>
  <si>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</si>
  <si>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</si>
  <si>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</si>
  <si>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</si>
  <si>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</si>
  <si>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</si>
  <si>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</si>
  <si>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Behavioral Health</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</si>
  <si>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</si>
  <si>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</si>
  <si>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</si>
  <si>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</si>
  <si>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</si>
  <si>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</si>
  <si>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</si>
  <si>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</si>
  <si>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</si>
  <si>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</si>
  <si>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</si>
  <si>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</si>
  <si>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</si>
  <si>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</si>
  <si>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</si>
  <si>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</si>
  <si>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</si>
  <si>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</si>
  <si>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</si>
  <si>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</si>
  <si>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</si>
  <si>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</si>
  <si>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</si>
  <si>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</si>
  <si>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</si>
  <si>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</si>
  <si>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</si>
  <si>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</si>
  <si>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</si>
  <si>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</si>
  <si>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</si>
  <si>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</si>
  <si>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</si>
  <si>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</si>
  <si>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</si>
  <si>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</si>
  <si>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</si>
  <si>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</si>
  <si>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</si>
  <si>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</si>
  <si>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</si>
  <si>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</si>
  <si>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</si>
  <si>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</si>
  <si>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</si>
  <si>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Monterey DMC-ODS</t>
  </si>
  <si>
    <t>Plan 2</t>
  </si>
  <si>
    <t>Napa DMC-ODS</t>
  </si>
  <si>
    <t>Plan 3</t>
  </si>
  <si>
    <t>Nevada DMC-ODS</t>
  </si>
  <si>
    <t>Plan 4</t>
  </si>
  <si>
    <t>Orange DMC-ODS</t>
  </si>
  <si>
    <t>Plan 5</t>
  </si>
  <si>
    <t>Regional Model - Partnership Health Plan of California (PHC)</t>
  </si>
  <si>
    <t>Plan 6</t>
  </si>
  <si>
    <t>Placer DMC-ODS</t>
  </si>
  <si>
    <t>Plan 7</t>
  </si>
  <si>
    <t>Riverside DMC-ODS</t>
  </si>
  <si>
    <t>Plan 8</t>
  </si>
  <si>
    <t>Sacramento DMC-ODS</t>
  </si>
  <si>
    <t>Plan 9</t>
  </si>
  <si>
    <t>San Benito DMC-ODS</t>
  </si>
  <si>
    <t>Plan 10</t>
  </si>
  <si>
    <t>San Bernardino DMC-ODS</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</si>
  <si>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</si>
  <si>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</si>
  <si>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</si>
  <si>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</si>
  <si>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</si>
  <si>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</si>
  <si>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</si>
  <si>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</si>
  <si>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</si>
  <si>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</si>
  <si>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</si>
  <si>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</si>
  <si>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</si>
  <si>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</si>
  <si>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</si>
  <si>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</si>
  <si>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</si>
  <si>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</si>
  <si>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</si>
  <si>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</si>
  <si>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</si>
  <si>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</si>
  <si>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</si>
  <si>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</si>
  <si>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</si>
  <si>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</si>
  <si>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</si>
  <si>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</si>
  <si>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</si>
  <si>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</si>
  <si>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</si>
  <si>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</si>
  <si>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</si>
  <si>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Monterey DMC-ODS; Napa DMC-ODS; Nevada DMC-ODS; Orange DMC-ODS; Regional Model - Partnership Health Plan of California (PHC); Placer DMC-ODS; Riverside DMC-ODS; Sacramento DMC-ODS; San Benito DMC-ODS; San Bernardino DMC-ODS;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</si>
  <si>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</si>
  <si>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</si>
  <si>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</si>
  <si>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</si>
  <si>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</si>
  <si>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</si>
  <si>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</si>
  <si>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</si>
  <si>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</si>
  <si>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</si>
  <si>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</si>
  <si>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</si>
  <si>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</si>
  <si>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</si>
  <si>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</si>
  <si>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</si>
  <si>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</si>
  <si>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Network Adequacy Certification Tool (NACT)</t>
  </si>
  <si>
    <t>Language Capabilities: Contract
IHCP: Contract/Good-faith effort to contract</t>
  </si>
  <si>
    <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</si>
  <si>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</si>
  <si>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</si>
  <si>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</si>
  <si>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</si>
  <si>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</si>
  <si>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</si>
  <si>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</si>
  <si>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</si>
  <si>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</si>
  <si>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</si>
  <si>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</si>
  <si>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</si>
  <si>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</si>
  <si>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</si>
  <si>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</si>
  <si>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</si>
  <si>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</si>
  <si>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</si>
  <si>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</si>
  <si>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</si>
  <si>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</si>
  <si>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</si>
  <si>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</si>
  <si>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</si>
  <si>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</si>
  <si>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</si>
  <si>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</si>
  <si>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</si>
  <si>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</si>
  <si>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</si>
  <si>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</si>
  <si>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</si>
  <si>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</si>
  <si>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</si>
  <si>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</si>
  <si>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</si>
  <si>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</si>
  <si>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</si>
  <si>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</si>
  <si>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</si>
  <si>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</si>
  <si>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</si>
  <si>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</si>
  <si>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</si>
  <si>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</si>
  <si>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</si>
  <si>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</si>
  <si>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</si>
  <si>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</si>
  <si>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</si>
  <si>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</si>
  <si>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</si>
  <si>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</si>
  <si>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</si>
  <si>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</si>
  <si>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</si>
  <si>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</si>
  <si>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</si>
  <si>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</si>
  <si>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</si>
  <si>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</si>
  <si>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</si>
  <si>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</si>
  <si>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</si>
  <si>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</si>
  <si>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</si>
  <si>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</si>
  <si>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</si>
  <si>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</si>
  <si>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</si>
  <si>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</si>
  <si>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</si>
  <si>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</si>
  <si>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</si>
  <si>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</si>
  <si>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</si>
  <si>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</si>
  <si>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</si>
  <si>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</si>
  <si>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</si>
  <si>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</si>
  <si>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</si>
  <si>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</si>
  <si>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</si>
  <si>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</si>
  <si>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</si>
  <si>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</si>
  <si>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</si>
  <si>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</si>
  <si>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</si>
  <si>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</si>
  <si>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</si>
  <si>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</si>
  <si>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</si>
  <si>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</si>
  <si>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</si>
  <si>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</si>
  <si>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</si>
  <si>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</si>
  <si>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</si>
  <si>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</si>
  <si>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</si>
  <si>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</si>
  <si>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</si>
  <si>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</si>
  <si>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</si>
  <si>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</si>
  <si>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</si>
  <si>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</si>
  <si>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</si>
  <si>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</si>
  <si>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Other (Outpatient Treatment Services)</t>
  </si>
  <si>
    <t>Other (Opioid Treatment Services)</t>
  </si>
  <si>
    <t>Other Reported maximum number of beneficiaries must exceed the reported expected utiliztion for all modalities: Outpatient SUD Treatment</t>
  </si>
  <si>
    <t>Other Reported maximum number of beneficiaries must exceed the reported expected utiliztion for all modalities: Intensive Outpatient SUD Treatment</t>
  </si>
  <si>
    <t>Other Reported maximum number of beneficiaries must exceed the reported expected utiliztion for all modalities: Residential Treatment</t>
  </si>
  <si>
    <t>Other Reported maximum number of beneficiaries must exceed the reported expected utiliztion for all modalities: Opioid Treatment</t>
  </si>
  <si>
    <t>Other (Non Urgent Outpatient Services)</t>
  </si>
  <si>
    <t>Other (Non Urgent Opioid Treatment Programs)</t>
  </si>
  <si>
    <t>Other (Follow Up Non Urgent Outpatient Services)</t>
  </si>
  <si>
    <t>Other (Follow Up Non Urgent Opioid Treatment Programs)</t>
  </si>
  <si>
    <t>Other (Adult and Pediatric Behavioral Health)</t>
  </si>
  <si>
    <t>II.A.3</t>
  </si>
  <si>
    <t>Standard type</t>
  </si>
  <si>
    <t xml:space="preserve">What is the standard type? Select the category that most closely represents the standard type.  </t>
  </si>
  <si>
    <t>Maximum time or distance (e.g. 1 provider within 30 min or 30 miles)</t>
  </si>
  <si>
    <t>Service fulfillment</t>
  </si>
  <si>
    <t>Appointment wait time</t>
  </si>
  <si>
    <t>Other, Language Capabilities</t>
  </si>
  <si>
    <t>Other, Mandatory Provider Type: Indian Health Care Providers</t>
  </si>
  <si>
    <t xml:space="preserve"> </t>
  </si>
  <si>
    <t>II.A.4</t>
  </si>
  <si>
    <t>Standard description</t>
  </si>
  <si>
    <t>Describe the standard (for example, 60 miles maximum distance to travel to an appointment).</t>
  </si>
  <si>
    <t>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</si>
  <si>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</si>
  <si>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Outpatient SUD Treatment</t>
  </si>
  <si>
    <t>Intensive Outpatient SUD Treatment</t>
  </si>
  <si>
    <t>Residential SUD Treatment</t>
  </si>
  <si>
    <t>Opioid Treatment</t>
  </si>
  <si>
    <t>Timely Access: Outpatient Substance Use Disorder Services</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</si>
  <si>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</si>
  <si>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 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</si>
  <si>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</si>
  <si>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</si>
  <si>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</si>
  <si>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</si>
  <si>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</si>
  <si>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</si>
  <si>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Network Adequacy Certification Tool (NACT); 
</t>
  </si>
  <si>
    <t xml:space="preserve">Network Adequacy Certification Tool (NACT); 
</t>
  </si>
  <si>
    <t xml:space="preserve">Timely Access Data Tool (TADT); 
</t>
  </si>
  <si>
    <t xml:space="preserve">Language Capabilities: Contract
IHCP: Contract/Good-faith effort to contract; 
</t>
  </si>
  <si>
    <t>II.A.6</t>
  </si>
  <si>
    <t>Population covered by standard</t>
  </si>
  <si>
    <t>Enter the population that the standard applies to. If the same standard applies to multiple populations, create a standard for each population.</t>
  </si>
  <si>
    <t>Adult and 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</si>
  <si>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</si>
  <si>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</si>
  <si>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</si>
  <si>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</si>
  <si>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</si>
  <si>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</si>
  <si>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</si>
  <si>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</si>
  <si>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</si>
  <si>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</si>
  <si>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</si>
  <si>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</si>
  <si>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</si>
  <si>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</si>
  <si>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</si>
  <si>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</si>
  <si>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</si>
  <si>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</si>
  <si>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</si>
  <si>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</si>
  <si>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</si>
  <si>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</si>
  <si>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</si>
  <si>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</si>
  <si>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</si>
  <si>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</si>
  <si>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</si>
  <si>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</si>
  <si>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</si>
  <si>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</si>
  <si>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</si>
  <si>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Monterey DMC-ODS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</si>
  <si>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</si>
  <si>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</si>
  <si>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</si>
  <si>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</si>
  <si>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</si>
  <si>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</si>
  <si>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</si>
  <si>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</si>
  <si>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</si>
  <si>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</si>
  <si>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</si>
  <si>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</si>
  <si>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</si>
  <si>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</si>
  <si>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</si>
  <si>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</si>
  <si>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</si>
  <si>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</si>
  <si>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</si>
  <si>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</si>
  <si>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</si>
  <si>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</si>
  <si>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</si>
  <si>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</si>
  <si>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</si>
  <si>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</si>
  <si>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</si>
  <si>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</si>
  <si>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</si>
  <si>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</si>
  <si>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</si>
  <si>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</si>
  <si>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</si>
  <si>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</si>
  <si>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</si>
  <si>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</si>
  <si>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</si>
  <si>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</si>
  <si>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</si>
  <si>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</si>
  <si>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</si>
  <si>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</si>
  <si>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</si>
  <si>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</si>
  <si>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</si>
  <si>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</si>
  <si>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</si>
  <si>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</si>
  <si>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</si>
  <si>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</si>
  <si>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</si>
  <si>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</si>
  <si>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</si>
  <si>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</si>
  <si>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</si>
  <si>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</si>
  <si>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</si>
  <si>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</si>
  <si>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</si>
  <si>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</si>
  <si>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</si>
  <si>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</si>
  <si>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</si>
  <si>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</si>
  <si>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</si>
  <si>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</si>
  <si>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</si>
  <si>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</si>
  <si>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</si>
  <si>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</si>
  <si>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</si>
  <si>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</si>
  <si>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</si>
  <si>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</si>
  <si>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</si>
  <si>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</si>
  <si>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</si>
  <si>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</si>
  <si>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</si>
  <si>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</si>
  <si>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</si>
  <si>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</si>
  <si>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</si>
  <si>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</si>
  <si>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Napa DMC-ODS is required to submit a plan of correction within 30 days to address each deficiency, which is subject to DHCS approval.</t>
  </si>
  <si>
    <t xml:space="preserve">Contract/Good faith effort to contract ; 
Network Adequacy Certification Tool (NACT); 
</t>
  </si>
  <si>
    <t xml:space="preserve">Nevada DMC-ODS is required to submit a plan of correction within 30 days to 
address each deficiency, which is subject to DHCS approval. </t>
  </si>
  <si>
    <t>DHCS will monitor the corrective action plan to ensure the Plan submits a 274 file to analyze capacity and composition . DHCS will monitor the corrective action plan to ensure the Plan submits corrected data and applicable supporting documentation sufficient to resolve identified deficiencies. The state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</si>
  <si>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</si>
  <si>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Yes, the plan complies based on all analyses</t>
  </si>
  <si>
    <t xml:space="preserve">Network Adequacy Certification Tool (NACT); 
Geomapping; 
</t>
  </si>
  <si>
    <t xml:space="preserve">Regional Model PHC DMC-ODS is required to submit a plan of correction within 30 days to address each deficiency, which is subject to DHCS approval. </t>
  </si>
  <si>
    <t>DHCS will monitor the corrective action plan to ensure the Plan submits a 274 file to analyze time or distance standards .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deficiency(ies) is subject to continued corrective action, up to and including temporary withhold of funds, monetary sanctions, and/or administrative sanctions.</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</si>
  <si>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deficiency(ies)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</si>
  <si>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deficiency(ies)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</si>
  <si>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deficiency(ies) is subject to continued corrective action, up to and including temporary withhold of funds, monetary sanctions, and/or administrative sanctions.</t>
  </si>
  <si>
    <t xml:space="preserve">DHCS required the Regional Model PHC DMC-ODS to submit an Alternative Access 
Standards request for not meeting time or distance standards. </t>
  </si>
  <si>
    <t xml:space="preserve">Alternative Access Standards request pending DHCS analysis. </t>
  </si>
  <si>
    <t>Plan provider directory review</t>
  </si>
  <si>
    <t xml:space="preserve">Placer DMC-ODS is required to submit a plan of correction within 30 days to 
address each deficiency, which is subject to DHCS approval. </t>
  </si>
  <si>
    <t>DHCS approval. 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</si>
  <si>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and must submit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</si>
  <si>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</si>
  <si>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Riverside DMC-ODS is required to submit a plan of correction within 30 days to address each deficiency, which is subject to DHCS approval. </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</si>
  <si>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the identified deficiencies is subject to continued corrective action, up to and including temporary withhold of funds, monetary sanctions, and/or administrative sanctions.</t>
  </si>
  <si>
    <t xml:space="preserve">DHCS required the Sacramento DMC-ODS to submit an Alternative Access Standards request for not meeting time or distance standards. </t>
  </si>
  <si>
    <t xml:space="preserve">Sacramento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</si>
  <si>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</si>
  <si>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</si>
  <si>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DHCS required the Sacramento DMC-ODS to submit an Alternative Access 
Standards request for not meeting time or distance standards. 
</t>
  </si>
  <si>
    <t>DHCS granted Alternative Access Standards Request for areas the DMC-ODS plan is unable to meet time or distance standards as the plan has exhausted all other reasonable options to obtain providers to meet the applicable standards.</t>
  </si>
  <si>
    <t xml:space="preserve">Plan Provider Directory Review </t>
  </si>
  <si>
    <t xml:space="preserve">San Benito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</si>
  <si>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</si>
  <si>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</si>
  <si>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San Bernardino DMC-ODS is required to submit a plan of correction within 30 days to address each deficiency, which is subject to DHCS approval. </t>
  </si>
  <si>
    <t>DHCS will monitor the corrective action plan to ensure the Plan submits supporting documentation to demonstrate good faith effort to collaborate with IHCPs.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</si>
  <si>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</si>
  <si>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</si>
  <si>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</si>
  <si>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</si>
  <si>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</si>
  <si>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</si>
  <si>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</si>
  <si>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</si>
  <si>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</si>
  <si>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</si>
  <si>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</si>
  <si>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</si>
  <si>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</si>
  <si>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</si>
  <si>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</si>
  <si>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</si>
  <si>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</si>
  <si>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</si>
  <si>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</si>
  <si>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</si>
  <si>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</si>
  <si>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</si>
  <si>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</si>
  <si>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</si>
  <si>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</si>
  <si>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</si>
  <si>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</si>
  <si>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</si>
  <si>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</si>
  <si>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</si>
  <si>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</si>
  <si>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</si>
  <si>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</si>
  <si>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</si>
  <si>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 xml:space="preserve">
Monterey DMC-ODS does not meet the availability of services for capacity and composition. DHCS analyzed the Network Adequacy Certification Tool submitted by the Plan to determine compliance.
Monterey DMC-ODS does not meet the availability of services for timely access. DHCS analyzed the Timely Access Data Tool submitted by the Plan to determine compliance. </t>
  </si>
  <si>
    <t>Napa DMC-ODS does not meet the availability of services for capacity and composition. DHCS analyzed the Network Adequacy Certification Tool submitted by the Plan to determine compliance.
Napa DMC-ODS does not meet the availability of services for timely access. DHCS analyzed the Timely Access Data Tool submitted by the Plan to determine compliance.</t>
  </si>
  <si>
    <t>Nevada DMC-ODS does not meet the availability of services for capacity and composition. DHCS analyzed the Network Adequacy Certification Tool submitted by the Plan to determine compliance. 
Nevada DMC-ODS does not meet the availability of services for timely access. DHCS analyzed the Timely Access Data Tool submitted by the Plan to determine compliance.</t>
  </si>
  <si>
    <t xml:space="preserve">Regional Model PHC DMC-ODS does not meet the availability of services for time or distance and capacity and composition. DHCS analyzed the Network Adequacy Certification Tool submitted by the Plan to determine compliance.
Regional Model PHC DMC-ODS does not meet the availability of services for timely access. DHCS analyzed the Timely Access Data Tool submitted by the Plan to determine compliance. </t>
  </si>
  <si>
    <t xml:space="preserve">Placer DMC-ODS does not meet the availability of services for capacity and composition. DHCS analyzed the Network Adequacy Certification Tool submitted by the Plan to determine compliance.
Placer DMC-ODS does not meet the availability of services for timely access. DHCS analyzed the Timely Access Data Tool submitted by the Plan to determine compliance. </t>
  </si>
  <si>
    <t xml:space="preserve">Sacramento DMC-ODS does not meet the availability of services for capacity and composition. DHCS analyzed the Network Adequacy Certification Tool submitted by the Plan to determine compliance. 
Sacramento DMC-ODS does not meet the availability of services for timely access. DHCS analyzed the Timely Access Data Tool submitted by the Plan to determine compliance. </t>
  </si>
  <si>
    <t xml:space="preserve">San Benito DMC-ODS does not meet the availability of services for capacity and composition. DHCS analyzed the Network Adequacy Certification Tool submitted by the Plan to determine compliance.  
San Benito DMC-ODS does not meet the availability of services for timely access. DHCS analyzed the Timely Access Data Tool submitted by the Plan to determine compliance. </t>
  </si>
  <si>
    <t>III.B.7</t>
  </si>
  <si>
    <t>Plan deficiencies: 42 C.F.R. § 438.206 description of what the plan will do to achieve compliance</t>
  </si>
  <si>
    <t>Describe what the plan will do to achieve compliance.</t>
  </si>
  <si>
    <t xml:space="preserve">Monterey DMC-ODS is required to submit a plan of correction within 30 days to address each deficiency, which is subject to DHCS approval. </t>
  </si>
  <si>
    <t xml:space="preserve">Napa DMC-ODS is required to submit a plan of correction within 30 days to address each deficiency, which is subject to DHCS approval. </t>
  </si>
  <si>
    <t xml:space="preserve">Nevada DMC-ODS is required to submit a plan of correction within 30 days to address each deficiency, which is subject to DHCS approval. </t>
  </si>
  <si>
    <t>Regional Model PHC DMC-ODS is required to submit a plan of correction within 30 days to address each deficiency, which is subject to DHCS approval.</t>
  </si>
  <si>
    <t>III.B.8</t>
  </si>
  <si>
    <t>Plan deficiencies: 42 C.F.R. § 438.206 monitoring progress</t>
  </si>
  <si>
    <t>Describe how the state will monitor the plan's progress.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</si>
  <si>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</si>
  <si>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time or distance standards, capacity and composition, and a Timely Access Data Tool to analyze timely access standards. TThe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</si>
  <si>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</si>
  <si>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</si>
  <si>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None</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</si>
  <si>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</si>
  <si>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</si>
  <si>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</si>
  <si>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</si>
  <si>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</si>
  <si>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</si>
  <si>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</si>
  <si>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</si>
  <si>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</si>
  <si>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</si>
  <si>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</si>
  <si>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</si>
  <si>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</si>
  <si>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</si>
  <si>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</si>
  <si>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</si>
  <si>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</si>
  <si>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</si>
  <si>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</si>
  <si>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</si>
  <si>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</si>
  <si>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</si>
  <si>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</si>
  <si>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</si>
  <si>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</si>
  <si>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</si>
  <si>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</si>
  <si>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</si>
  <si>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</si>
  <si>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</si>
  <si>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</si>
  <si>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</si>
  <si>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</si>
  <si>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</si>
  <si>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</si>
  <si>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</si>
  <si>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</si>
  <si>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</si>
  <si>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</si>
  <si>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</si>
  <si>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</si>
  <si>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</si>
  <si>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</si>
  <si>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</si>
  <si>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</si>
  <si>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</si>
  <si>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</si>
  <si>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</si>
  <si>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</si>
  <si>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</si>
  <si>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</si>
  <si>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</si>
  <si>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</si>
  <si>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</si>
  <si>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</si>
  <si>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</si>
  <si>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</si>
  <si>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</si>
  <si>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</si>
  <si>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</si>
  <si>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</si>
  <si>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</si>
  <si>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</si>
  <si>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</si>
  <si>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</si>
  <si>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</si>
  <si>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</si>
  <si>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</si>
  <si>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</si>
  <si>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</si>
  <si>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</si>
  <si>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</si>
  <si>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</si>
  <si>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</si>
  <si>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</si>
  <si>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</si>
  <si>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</si>
  <si>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</si>
  <si>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</si>
  <si>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</si>
  <si>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</si>
  <si>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</si>
  <si>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</si>
  <si>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</si>
  <si>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</si>
  <si>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</si>
  <si>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</si>
  <si>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</si>
  <si>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</si>
  <si>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</si>
  <si>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</si>
  <si>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</si>
  <si>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</si>
  <si>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</si>
  <si>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</si>
  <si>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</si>
  <si>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</si>
  <si>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</si>
  <si>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</si>
  <si>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</si>
  <si>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</si>
  <si>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</si>
  <si>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</si>
  <si>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</si>
  <si>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</si>
  <si>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</si>
  <si>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</si>
  <si>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</si>
  <si>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</si>
  <si>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</si>
  <si>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</si>
  <si>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</si>
  <si>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</si>
  <si>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</si>
  <si>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</si>
  <si>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</si>
  <si>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</si>
  <si>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</si>
  <si>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</si>
  <si>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</si>
  <si>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</si>
  <si>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</si>
  <si>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</si>
  <si>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</si>
  <si>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</si>
  <si>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</si>
  <si>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</si>
  <si>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</si>
  <si>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</si>
  <si>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</si>
  <si>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</si>
  <si>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</si>
  <si>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</si>
  <si>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</si>
  <si>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</si>
  <si>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</si>
  <si>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</si>
  <si>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Adult</t>
  </si>
  <si>
    <t xml:space="preserve">Does not take into account access and cultural considerations;
</t>
  </si>
  <si>
    <t>Alaska</t>
  </si>
  <si>
    <t>Benefits</t>
  </si>
  <si>
    <t xml:space="preserve">Benefits; </t>
  </si>
  <si>
    <t>Bi-weekly</t>
  </si>
  <si>
    <t>Maximum distance to travel</t>
  </si>
  <si>
    <t>Plan Provider Roster Review</t>
  </si>
  <si>
    <t>Pediatric</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</si>
  <si>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</si>
  <si>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</si>
  <si>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</si>
  <si>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</si>
  <si>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</si>
  <si>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</si>
  <si>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</si>
  <si>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</si>
  <si>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</si>
  <si>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</si>
  <si>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</si>
  <si>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</si>
  <si>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</si>
  <si>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</si>
  <si>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</si>
  <si>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</si>
  <si>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</si>
  <si>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</si>
  <si>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</si>
  <si>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</si>
  <si>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</si>
  <si>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</si>
  <si>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</si>
  <si>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</si>
  <si>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</si>
  <si>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</si>
  <si>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</si>
  <si>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</si>
  <si>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</si>
  <si>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</si>
  <si>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Provider to enrollee ratios</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</si>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</sst>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7"/>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7E6E6"/>
        <bgColor rgb="FF000000"/>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6">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 xfId="0" applyFont="1" applyFill="1" applyBorder="1" applyAlignment="1" applyProtection="1">
      <alignment wrapText="1"/>
      <protection locked="0"/>
    </xf>
    <xf numFmtId="0" fontId="43" fillId="9" borderId="8" xfId="0" applyFont="1" applyFill="1" applyBorder="1" applyAlignment="1" applyProtection="1">
      <alignment horizontal="left" wrapText="1"/>
      <protection locked="0"/>
    </xf>
    <xf numFmtId="0" fontId="44" fillId="9" borderId="8" xfId="0" applyFont="1" applyFill="1" applyBorder="1" applyAlignment="1" applyProtection="1">
      <alignment horizontal="left" wrapText="1"/>
      <protection locked="0"/>
    </xf>
    <xf numFmtId="14" fontId="44" fillId="9" borderId="8" xfId="0" applyNumberFormat="1" applyFont="1" applyFill="1" applyBorder="1" applyAlignment="1" applyProtection="1">
      <alignment horizontal="left" wrapText="1"/>
      <protection locked="0"/>
    </xf>
    <xf numFmtId="0" fontId="3" fillId="0" borderId="0" xfId="0" applyFont="1" applyProtection="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84" t="s">
        <v>18</v>
      </c>
      <c r="B13" s="285"/>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information'!E30="","[Plan 6]",'I_State and program information'!E30)</f>
        <v>Placer DMC-ODS</v>
      </c>
    </row>
    <row r="5" spans="1:104" ht="57">
      <c r="A5" s="16" t="s">
        <v>343</v>
      </c>
      <c r="B5" s="82" t="s">
        <v>344</v>
      </c>
      <c r="C5" s="15" t="s">
        <v>345</v>
      </c>
      <c r="D5" s="56" t="s">
        <v>346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c r="K12" s="49"/>
      <c r="L12" s="49" t="s">
        <v>354</v>
      </c>
      <c r="M12" s="49"/>
      <c r="N12" s="49"/>
      <c r="O12" s="49"/>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c r="G15" s="49"/>
      <c r="H15" s="49"/>
      <c r="I15" s="49" t="s">
        <v>328</v>
      </c>
      <c r="J15" s="49"/>
      <c r="K15" s="49"/>
      <c r="L15" s="49" t="s">
        <v>329</v>
      </c>
      <c r="M15" s="49"/>
      <c r="N15" s="49"/>
      <c r="O15" s="49"/>
      <c r="P15" s="49" t="s">
        <v>452</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t="s">
        <v>362</v>
      </c>
      <c r="J16" s="49"/>
      <c r="K16" s="49"/>
      <c r="L16" s="49" t="s">
        <v>362</v>
      </c>
      <c r="M16" s="49"/>
      <c r="N16" s="49"/>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t="s">
        <v>466</v>
      </c>
      <c r="J17" s="49"/>
      <c r="K17" s="49"/>
      <c r="L17" s="49" t="s">
        <v>466</v>
      </c>
      <c r="M17" s="49"/>
      <c r="N17" s="49"/>
      <c r="O17" s="49"/>
      <c r="P17" s="49" t="s">
        <v>466</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80.5">
      <c r="A18" s="16" t="s">
        <v>367</v>
      </c>
      <c r="B18" s="9" t="s">
        <v>368</v>
      </c>
      <c r="C18" s="9" t="s">
        <v>369</v>
      </c>
      <c r="D18" s="132" t="s">
        <v>58</v>
      </c>
      <c r="E18" s="238"/>
      <c r="F18" s="49"/>
      <c r="G18" s="49"/>
      <c r="H18" s="49"/>
      <c r="I18" s="49" t="s">
        <v>467</v>
      </c>
      <c r="J18" s="49"/>
      <c r="K18" s="49"/>
      <c r="L18" s="49" t="s">
        <v>468</v>
      </c>
      <c r="M18" s="49"/>
      <c r="N18" s="49"/>
      <c r="O18" s="49"/>
      <c r="P18" s="49" t="s">
        <v>469</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c r="F19" s="52"/>
      <c r="G19" s="52"/>
      <c r="H19" s="52"/>
      <c r="I19" s="52">
        <v>45880</v>
      </c>
      <c r="J19" s="52"/>
      <c r="K19" s="52"/>
      <c r="L19" s="52">
        <v>45880</v>
      </c>
      <c r="M19" s="52"/>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c r="F20" s="51"/>
      <c r="G20" s="51"/>
      <c r="H20" s="51"/>
      <c r="I20" s="51" t="s">
        <v>159</v>
      </c>
      <c r="J20" s="51"/>
      <c r="K20" s="51"/>
      <c r="L20" s="51" t="s">
        <v>159</v>
      </c>
      <c r="M20" s="51"/>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378</v>
      </c>
      <c r="B21" s="9" t="s">
        <v>379</v>
      </c>
      <c r="C21" s="9" t="s">
        <v>380</v>
      </c>
      <c r="D21" s="132" t="s">
        <v>58</v>
      </c>
      <c r="E21" s="238"/>
      <c r="F21" s="49"/>
      <c r="G21" s="49"/>
      <c r="H21" s="49"/>
      <c r="I21" s="49" t="s">
        <v>55</v>
      </c>
      <c r="J21" s="49"/>
      <c r="K21" s="49"/>
      <c r="L21" s="49" t="s">
        <v>55</v>
      </c>
      <c r="M21" s="49"/>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381</v>
      </c>
      <c r="B22" s="9" t="s">
        <v>382</v>
      </c>
      <c r="C22" s="9" t="s">
        <v>383</v>
      </c>
      <c r="D22" s="132" t="s">
        <v>58</v>
      </c>
      <c r="E22" s="238"/>
      <c r="F22" s="49"/>
      <c r="G22" s="49"/>
      <c r="H22" s="49"/>
      <c r="I22" s="49" t="s">
        <v>55</v>
      </c>
      <c r="J22" s="49"/>
      <c r="K22" s="49"/>
      <c r="L22" s="49" t="s">
        <v>55</v>
      </c>
      <c r="M22" s="49"/>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N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information'!E31="","[Plan 7]",'I_State and program information'!E31)</f>
        <v>Riverside DMC-ODS</v>
      </c>
    </row>
    <row r="5" spans="1:104" ht="56.25">
      <c r="A5" s="16" t="s">
        <v>343</v>
      </c>
      <c r="B5" s="82" t="s">
        <v>344</v>
      </c>
      <c r="C5" s="15" t="s">
        <v>345</v>
      </c>
      <c r="D5" s="56" t="s">
        <v>346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c r="J12" s="49"/>
      <c r="K12" s="49"/>
      <c r="L12" s="49"/>
      <c r="M12" s="49"/>
      <c r="N12" s="49"/>
      <c r="O12" s="49"/>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c r="G15" s="49"/>
      <c r="H15" s="49"/>
      <c r="I15" s="49"/>
      <c r="J15" s="49"/>
      <c r="K15" s="49"/>
      <c r="L15" s="49"/>
      <c r="M15" s="49"/>
      <c r="N15" s="49"/>
      <c r="O15" s="49"/>
      <c r="P15" s="49" t="s">
        <v>452</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c r="J16" s="49"/>
      <c r="K16" s="49"/>
      <c r="L16" s="49"/>
      <c r="M16" s="49"/>
      <c r="N16" s="49"/>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c r="J17" s="49"/>
      <c r="K17" s="49"/>
      <c r="L17" s="49"/>
      <c r="M17" s="49"/>
      <c r="N17" s="49"/>
      <c r="O17" s="49"/>
      <c r="P17" s="49" t="s">
        <v>470</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367</v>
      </c>
      <c r="B18" s="9" t="s">
        <v>368</v>
      </c>
      <c r="C18" s="9" t="s">
        <v>369</v>
      </c>
      <c r="D18" s="132" t="s">
        <v>58</v>
      </c>
      <c r="E18" s="238"/>
      <c r="F18" s="49"/>
      <c r="G18" s="49"/>
      <c r="H18" s="49"/>
      <c r="I18" s="49"/>
      <c r="J18" s="49"/>
      <c r="K18" s="49"/>
      <c r="L18" s="49"/>
      <c r="M18" s="49"/>
      <c r="N18" s="49"/>
      <c r="O18" s="49"/>
      <c r="P18" s="49" t="s">
        <v>471</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c r="F19" s="52"/>
      <c r="G19" s="52"/>
      <c r="H19" s="52"/>
      <c r="I19" s="52"/>
      <c r="J19" s="52"/>
      <c r="K19" s="52"/>
      <c r="L19" s="52"/>
      <c r="M19" s="52"/>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c r="F20" s="51"/>
      <c r="G20" s="51"/>
      <c r="H20" s="51"/>
      <c r="I20" s="51"/>
      <c r="J20" s="51"/>
      <c r="K20" s="51"/>
      <c r="L20" s="51"/>
      <c r="M20" s="51"/>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378</v>
      </c>
      <c r="B21" s="9" t="s">
        <v>379</v>
      </c>
      <c r="C21" s="9" t="s">
        <v>380</v>
      </c>
      <c r="D21" s="132" t="s">
        <v>58</v>
      </c>
      <c r="E21" s="238"/>
      <c r="F21" s="49"/>
      <c r="G21" s="49"/>
      <c r="H21" s="49"/>
      <c r="I21" s="49"/>
      <c r="J21" s="49"/>
      <c r="K21" s="49"/>
      <c r="L21" s="49"/>
      <c r="M21" s="49"/>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381</v>
      </c>
      <c r="B22" s="9" t="s">
        <v>382</v>
      </c>
      <c r="C22" s="9" t="s">
        <v>383</v>
      </c>
      <c r="D22" s="132" t="s">
        <v>58</v>
      </c>
      <c r="E22" s="238"/>
      <c r="F22" s="49"/>
      <c r="G22" s="49"/>
      <c r="H22" s="49"/>
      <c r="I22" s="49"/>
      <c r="J22" s="49"/>
      <c r="K22" s="49"/>
      <c r="L22" s="49"/>
      <c r="M22" s="49"/>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F15" sqref="F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information'!E32="","[Plan 8]",'I_State and program information'!E32)</f>
        <v>Sacramento DMC-ODS</v>
      </c>
    </row>
    <row r="5" spans="1:104" ht="56.25">
      <c r="A5" s="16" t="s">
        <v>343</v>
      </c>
      <c r="B5" s="82" t="s">
        <v>344</v>
      </c>
      <c r="C5" s="15" t="s">
        <v>345</v>
      </c>
      <c r="D5" s="56" t="s">
        <v>346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t="s">
        <v>354</v>
      </c>
      <c r="G12" s="49"/>
      <c r="H12" s="49" t="s">
        <v>354</v>
      </c>
      <c r="I12" s="49" t="s">
        <v>354</v>
      </c>
      <c r="J12" s="244" t="s">
        <v>354</v>
      </c>
      <c r="K12" s="49" t="s">
        <v>354</v>
      </c>
      <c r="L12" s="49"/>
      <c r="M12" s="49" t="s">
        <v>354</v>
      </c>
      <c r="N12" s="49" t="s">
        <v>354</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t="s">
        <v>168</v>
      </c>
      <c r="F13" s="244" t="s">
        <v>168</v>
      </c>
      <c r="G13" s="244" t="s">
        <v>168</v>
      </c>
      <c r="H13" s="244" t="s">
        <v>168</v>
      </c>
      <c r="I13" s="244" t="s">
        <v>168</v>
      </c>
      <c r="J13" s="280"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t="s">
        <v>457</v>
      </c>
      <c r="G15" s="49"/>
      <c r="H15" s="49" t="s">
        <v>328</v>
      </c>
      <c r="I15" s="49" t="s">
        <v>328</v>
      </c>
      <c r="J15" s="49" t="s">
        <v>328</v>
      </c>
      <c r="K15" s="49" t="s">
        <v>329</v>
      </c>
      <c r="L15" s="49"/>
      <c r="M15" s="49" t="s">
        <v>329</v>
      </c>
      <c r="N15" s="49" t="s">
        <v>329</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t="s">
        <v>362</v>
      </c>
      <c r="G16" s="49"/>
      <c r="H16" s="49" t="s">
        <v>362</v>
      </c>
      <c r="I16" s="49" t="s">
        <v>362</v>
      </c>
      <c r="J16" s="49" t="s">
        <v>362</v>
      </c>
      <c r="K16" s="49" t="s">
        <v>362</v>
      </c>
      <c r="L16" s="49"/>
      <c r="M16" s="49" t="s">
        <v>362</v>
      </c>
      <c r="N16" s="49" t="s">
        <v>362</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t="s">
        <v>472</v>
      </c>
      <c r="G17" s="49"/>
      <c r="H17" s="49" t="s">
        <v>473</v>
      </c>
      <c r="I17" s="49" t="s">
        <v>473</v>
      </c>
      <c r="J17" s="49" t="s">
        <v>473</v>
      </c>
      <c r="K17" s="49" t="s">
        <v>473</v>
      </c>
      <c r="L17" s="49"/>
      <c r="M17" s="49" t="s">
        <v>473</v>
      </c>
      <c r="N17" s="49" t="s">
        <v>473</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367</v>
      </c>
      <c r="B18" s="9" t="s">
        <v>368</v>
      </c>
      <c r="C18" s="9" t="s">
        <v>369</v>
      </c>
      <c r="D18" s="132" t="s">
        <v>58</v>
      </c>
      <c r="E18" s="238"/>
      <c r="F18" s="49" t="s">
        <v>55</v>
      </c>
      <c r="G18" s="49"/>
      <c r="H18" s="49" t="s">
        <v>474</v>
      </c>
      <c r="I18" s="278" t="s">
        <v>474</v>
      </c>
      <c r="J18" s="278" t="s">
        <v>474</v>
      </c>
      <c r="K18" s="49" t="s">
        <v>475</v>
      </c>
      <c r="L18" s="49"/>
      <c r="M18" s="49" t="s">
        <v>475</v>
      </c>
      <c r="N18" s="49" t="s">
        <v>475</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c r="F19" s="52" t="s">
        <v>55</v>
      </c>
      <c r="G19" s="52"/>
      <c r="H19" s="52">
        <v>45880</v>
      </c>
      <c r="I19" s="52">
        <v>45880</v>
      </c>
      <c r="J19" s="52">
        <v>45880</v>
      </c>
      <c r="K19" s="52">
        <v>45880</v>
      </c>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c r="F20" s="51" t="s">
        <v>151</v>
      </c>
      <c r="G20" s="51"/>
      <c r="H20" s="51" t="s">
        <v>159</v>
      </c>
      <c r="I20" s="51" t="s">
        <v>159</v>
      </c>
      <c r="J20" s="51" t="s">
        <v>159</v>
      </c>
      <c r="K20" s="51" t="s">
        <v>159</v>
      </c>
      <c r="L20" s="51"/>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70.5">
      <c r="A21" s="16" t="s">
        <v>378</v>
      </c>
      <c r="B21" s="9" t="s">
        <v>379</v>
      </c>
      <c r="C21" s="9" t="s">
        <v>380</v>
      </c>
      <c r="D21" s="132" t="s">
        <v>58</v>
      </c>
      <c r="E21" s="238"/>
      <c r="F21" s="49" t="s">
        <v>476</v>
      </c>
      <c r="G21" s="49"/>
      <c r="H21" s="49" t="s">
        <v>55</v>
      </c>
      <c r="I21" s="49" t="s">
        <v>55</v>
      </c>
      <c r="J21" s="49" t="s">
        <v>55</v>
      </c>
      <c r="K21" s="49" t="s">
        <v>55</v>
      </c>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381</v>
      </c>
      <c r="B22" s="9" t="s">
        <v>382</v>
      </c>
      <c r="C22" s="9" t="s">
        <v>383</v>
      </c>
      <c r="D22" s="132" t="s">
        <v>58</v>
      </c>
      <c r="E22" s="238"/>
      <c r="F22" s="49" t="s">
        <v>477</v>
      </c>
      <c r="G22" s="49"/>
      <c r="H22" s="49" t="s">
        <v>55</v>
      </c>
      <c r="I22" s="49" t="s">
        <v>55</v>
      </c>
      <c r="J22" s="49" t="s">
        <v>55</v>
      </c>
      <c r="K22" s="49" t="s">
        <v>55</v>
      </c>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E14:CZ24 E13:I13 K13:CZ13 E9:CZ12">
    <cfRule type="expression" dxfId="27" priority="2">
      <formula>$D$5="Yes, the plan complies based on all analyses"</formula>
    </cfRule>
  </conditionalFormatting>
  <conditionalFormatting sqref="B9:D9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L23" activePane="bottomRight" state="frozen"/>
      <selection pane="bottomRight" activeCell="L23" sqref="L23"/>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information'!E33="","[Plan 9]",'I_State and program information'!E33)</f>
        <v>San Benito DMC-ODS</v>
      </c>
    </row>
    <row r="5" spans="1:104" ht="56.25">
      <c r="A5" s="16" t="s">
        <v>343</v>
      </c>
      <c r="B5" s="82" t="s">
        <v>344</v>
      </c>
      <c r="C5" s="15" t="s">
        <v>345</v>
      </c>
      <c r="D5" s="56" t="s">
        <v>346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c r="K12" s="49" t="s">
        <v>354</v>
      </c>
      <c r="L12" s="49" t="s">
        <v>354</v>
      </c>
      <c r="M12" s="49" t="s">
        <v>354</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356</v>
      </c>
      <c r="B15" s="9" t="s">
        <v>357</v>
      </c>
      <c r="C15" s="211" t="s">
        <v>358</v>
      </c>
      <c r="D15" s="132" t="s">
        <v>84</v>
      </c>
      <c r="E15" s="238"/>
      <c r="F15" s="49"/>
      <c r="G15" s="49"/>
      <c r="H15" s="49"/>
      <c r="I15" s="49" t="s">
        <v>328</v>
      </c>
      <c r="J15" s="49"/>
      <c r="K15" s="49" t="s">
        <v>329</v>
      </c>
      <c r="L15" s="49" t="s">
        <v>329</v>
      </c>
      <c r="M15" s="49" t="s">
        <v>329</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t="s">
        <v>362</v>
      </c>
      <c r="J16" s="49"/>
      <c r="K16" s="49" t="s">
        <v>362</v>
      </c>
      <c r="L16" s="49" t="s">
        <v>362</v>
      </c>
      <c r="M16" s="49" t="s">
        <v>362</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t="s">
        <v>479</v>
      </c>
      <c r="J17" s="49"/>
      <c r="K17" s="49" t="s">
        <v>479</v>
      </c>
      <c r="L17" s="49" t="s">
        <v>479</v>
      </c>
      <c r="M17" s="49" t="s">
        <v>479</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367</v>
      </c>
      <c r="B18" s="9" t="s">
        <v>368</v>
      </c>
      <c r="C18" s="9" t="s">
        <v>369</v>
      </c>
      <c r="D18" s="132" t="s">
        <v>58</v>
      </c>
      <c r="E18" s="238"/>
      <c r="F18" s="49"/>
      <c r="G18" s="49"/>
      <c r="H18" s="49"/>
      <c r="I18" s="49" t="s">
        <v>480</v>
      </c>
      <c r="J18" s="49"/>
      <c r="K18" s="49" t="s">
        <v>481</v>
      </c>
      <c r="L18" s="49" t="s">
        <v>481</v>
      </c>
      <c r="M18" s="49" t="s">
        <v>481</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c r="F19" s="52"/>
      <c r="G19" s="52"/>
      <c r="H19" s="52"/>
      <c r="I19" s="52">
        <v>45880</v>
      </c>
      <c r="J19" s="52"/>
      <c r="K19" s="52">
        <v>45880</v>
      </c>
      <c r="L19" s="52">
        <v>45880</v>
      </c>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c r="F20" s="51"/>
      <c r="G20" s="51"/>
      <c r="H20" s="51"/>
      <c r="I20" s="51" t="s">
        <v>159</v>
      </c>
      <c r="J20" s="51"/>
      <c r="K20" s="51" t="s">
        <v>159</v>
      </c>
      <c r="L20" s="51" t="s">
        <v>159</v>
      </c>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378</v>
      </c>
      <c r="B21" s="9" t="s">
        <v>379</v>
      </c>
      <c r="C21" s="9" t="s">
        <v>380</v>
      </c>
      <c r="D21" s="132" t="s">
        <v>58</v>
      </c>
      <c r="E21" s="238"/>
      <c r="F21" s="49"/>
      <c r="G21" s="49"/>
      <c r="H21" s="49"/>
      <c r="I21" s="49" t="s">
        <v>55</v>
      </c>
      <c r="J21" s="49"/>
      <c r="K21" s="49" t="s">
        <v>55</v>
      </c>
      <c r="L21" s="49" t="s">
        <v>55</v>
      </c>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381</v>
      </c>
      <c r="B22" s="9" t="s">
        <v>382</v>
      </c>
      <c r="C22" s="9" t="s">
        <v>383</v>
      </c>
      <c r="D22" s="132" t="s">
        <v>58</v>
      </c>
      <c r="E22" s="238"/>
      <c r="F22" s="49"/>
      <c r="G22" s="49"/>
      <c r="H22" s="49"/>
      <c r="I22" s="49" t="s">
        <v>55</v>
      </c>
      <c r="J22" s="49"/>
      <c r="K22" s="49" t="s">
        <v>55</v>
      </c>
      <c r="L22" s="49" t="s">
        <v>55</v>
      </c>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information'!E34="","[Plan 10]",'I_State and program information'!E34)</f>
        <v>San Bernardino DMC-ODS</v>
      </c>
    </row>
    <row r="5" spans="1:104" ht="56.25">
      <c r="A5" s="16" t="s">
        <v>343</v>
      </c>
      <c r="B5" s="82" t="s">
        <v>344</v>
      </c>
      <c r="C5" s="15" t="s">
        <v>345</v>
      </c>
      <c r="D5" s="56" t="s">
        <v>346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c r="J12" s="49"/>
      <c r="K12" s="49"/>
      <c r="L12" s="49"/>
      <c r="M12" s="49"/>
      <c r="N12" s="49"/>
      <c r="O12" s="49"/>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t="s">
        <v>168</v>
      </c>
      <c r="F13" s="244" t="s">
        <v>168</v>
      </c>
      <c r="G13" s="244" t="s">
        <v>168</v>
      </c>
      <c r="H13" s="244" t="s">
        <v>168</v>
      </c>
      <c r="I13" s="244"/>
      <c r="J13" s="244"/>
      <c r="K13" s="244"/>
      <c r="L13" s="244" t="s">
        <v>168</v>
      </c>
      <c r="M13" s="244" t="s">
        <v>168</v>
      </c>
      <c r="N13" s="244" t="s">
        <v>168</v>
      </c>
      <c r="O13" s="244"/>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c r="G15" s="49"/>
      <c r="H15" s="49"/>
      <c r="I15" s="49"/>
      <c r="J15" s="49"/>
      <c r="K15" s="49"/>
      <c r="L15" s="49"/>
      <c r="M15" s="49"/>
      <c r="N15" s="49"/>
      <c r="O15" s="49"/>
      <c r="P15" s="49" t="s">
        <v>452</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c r="J16" s="49"/>
      <c r="K16" s="49"/>
      <c r="L16" s="49"/>
      <c r="M16" s="49"/>
      <c r="N16" s="49"/>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c r="J17" s="49"/>
      <c r="K17" s="49"/>
      <c r="L17" s="49"/>
      <c r="M17" s="49"/>
      <c r="N17" s="49"/>
      <c r="O17" s="49"/>
      <c r="P17" s="49" t="s">
        <v>482</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197.25">
      <c r="A18" s="16" t="s">
        <v>367</v>
      </c>
      <c r="B18" s="9" t="s">
        <v>368</v>
      </c>
      <c r="C18" s="9" t="s">
        <v>369</v>
      </c>
      <c r="D18" s="132" t="s">
        <v>58</v>
      </c>
      <c r="E18" s="238"/>
      <c r="F18" s="49"/>
      <c r="G18" s="49"/>
      <c r="H18" s="49"/>
      <c r="I18" s="49"/>
      <c r="J18" s="278"/>
      <c r="K18" s="49"/>
      <c r="L18" s="49"/>
      <c r="M18" s="49"/>
      <c r="N18" s="49"/>
      <c r="O18" s="278"/>
      <c r="P18" s="49" t="s">
        <v>483</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c r="F19" s="52"/>
      <c r="G19" s="52"/>
      <c r="H19" s="52"/>
      <c r="I19" s="52"/>
      <c r="J19" s="52"/>
      <c r="K19" s="52"/>
      <c r="L19" s="52"/>
      <c r="M19" s="52"/>
      <c r="N19" s="52"/>
      <c r="O19" s="52"/>
      <c r="P19" s="279">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c r="F20" s="51"/>
      <c r="G20" s="51"/>
      <c r="H20" s="51"/>
      <c r="I20" s="51"/>
      <c r="J20" s="51"/>
      <c r="K20" s="51"/>
      <c r="L20" s="51"/>
      <c r="M20" s="51"/>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378</v>
      </c>
      <c r="B21" s="9" t="s">
        <v>379</v>
      </c>
      <c r="C21" s="9" t="s">
        <v>380</v>
      </c>
      <c r="D21" s="132" t="s">
        <v>58</v>
      </c>
      <c r="E21" s="238"/>
      <c r="F21" s="49"/>
      <c r="G21" s="49"/>
      <c r="H21" s="49"/>
      <c r="I21" s="49"/>
      <c r="J21" s="49"/>
      <c r="K21" s="49"/>
      <c r="L21" s="49"/>
      <c r="M21" s="49"/>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381</v>
      </c>
      <c r="B22" s="9" t="s">
        <v>382</v>
      </c>
      <c r="C22" s="9" t="s">
        <v>383</v>
      </c>
      <c r="D22" s="132" t="s">
        <v>58</v>
      </c>
      <c r="E22" s="238"/>
      <c r="F22" s="49"/>
      <c r="G22" s="49"/>
      <c r="H22" s="49"/>
      <c r="I22" s="49"/>
      <c r="J22" s="49"/>
      <c r="K22" s="49"/>
      <c r="L22" s="49"/>
      <c r="M22" s="49"/>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90" zoomScaleNormal="90" workbookViewId="0">
      <pane xSplit="4" ySplit="5" topLeftCell="E8" activePane="bottomRight" state="frozen"/>
      <selection pane="bottomRight" activeCell="M8" sqref="M8:M9"/>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484</v>
      </c>
      <c r="F1" s="180" t="s">
        <v>485</v>
      </c>
      <c r="G1" s="180" t="s">
        <v>486</v>
      </c>
      <c r="H1" s="180" t="s">
        <v>487</v>
      </c>
      <c r="I1" s="180" t="s">
        <v>488</v>
      </c>
      <c r="J1" s="180" t="s">
        <v>489</v>
      </c>
      <c r="K1" s="180" t="s">
        <v>490</v>
      </c>
      <c r="L1" s="180" t="s">
        <v>491</v>
      </c>
      <c r="M1" s="180" t="s">
        <v>492</v>
      </c>
      <c r="N1" s="180" t="s">
        <v>493</v>
      </c>
    </row>
    <row r="2" spans="1:14" s="76" customFormat="1" ht="64.900000000000006" customHeight="1">
      <c r="A2" s="311" t="s">
        <v>340</v>
      </c>
      <c r="B2" s="311"/>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494</v>
      </c>
      <c r="B3" s="24"/>
      <c r="C3" s="24"/>
      <c r="D3" s="1"/>
      <c r="E3" s="2"/>
      <c r="F3" s="2"/>
      <c r="G3" s="2"/>
      <c r="H3" s="2"/>
      <c r="I3" s="2"/>
      <c r="J3" s="2"/>
      <c r="K3" s="2"/>
      <c r="L3" s="2"/>
    </row>
    <row r="4" spans="1:14" ht="40.15" customHeight="1">
      <c r="A4" s="312" t="s">
        <v>495</v>
      </c>
      <c r="B4" s="313"/>
      <c r="C4" s="313"/>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Monterey DMC-ODS</v>
      </c>
      <c r="F5" s="59" t="str">
        <f>IF('I_State and program information'!$E$26&lt;&gt;"",'I_State and program information'!$E$26,"[Plan 2]")</f>
        <v>Napa DMC-ODS</v>
      </c>
      <c r="G5" s="59" t="str">
        <f>IF('I_State and program information'!$E$27&lt;&gt;"",'I_State and program information'!$E$27,"[Plan 3]")</f>
        <v>Nevada DMC-ODS</v>
      </c>
      <c r="H5" s="59" t="str">
        <f>IF('I_State and program information'!$E$28&lt;&gt;"",'I_State and program information'!$E$28,"[Plan 4]")</f>
        <v>Orange DMC-ODS</v>
      </c>
      <c r="I5" s="59" t="str">
        <f>IF('I_State and program information'!$E$29&lt;&gt;"",'I_State and program information'!$E$29,"[Plan 5]")</f>
        <v>Regional Model - Partnership Health Plan of California (PHC)</v>
      </c>
      <c r="J5" s="59" t="str">
        <f>IF('I_State and program information'!$E$30&lt;&gt;"",'I_State and program information'!$E$30,"[Plan 6]")</f>
        <v>Placer DMC-ODS</v>
      </c>
      <c r="K5" s="59" t="str">
        <f>IF('I_State and program information'!$E$31&lt;&gt;"",'I_State and program information'!$E$31,"[Plan 7]")</f>
        <v>Riverside DMC-ODS</v>
      </c>
      <c r="L5" s="59" t="str">
        <f>IF('I_State and program information'!$E$32&lt;&gt;"",'I_State and program information'!$E$32,"[Plan 8]")</f>
        <v>Sacramento DMC-ODS</v>
      </c>
      <c r="M5" s="59" t="str">
        <f>IF('I_State and program information'!$E$33&lt;&gt;"",'I_State and program information'!$E$33,"[Plan 9]")</f>
        <v>San Benito DMC-ODS</v>
      </c>
      <c r="N5" s="59" t="str">
        <f>IF('I_State and program information'!$E$34&lt;&gt;"",'I_State and program information'!$E$34,"[Plan 10]")</f>
        <v>San Bernardino DMC-ODS</v>
      </c>
    </row>
    <row r="6" spans="1:14" ht="61.15" customHeight="1">
      <c r="A6" s="16" t="s">
        <v>496</v>
      </c>
      <c r="B6" s="9" t="s">
        <v>497</v>
      </c>
      <c r="C6" s="15" t="s">
        <v>498</v>
      </c>
      <c r="D6" s="15" t="s">
        <v>84</v>
      </c>
      <c r="E6" s="88" t="s">
        <v>499</v>
      </c>
      <c r="F6" s="60" t="s">
        <v>499</v>
      </c>
      <c r="G6" s="60" t="s">
        <v>499</v>
      </c>
      <c r="H6" s="60" t="s">
        <v>500</v>
      </c>
      <c r="I6" s="60" t="s">
        <v>499</v>
      </c>
      <c r="J6" s="60" t="s">
        <v>499</v>
      </c>
      <c r="K6" s="60" t="s">
        <v>500</v>
      </c>
      <c r="L6" s="60" t="s">
        <v>499</v>
      </c>
      <c r="M6" s="60" t="s">
        <v>499</v>
      </c>
      <c r="N6" s="60" t="s">
        <v>500</v>
      </c>
    </row>
    <row r="7" spans="1:14" ht="32.450000000000003" customHeight="1">
      <c r="A7" s="314" t="s">
        <v>501</v>
      </c>
      <c r="B7" s="314"/>
      <c r="C7" s="315"/>
      <c r="D7" s="158" t="s">
        <v>167</v>
      </c>
      <c r="E7" s="202" t="s">
        <v>168</v>
      </c>
      <c r="F7" s="203" t="s">
        <v>168</v>
      </c>
      <c r="G7" s="203" t="s">
        <v>168</v>
      </c>
      <c r="H7" s="203" t="s">
        <v>168</v>
      </c>
      <c r="I7" s="203" t="s">
        <v>168</v>
      </c>
      <c r="J7" s="203" t="s">
        <v>168</v>
      </c>
      <c r="K7" s="203" t="s">
        <v>168</v>
      </c>
      <c r="L7" s="203" t="s">
        <v>168</v>
      </c>
      <c r="M7" s="203" t="s">
        <v>168</v>
      </c>
      <c r="N7" s="203" t="s">
        <v>168</v>
      </c>
    </row>
    <row r="8" spans="1:14" ht="56.25">
      <c r="A8" s="16" t="s">
        <v>502</v>
      </c>
      <c r="B8" s="9" t="s">
        <v>503</v>
      </c>
      <c r="C8" s="15" t="s">
        <v>504</v>
      </c>
      <c r="D8" s="15" t="s">
        <v>96</v>
      </c>
      <c r="E8" s="56" t="s">
        <v>505</v>
      </c>
      <c r="F8" s="60" t="s">
        <v>505</v>
      </c>
      <c r="G8" s="60" t="s">
        <v>505</v>
      </c>
      <c r="H8" s="60"/>
      <c r="I8" s="60" t="s">
        <v>505</v>
      </c>
      <c r="J8" s="60" t="s">
        <v>505</v>
      </c>
      <c r="K8" s="60"/>
      <c r="L8" s="60" t="s">
        <v>505</v>
      </c>
      <c r="M8" s="60" t="s">
        <v>505</v>
      </c>
      <c r="N8" s="60"/>
    </row>
    <row r="9" spans="1:14" ht="84.75">
      <c r="A9" s="16" t="s">
        <v>506</v>
      </c>
      <c r="B9" s="9" t="s">
        <v>507</v>
      </c>
      <c r="C9" s="15" t="s">
        <v>504</v>
      </c>
      <c r="D9" s="15" t="s">
        <v>96</v>
      </c>
      <c r="E9" s="56" t="s">
        <v>508</v>
      </c>
      <c r="F9" s="60" t="s">
        <v>508</v>
      </c>
      <c r="G9" s="60" t="s">
        <v>508</v>
      </c>
      <c r="H9" s="60"/>
      <c r="I9" s="60" t="s">
        <v>508</v>
      </c>
      <c r="J9" s="60" t="s">
        <v>508</v>
      </c>
      <c r="K9" s="60"/>
      <c r="L9" s="60" t="s">
        <v>508</v>
      </c>
      <c r="M9" s="60" t="s">
        <v>508</v>
      </c>
      <c r="N9" s="60"/>
    </row>
    <row r="10" spans="1:14" ht="57.75">
      <c r="A10" s="16" t="s">
        <v>509</v>
      </c>
      <c r="B10" s="9" t="s">
        <v>510</v>
      </c>
      <c r="C10" s="15" t="s">
        <v>504</v>
      </c>
      <c r="D10" s="15" t="s">
        <v>96</v>
      </c>
      <c r="E10" s="56"/>
      <c r="F10" s="60"/>
      <c r="G10" s="60"/>
      <c r="H10" s="60"/>
      <c r="I10" s="60"/>
      <c r="J10" s="60"/>
      <c r="K10" s="60"/>
      <c r="L10" s="60"/>
      <c r="M10" s="60"/>
      <c r="N10" s="60"/>
    </row>
    <row r="11" spans="1:14" ht="42" customHeight="1">
      <c r="B11" s="24" t="s">
        <v>511</v>
      </c>
      <c r="C11" s="24"/>
    </row>
    <row r="12" spans="1:14" ht="98.25">
      <c r="A12" s="16" t="s">
        <v>512</v>
      </c>
      <c r="B12" s="9" t="s">
        <v>511</v>
      </c>
      <c r="C12" s="15" t="s">
        <v>513</v>
      </c>
      <c r="D12" s="15" t="s">
        <v>58</v>
      </c>
      <c r="E12" s="56" t="s">
        <v>514</v>
      </c>
      <c r="F12" s="60" t="s">
        <v>514</v>
      </c>
      <c r="G12" s="60" t="s">
        <v>514</v>
      </c>
      <c r="H12" s="60" t="s">
        <v>514</v>
      </c>
      <c r="I12" s="60" t="s">
        <v>514</v>
      </c>
      <c r="J12" s="60" t="s">
        <v>514</v>
      </c>
      <c r="K12" s="60" t="s">
        <v>514</v>
      </c>
      <c r="L12" s="60" t="s">
        <v>514</v>
      </c>
      <c r="M12" s="60" t="s">
        <v>514</v>
      </c>
      <c r="N12" s="60" t="s">
        <v>514</v>
      </c>
    </row>
    <row r="13" spans="1:14" ht="126.75">
      <c r="A13" s="16" t="s">
        <v>515</v>
      </c>
      <c r="B13" s="9" t="s">
        <v>516</v>
      </c>
      <c r="C13" s="15" t="s">
        <v>517</v>
      </c>
      <c r="D13" s="15" t="s">
        <v>58</v>
      </c>
      <c r="E13" s="56" t="s">
        <v>518</v>
      </c>
      <c r="F13" s="60" t="s">
        <v>519</v>
      </c>
      <c r="G13" s="60" t="s">
        <v>520</v>
      </c>
      <c r="H13" s="60" t="s">
        <v>55</v>
      </c>
      <c r="I13" s="60" t="s">
        <v>521</v>
      </c>
      <c r="J13" s="60" t="s">
        <v>522</v>
      </c>
      <c r="K13" s="60" t="s">
        <v>55</v>
      </c>
      <c r="L13" s="60" t="s">
        <v>523</v>
      </c>
      <c r="M13" s="60" t="s">
        <v>524</v>
      </c>
      <c r="N13" s="60" t="s">
        <v>55</v>
      </c>
    </row>
    <row r="14" spans="1:14" ht="42">
      <c r="A14" s="16" t="s">
        <v>525</v>
      </c>
      <c r="B14" s="9" t="s">
        <v>526</v>
      </c>
      <c r="C14" s="15" t="s">
        <v>527</v>
      </c>
      <c r="D14" s="15" t="s">
        <v>58</v>
      </c>
      <c r="E14" s="56" t="s">
        <v>528</v>
      </c>
      <c r="F14" s="60" t="s">
        <v>529</v>
      </c>
      <c r="G14" s="60" t="s">
        <v>530</v>
      </c>
      <c r="H14" s="60" t="s">
        <v>55</v>
      </c>
      <c r="I14" s="60" t="s">
        <v>531</v>
      </c>
      <c r="J14" s="60" t="s">
        <v>466</v>
      </c>
      <c r="K14" s="60" t="s">
        <v>55</v>
      </c>
      <c r="L14" s="60" t="s">
        <v>473</v>
      </c>
      <c r="M14" s="60" t="s">
        <v>479</v>
      </c>
      <c r="N14" s="60" t="s">
        <v>55</v>
      </c>
    </row>
    <row r="15" spans="1:14" ht="225">
      <c r="A15" s="30" t="s">
        <v>532</v>
      </c>
      <c r="B15" s="31" t="s">
        <v>533</v>
      </c>
      <c r="C15" s="31" t="s">
        <v>534</v>
      </c>
      <c r="D15" s="15" t="s">
        <v>58</v>
      </c>
      <c r="E15" s="56" t="s">
        <v>535</v>
      </c>
      <c r="F15" s="60" t="s">
        <v>535</v>
      </c>
      <c r="G15" s="60" t="s">
        <v>535</v>
      </c>
      <c r="H15" s="60" t="s">
        <v>55</v>
      </c>
      <c r="I15" s="60" t="s">
        <v>536</v>
      </c>
      <c r="J15" s="60" t="s">
        <v>535</v>
      </c>
      <c r="K15" s="60" t="s">
        <v>55</v>
      </c>
      <c r="L15" s="60" t="s">
        <v>535</v>
      </c>
      <c r="M15" s="60" t="s">
        <v>535</v>
      </c>
      <c r="N15" s="60" t="s">
        <v>55</v>
      </c>
    </row>
    <row r="16" spans="1:14" ht="30" customHeight="1">
      <c r="A16" s="30" t="s">
        <v>537</v>
      </c>
      <c r="B16" s="31" t="s">
        <v>423</v>
      </c>
      <c r="C16" s="31" t="s">
        <v>538</v>
      </c>
      <c r="D16" s="15" t="s">
        <v>64</v>
      </c>
      <c r="E16" s="204">
        <v>45880</v>
      </c>
      <c r="F16" s="205">
        <v>45880</v>
      </c>
      <c r="G16" s="205">
        <v>45880</v>
      </c>
      <c r="H16" s="205" t="s">
        <v>539</v>
      </c>
      <c r="I16" s="205">
        <v>45880</v>
      </c>
      <c r="J16" s="205">
        <v>45880</v>
      </c>
      <c r="K16" s="205" t="s">
        <v>539</v>
      </c>
      <c r="L16" s="205">
        <v>45880</v>
      </c>
      <c r="M16" s="205">
        <v>45880</v>
      </c>
      <c r="N16" s="205" t="s">
        <v>539</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540</v>
      </c>
      <c r="B1" s="21"/>
      <c r="H1" s="44"/>
      <c r="I1" s="44"/>
      <c r="J1" s="22" t="s">
        <v>541</v>
      </c>
      <c r="K1" s="22" t="s">
        <v>542</v>
      </c>
      <c r="L1" s="80" t="s">
        <v>543</v>
      </c>
      <c r="M1" s="81" t="s">
        <v>160</v>
      </c>
      <c r="N1" s="81" t="s">
        <v>161</v>
      </c>
      <c r="O1" s="22" t="s">
        <v>162</v>
      </c>
      <c r="P1" s="22" t="s">
        <v>163</v>
      </c>
      <c r="Q1" s="22" t="s">
        <v>164</v>
      </c>
      <c r="R1" s="22" t="s">
        <v>544</v>
      </c>
      <c r="S1" s="22" t="s">
        <v>545</v>
      </c>
      <c r="T1" s="22" t="s">
        <v>546</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547</v>
      </c>
      <c r="BM1" s="43" t="s">
        <v>548</v>
      </c>
      <c r="BN1" s="43" t="s">
        <v>549</v>
      </c>
      <c r="BO1" s="43" t="s">
        <v>550</v>
      </c>
      <c r="BP1" s="43" t="s">
        <v>551</v>
      </c>
      <c r="BQ1" s="43" t="s">
        <v>552</v>
      </c>
      <c r="BR1" s="43" t="s">
        <v>553</v>
      </c>
      <c r="BS1" s="43" t="s">
        <v>554</v>
      </c>
      <c r="BT1" s="43" t="s">
        <v>555</v>
      </c>
      <c r="BU1" s="43" t="s">
        <v>556</v>
      </c>
      <c r="BV1" s="43" t="s">
        <v>557</v>
      </c>
      <c r="BW1" s="43" t="s">
        <v>558</v>
      </c>
      <c r="BX1" s="43" t="s">
        <v>559</v>
      </c>
      <c r="BY1" s="43" t="s">
        <v>560</v>
      </c>
      <c r="BZ1" s="43" t="s">
        <v>561</v>
      </c>
      <c r="CA1" s="43" t="s">
        <v>562</v>
      </c>
      <c r="CB1" s="43" t="s">
        <v>563</v>
      </c>
      <c r="CC1" s="43" t="s">
        <v>564</v>
      </c>
      <c r="CD1" s="43" t="s">
        <v>565</v>
      </c>
      <c r="CE1" s="43" t="s">
        <v>566</v>
      </c>
      <c r="CF1" s="43" t="s">
        <v>567</v>
      </c>
      <c r="CG1" s="43" t="s">
        <v>568</v>
      </c>
      <c r="CH1" s="43" t="s">
        <v>569</v>
      </c>
      <c r="CI1" s="43" t="s">
        <v>570</v>
      </c>
      <c r="CJ1" s="43" t="s">
        <v>571</v>
      </c>
      <c r="CK1" s="43" t="s">
        <v>572</v>
      </c>
      <c r="CL1" s="43" t="s">
        <v>573</v>
      </c>
      <c r="CM1" s="43" t="s">
        <v>574</v>
      </c>
      <c r="CN1" s="43" t="s">
        <v>575</v>
      </c>
      <c r="CO1" s="43" t="s">
        <v>576</v>
      </c>
      <c r="CP1" s="43" t="s">
        <v>577</v>
      </c>
      <c r="CQ1" s="43" t="s">
        <v>578</v>
      </c>
      <c r="CR1" s="43" t="s">
        <v>579</v>
      </c>
      <c r="CS1" s="43" t="s">
        <v>580</v>
      </c>
      <c r="CT1" s="43" t="s">
        <v>581</v>
      </c>
      <c r="CU1" s="43" t="s">
        <v>582</v>
      </c>
      <c r="CV1" s="43" t="s">
        <v>583</v>
      </c>
      <c r="CW1" s="43" t="s">
        <v>584</v>
      </c>
      <c r="CX1" s="43" t="s">
        <v>585</v>
      </c>
      <c r="CY1" s="43" t="s">
        <v>586</v>
      </c>
      <c r="CZ1" s="43" t="s">
        <v>587</v>
      </c>
      <c r="DA1" s="43" t="s">
        <v>588</v>
      </c>
      <c r="DB1" s="43" t="s">
        <v>589</v>
      </c>
      <c r="DC1" s="43" t="s">
        <v>590</v>
      </c>
      <c r="DD1" s="43" t="s">
        <v>591</v>
      </c>
      <c r="DE1" s="43" t="s">
        <v>592</v>
      </c>
      <c r="DF1" s="43" t="s">
        <v>593</v>
      </c>
      <c r="DG1" s="43" t="s">
        <v>594</v>
      </c>
      <c r="DH1" s="43" t="s">
        <v>595</v>
      </c>
      <c r="DI1" s="43" t="s">
        <v>596</v>
      </c>
      <c r="DJ1" s="43" t="s">
        <v>597</v>
      </c>
      <c r="DK1" s="43" t="s">
        <v>598</v>
      </c>
      <c r="DL1" s="43" t="s">
        <v>599</v>
      </c>
      <c r="DM1" s="43" t="s">
        <v>600</v>
      </c>
      <c r="DN1" s="43" t="s">
        <v>601</v>
      </c>
      <c r="DO1" s="43" t="s">
        <v>602</v>
      </c>
      <c r="DP1" s="43" t="s">
        <v>603</v>
      </c>
      <c r="DQ1" s="43" t="s">
        <v>604</v>
      </c>
      <c r="DR1" s="43" t="s">
        <v>605</v>
      </c>
      <c r="DS1" s="43" t="s">
        <v>606</v>
      </c>
      <c r="DT1" s="43" t="s">
        <v>607</v>
      </c>
      <c r="DU1" s="43" t="s">
        <v>608</v>
      </c>
      <c r="DV1" s="43" t="s">
        <v>609</v>
      </c>
      <c r="DW1" s="43" t="s">
        <v>610</v>
      </c>
      <c r="DX1" s="43" t="s">
        <v>611</v>
      </c>
      <c r="DY1" s="43" t="s">
        <v>612</v>
      </c>
      <c r="DZ1" s="43" t="s">
        <v>613</v>
      </c>
      <c r="EA1" s="43" t="s">
        <v>614</v>
      </c>
      <c r="EB1" s="43" t="s">
        <v>615</v>
      </c>
      <c r="EC1" s="43" t="s">
        <v>616</v>
      </c>
      <c r="ED1" s="43" t="s">
        <v>617</v>
      </c>
      <c r="EE1" s="43" t="s">
        <v>618</v>
      </c>
      <c r="EF1" s="43" t="s">
        <v>619</v>
      </c>
      <c r="EG1" s="43" t="s">
        <v>620</v>
      </c>
      <c r="EH1" s="43" t="s">
        <v>621</v>
      </c>
      <c r="EI1" s="43" t="s">
        <v>622</v>
      </c>
      <c r="EJ1" s="43" t="s">
        <v>623</v>
      </c>
      <c r="EK1" s="43" t="s">
        <v>624</v>
      </c>
      <c r="EL1" s="43" t="s">
        <v>625</v>
      </c>
      <c r="EM1" s="43" t="s">
        <v>626</v>
      </c>
      <c r="EN1" s="43" t="s">
        <v>627</v>
      </c>
      <c r="EO1" s="43" t="s">
        <v>628</v>
      </c>
      <c r="EP1" s="43" t="s">
        <v>629</v>
      </c>
      <c r="EQ1" s="43" t="s">
        <v>630</v>
      </c>
      <c r="ER1" s="43" t="s">
        <v>631</v>
      </c>
      <c r="ES1" s="43" t="s">
        <v>632</v>
      </c>
      <c r="ET1" s="43" t="s">
        <v>633</v>
      </c>
      <c r="EU1" s="43" t="s">
        <v>634</v>
      </c>
      <c r="EV1" s="43" t="s">
        <v>635</v>
      </c>
      <c r="EW1" s="43" t="s">
        <v>636</v>
      </c>
      <c r="EX1" s="43" t="s">
        <v>637</v>
      </c>
      <c r="EY1" s="43" t="s">
        <v>638</v>
      </c>
      <c r="EZ1" s="43" t="s">
        <v>639</v>
      </c>
      <c r="FA1" s="43" t="s">
        <v>640</v>
      </c>
      <c r="FB1" s="43" t="s">
        <v>641</v>
      </c>
      <c r="FC1" s="43" t="s">
        <v>642</v>
      </c>
      <c r="FD1" s="43" t="s">
        <v>643</v>
      </c>
      <c r="FE1" s="43" t="s">
        <v>644</v>
      </c>
      <c r="FF1" s="43" t="s">
        <v>645</v>
      </c>
      <c r="FG1" s="43" t="s">
        <v>646</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647</v>
      </c>
      <c r="B2" s="7" t="s">
        <v>648</v>
      </c>
      <c r="C2" s="7" t="s">
        <v>90</v>
      </c>
      <c r="D2" s="7" t="s">
        <v>649</v>
      </c>
      <c r="E2" s="94" t="s">
        <v>649</v>
      </c>
      <c r="F2" s="25" t="s">
        <v>650</v>
      </c>
      <c r="G2" s="7" t="s">
        <v>651</v>
      </c>
      <c r="H2" s="7" t="s">
        <v>652</v>
      </c>
      <c r="I2" s="8" t="s">
        <v>152</v>
      </c>
      <c r="J2" s="25" t="s">
        <v>653</v>
      </c>
      <c r="K2" s="25" t="s">
        <v>654</v>
      </c>
      <c r="L2" s="25"/>
      <c r="M2" s="25"/>
      <c r="N2" s="25"/>
      <c r="O2" s="25"/>
      <c r="P2" s="25"/>
      <c r="Q2" s="25"/>
      <c r="R2" s="25"/>
      <c r="S2" s="25"/>
      <c r="T2" s="25"/>
      <c r="U2" s="8" t="s">
        <v>655</v>
      </c>
      <c r="V2" s="7" t="s">
        <v>301</v>
      </c>
      <c r="W2" s="8" t="s">
        <v>656</v>
      </c>
      <c r="X2" s="7" t="s">
        <v>657</v>
      </c>
      <c r="Y2" s="7" t="s">
        <v>658</v>
      </c>
      <c r="Z2" s="7" t="s">
        <v>659</v>
      </c>
      <c r="AA2" s="7" t="s">
        <v>660</v>
      </c>
      <c r="AB2" s="7" t="s">
        <v>661</v>
      </c>
      <c r="AC2" s="7" t="s">
        <v>662</v>
      </c>
      <c r="AD2" s="7" t="s">
        <v>663</v>
      </c>
      <c r="AE2" s="25" t="s">
        <v>664</v>
      </c>
      <c r="AF2" s="25"/>
      <c r="AG2" s="25"/>
      <c r="AH2" s="25"/>
      <c r="AI2" s="25"/>
      <c r="AJ2" s="25"/>
      <c r="AK2" s="25"/>
      <c r="AL2" s="25"/>
      <c r="AM2" s="25"/>
      <c r="AN2" s="25"/>
      <c r="AO2" s="7" t="s">
        <v>665</v>
      </c>
      <c r="AP2" s="25" t="s">
        <v>666</v>
      </c>
      <c r="AQ2" s="25"/>
      <c r="AR2" s="25"/>
      <c r="AS2" s="25"/>
      <c r="AT2" s="25"/>
      <c r="AU2" s="25"/>
      <c r="AV2" s="25"/>
      <c r="AW2" s="25"/>
      <c r="AX2" s="25"/>
      <c r="AY2" s="25"/>
      <c r="AZ2" s="7" t="s">
        <v>667</v>
      </c>
      <c r="BA2" s="25" t="s">
        <v>668</v>
      </c>
      <c r="BB2" s="25"/>
      <c r="BC2" s="25"/>
      <c r="BD2" s="25"/>
      <c r="BE2" s="25"/>
      <c r="BF2" s="25"/>
      <c r="BG2" s="25"/>
      <c r="BH2" s="25"/>
      <c r="BI2" s="25"/>
      <c r="BJ2" s="25"/>
      <c r="BK2" s="246" t="s">
        <v>669</v>
      </c>
      <c r="BL2" s="246" t="s">
        <v>670</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671</v>
      </c>
      <c r="B3" s="10" t="s">
        <v>672</v>
      </c>
      <c r="C3" s="17" t="s">
        <v>673</v>
      </c>
      <c r="D3" s="17" t="s">
        <v>651</v>
      </c>
      <c r="E3" s="14" t="s">
        <v>674</v>
      </c>
      <c r="F3" s="62" t="str">
        <f>IF(ISNUMBER(FIND(services,'I_State and program information'!E20)),"",'I_State and program information'!E20&amp;services)</f>
        <v xml:space="preserve">Services; </v>
      </c>
      <c r="G3" s="12" t="s">
        <v>136</v>
      </c>
      <c r="H3" s="3" t="s">
        <v>159</v>
      </c>
      <c r="I3" s="3" t="s">
        <v>675</v>
      </c>
      <c r="J3" s="32" t="str">
        <f>IF('I_State and program information'!E25="","",'I_State and program information'!E25&amp;"; ")</f>
        <v xml:space="preserve">Monterey DMC-ODS; </v>
      </c>
      <c r="K3" s="41" t="str">
        <f>IF(ISNUMBER(FIND(plan1,'I_State and program information'!$E$52)),"",'I_State and program information'!$E$52&amp;plan1)</f>
        <v/>
      </c>
      <c r="L3" s="41" t="str">
        <f>IF(ISNUMBER(FIND(plan1,'I_State and program information'!$E$56)),"",'I_State and program information'!$E$56&amp;plan1)</f>
        <v xml:space="preserve">Monterey DMC-ODS; </v>
      </c>
      <c r="M3" s="41" t="str">
        <f>IF(ISNUMBER(FIND(plan1,'I_State and program information'!$E$60)),"",'I_State and program information'!$E$60&amp;plan1)</f>
        <v xml:space="preserve">Monterey DMC-ODS; </v>
      </c>
      <c r="N3" s="41" t="str">
        <f>IF(ISNUMBER(FIND(plan1,'I_State and program information'!$E$64)),"",'I_State and program information'!$E$64&amp;plan1)</f>
        <v xml:space="preserve">Monterey DMC-ODS; </v>
      </c>
      <c r="O3" s="41" t="str">
        <f>IF(ISNUMBER(FIND(plan1,'I_State and program information'!$E$68)),"",'I_State and program information'!$E$68&amp;plan1)</f>
        <v xml:space="preserve">Monterey DMC-ODS; </v>
      </c>
      <c r="P3" s="41" t="str">
        <f>IF(ISNUMBER(FIND(plan1,'I_State and program information'!$E$72)),"",'I_State and program information'!$E$72&amp;plan1)</f>
        <v xml:space="preserve">Monterey DMC-ODS; </v>
      </c>
      <c r="Q3" s="41" t="str">
        <f>IF(ISNUMBER(FIND(plan1,'I_State and program information'!$E$76)),"",'I_State and program information'!$E$76&amp;plan1)</f>
        <v xml:space="preserve">Monterey DMC-ODS;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xml:space="preserve">Monterey DMC-ODS; </v>
      </c>
      <c r="U3" s="3" t="s">
        <v>127</v>
      </c>
      <c r="V3" s="3" t="s">
        <v>676</v>
      </c>
      <c r="W3" s="18" t="s">
        <v>149</v>
      </c>
      <c r="X3" s="3" t="s">
        <v>677</v>
      </c>
      <c r="Y3" s="3" t="s">
        <v>338</v>
      </c>
      <c r="Z3" s="3" t="s">
        <v>456</v>
      </c>
      <c r="AA3" s="3" t="s">
        <v>354</v>
      </c>
      <c r="AB3" s="3" t="s">
        <v>151</v>
      </c>
      <c r="AC3" s="3" t="s">
        <v>500</v>
      </c>
      <c r="AD3" s="3" t="s">
        <v>505</v>
      </c>
      <c r="AE3" s="78" t="str">
        <f>IF(ISNUMBER(FIND(dsreq1,'III_Plan comp 438.206 All plans'!E$8)),"",'III_Plan comp 438.206 All plans'!E$8&amp;dsreq1)</f>
        <v/>
      </c>
      <c r="AF3" s="62" t="str">
        <f>IF(ISNUMBER(FIND(dsreq1,'III_Plan comp 438.206 All plans'!F$8)),"",'III_Plan comp 438.206 All plans'!F$8&amp;dsreq1)</f>
        <v/>
      </c>
      <c r="AG3" s="62" t="str">
        <f>IF(ISNUMBER(FIND(dsreq1,'III_Plan comp 438.206 All plans'!G$8)),"",'III_Plan comp 438.206 All plans'!G$8&amp;dsreq1)</f>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c>
      <c r="AJ3" s="62" t="str">
        <f>IF(ISNUMBER(FIND(dsreq1,'III_Plan comp 438.206 All plans'!J$8)),"",'III_Plan comp 438.206 All plans'!J$8&amp;dsreq1)</f>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c>
      <c r="AM3" s="62" t="str">
        <f>IF(ISNUMBER(FIND(dsreq1,'III_Plan comp 438.206 All plans'!M$8)),"",'III_Plan comp 438.206 All plans'!M$8&amp;dsreq1)</f>
        <v/>
      </c>
      <c r="AN3" s="62" t="str">
        <f>IF(ISNUMBER(FIND(dsreq1,'III_Plan comp 438.206 All plans'!N$8)),"",'III_Plan comp 438.206 All plans'!N$8&amp;dsreq1)</f>
        <v xml:space="preserve">Does not maintain and monitor a sufficient network of appropriate providers;
</v>
      </c>
      <c r="AO3" s="3" t="s">
        <v>508</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c>
      <c r="AX3" s="62" t="str">
        <f>IF(ISNUMBER(FIND(furnish1,'III_Plan comp 438.206 All plans'!M$9)),"",'III_Plan comp 438.206 All plans'!M$9&amp;furnish1)</f>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678</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Network Adequacy Certification Tool (NACT); 
Geomapping; 
</v>
      </c>
      <c r="BO3" s="248" t="str">
        <f>IF(ISNUMBER(FIND(analysismethod1,'II_Program-level standards'!H$13)),"",'II_Program-level standards'!H$13&amp;analysismethod1)</f>
        <v xml:space="preserve">Network Adequacy Certification Tool (NACT); 
Geomapping; 
</v>
      </c>
      <c r="BP3" s="248" t="str">
        <f>IF(ISNUMBER(FIND(analysismethod1,'II_Program-level standards'!I$13)),"",'II_Program-level standards'!I$13&amp;analysismethod1)</f>
        <v xml:space="preserve">Network Adequacy Certification Tool (NACT); 
Geomapping; 
</v>
      </c>
      <c r="BQ3" s="248" t="str">
        <f>IF(ISNUMBER(FIND(analysismethod1,'II_Program-level standards'!J$13)),"",'II_Program-level standards'!J$13&amp;analysismethod1)</f>
        <v xml:space="preserve">Network Adequacy Certification Tool (NACT);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Language Capabilities: Contract
IHCP: Contract/Good-faith effort to contract;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679</v>
      </c>
      <c r="C4" s="17" t="s">
        <v>93</v>
      </c>
      <c r="D4" s="17" t="s">
        <v>680</v>
      </c>
      <c r="E4" s="14" t="s">
        <v>681</v>
      </c>
      <c r="F4" s="62" t="str">
        <f>IF(ISNUMBER(FIND(benefits,'I_State and program information'!E20)),"",'I_State and program information'!E20&amp;benefits)</f>
        <v xml:space="preserve">Benefits; </v>
      </c>
      <c r="G4" s="12" t="s">
        <v>129</v>
      </c>
      <c r="H4" s="3" t="s">
        <v>151</v>
      </c>
      <c r="I4" s="3" t="s">
        <v>682</v>
      </c>
      <c r="J4" s="32" t="str">
        <f>IF('I_State and program information'!E26="","",'I_State and program information'!E26&amp;"; ")</f>
        <v xml:space="preserve">Napa DMC-ODS; </v>
      </c>
      <c r="K4" s="41" t="str">
        <f>IF(ISNUMBER(FIND(plan2,'I_State and program information'!$E$52)),"",'I_State and program information'!$E$52&amp;plan2)</f>
        <v/>
      </c>
      <c r="L4" s="41" t="str">
        <f>IF(ISNUMBER(FIND(plan2,'I_State and program information'!$E$56)),"",'I_State and program information'!$E$56&amp;plan2)</f>
        <v xml:space="preserve">Napa DMC-ODS; </v>
      </c>
      <c r="M4" s="41" t="str">
        <f>IF(ISNUMBER(FIND(plan2,'I_State and program information'!$E$60)),"",'I_State and program information'!$E$60&amp;plan2)</f>
        <v xml:space="preserve">Napa DMC-ODS; </v>
      </c>
      <c r="N4" s="41" t="str">
        <f>IF(ISNUMBER(FIND(plan2,'I_State and program information'!$E$64)),"",'I_State and program information'!$E$64&amp;plan2)</f>
        <v xml:space="preserve">Napa DMC-ODS; </v>
      </c>
      <c r="O4" s="41" t="str">
        <f>IF(ISNUMBER(FIND(plan2,'I_State and program information'!$E$68)),"",'I_State and program information'!$E$68&amp;plan2)</f>
        <v xml:space="preserve">Napa DMC-ODS; </v>
      </c>
      <c r="P4" s="41" t="str">
        <f>IF(ISNUMBER(FIND(plan2,'I_State and program information'!$E$72)),"",'I_State and program information'!$E$72&amp;plan2)</f>
        <v xml:space="preserve">Napa DMC-ODS; </v>
      </c>
      <c r="Q4" s="41" t="str">
        <f>IF(ISNUMBER(FIND(plan2,'I_State and program information'!$E$76)),"",'I_State and program information'!$E$76&amp;plan2)</f>
        <v xml:space="preserve">Napa DMC-ODS;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xml:space="preserve">Napa DMC-ODS; </v>
      </c>
      <c r="U4" s="3" t="s">
        <v>130</v>
      </c>
      <c r="V4" s="3" t="s">
        <v>683</v>
      </c>
      <c r="W4" s="18" t="s">
        <v>684</v>
      </c>
      <c r="X4" s="3" t="s">
        <v>685</v>
      </c>
      <c r="Y4" s="3" t="s">
        <v>686</v>
      </c>
      <c r="Z4" s="3" t="s">
        <v>346</v>
      </c>
      <c r="AB4" s="3" t="s">
        <v>159</v>
      </c>
      <c r="AC4" s="3" t="s">
        <v>499</v>
      </c>
      <c r="AD4" s="3" t="s">
        <v>687</v>
      </c>
      <c r="AE4" s="78" t="str">
        <f>IF(ISNUMBER(FIND(dsreq2,'III_Plan comp 438.206 All plans'!E$8)),"",'III_Plan comp 438.206 All plans'!E$8&amp;dsreq2)</f>
        <v xml:space="preserve">Does not maintain and monitor a sufficient network of appropriate providers;
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maintain and monitor a sufficient network of appropriate providers;
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maintain and monitor a sufficient network of appropriate providers;
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688</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689</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690</v>
      </c>
      <c r="B5" s="11" t="s">
        <v>691</v>
      </c>
      <c r="C5" s="17" t="s">
        <v>692</v>
      </c>
      <c r="D5" s="17" t="s">
        <v>693</v>
      </c>
      <c r="E5" s="14" t="s">
        <v>694</v>
      </c>
      <c r="F5" s="62" t="str">
        <f>IF(ISNUMBER(FIND(geographic,'I_State and program information'!E20)),"",'I_State and program information'!E20&amp;geographic)</f>
        <v xml:space="preserve">Geographic service area; </v>
      </c>
      <c r="G5" s="11"/>
      <c r="I5" s="3" t="s">
        <v>695</v>
      </c>
      <c r="J5" s="32" t="str">
        <f>IF('I_State and program information'!E27="","",'I_State and program information'!E27&amp;"; ")</f>
        <v xml:space="preserve">Nevada DMC-ODS; </v>
      </c>
      <c r="K5" s="41" t="str">
        <f>IF(ISNUMBER(FIND(plan3,'I_State and program information'!$E$52)),"",'I_State and program information'!$E$52&amp;plan3)</f>
        <v/>
      </c>
      <c r="L5" s="41" t="str">
        <f>IF(ISNUMBER(FIND(plan3,'I_State and program information'!$E$56)),"",'I_State and program information'!$E$56&amp;plan3)</f>
        <v xml:space="preserve">Nevada DMC-ODS; </v>
      </c>
      <c r="M5" s="41" t="str">
        <f>IF(ISNUMBER(FIND(plan3,'I_State and program information'!$E$60)),"",'I_State and program information'!$E$60&amp;plan3)</f>
        <v xml:space="preserve">Nevada DMC-ODS; </v>
      </c>
      <c r="N5" s="41" t="str">
        <f>IF(ISNUMBER(FIND(plan3,'I_State and program information'!$E$64)),"",'I_State and program information'!$E$64&amp;plan3)</f>
        <v xml:space="preserve">Nevada DMC-ODS; </v>
      </c>
      <c r="O5" s="41" t="str">
        <f>IF(ISNUMBER(FIND(plan3,'I_State and program information'!$E$68)),"",'I_State and program information'!$E$68&amp;plan3)</f>
        <v xml:space="preserve">Nevada DMC-ODS; </v>
      </c>
      <c r="P5" s="41" t="str">
        <f>IF(ISNUMBER(FIND(plan3,'I_State and program information'!$E$72)),"",'I_State and program information'!$E$72&amp;plan3)</f>
        <v xml:space="preserve">Nevada DMC-ODS; </v>
      </c>
      <c r="Q5" s="41" t="str">
        <f>IF(ISNUMBER(FIND(plan3,'I_State and program information'!$E$76)),"",'I_State and program information'!$E$76&amp;plan3)</f>
        <v xml:space="preserve">Nevada DMC-ODS;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xml:space="preserve">Nevada DMC-ODS; </v>
      </c>
      <c r="U5" s="3" t="s">
        <v>132</v>
      </c>
      <c r="V5" s="3" t="s">
        <v>303</v>
      </c>
      <c r="W5" s="18" t="s">
        <v>696</v>
      </c>
      <c r="X5" s="3" t="s">
        <v>145</v>
      </c>
      <c r="Y5" s="3" t="s">
        <v>697</v>
      </c>
      <c r="AD5" s="3" t="s">
        <v>698</v>
      </c>
      <c r="AE5" s="78" t="str">
        <f>IF(ISNUMBER(FIND(dsreq3,'III_Plan comp 438.206 All plans'!E$8)),"",'III_Plan comp 438.206 All plans'!E$8&amp;dsreq3)</f>
        <v xml:space="preserve">Does not maintain and monitor a sufficient network of appropriate providers;
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maintain and monitor a sufficient network of appropriate providers;
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maintain and monitor a sufficient network of appropriate providers;
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699</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700</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701</v>
      </c>
      <c r="B6" s="11" t="s">
        <v>702</v>
      </c>
      <c r="C6" s="17"/>
      <c r="D6" s="17" t="s">
        <v>703</v>
      </c>
      <c r="E6" s="14" t="s">
        <v>704</v>
      </c>
      <c r="F6" s="62" t="str">
        <f>IF(ISNUMBER(FIND(composition,'I_State and program information'!E20)),"",'I_State and program information'!E20&amp;composition)</f>
        <v xml:space="preserve">Composition of provider network; </v>
      </c>
      <c r="G6" s="11"/>
      <c r="I6" s="3" t="s">
        <v>705</v>
      </c>
      <c r="J6" s="32" t="str">
        <f>IF('I_State and program information'!E28="","",'I_State and program information'!E28&amp;"; ")</f>
        <v xml:space="preserve">Orange DMC-ODS; </v>
      </c>
      <c r="K6" s="41" t="str">
        <f>IF(ISNUMBER(FIND(plan4,'I_State and program information'!$E$52)),"",'I_State and program information'!$E$52&amp;plan4)</f>
        <v/>
      </c>
      <c r="L6" s="41" t="str">
        <f>IF(ISNUMBER(FIND(plan4,'I_State and program information'!$E$56)),"",'I_State and program information'!$E$56&amp;plan4)</f>
        <v xml:space="preserve">Orange DMC-ODS; </v>
      </c>
      <c r="M6" s="41" t="str">
        <f>IF(ISNUMBER(FIND(plan4,'I_State and program information'!$E$60)),"",'I_State and program information'!$E$60&amp;plan4)</f>
        <v xml:space="preserve">Orange DMC-ODS; </v>
      </c>
      <c r="N6" s="41" t="str">
        <f>IF(ISNUMBER(FIND(plan4,'I_State and program information'!$E$64)),"",'I_State and program information'!$E$64&amp;plan4)</f>
        <v xml:space="preserve">Orange DMC-ODS; </v>
      </c>
      <c r="O6" s="41" t="str">
        <f>IF(ISNUMBER(FIND(plan4,'I_State and program information'!$E$68)),"",'I_State and program information'!$E$68&amp;plan4)</f>
        <v xml:space="preserve">Orange DMC-ODS; </v>
      </c>
      <c r="P6" s="41" t="str">
        <f>IF(ISNUMBER(FIND(plan4,'I_State and program information'!$E$72)),"",'I_State and program information'!$E$72&amp;plan4)</f>
        <v xml:space="preserve">Orange DMC-ODS; </v>
      </c>
      <c r="Q6" s="41" t="str">
        <f>IF(ISNUMBER(FIND(plan4,'I_State and program information'!$E$76)),"",'I_State and program information'!$E$76&amp;plan4)</f>
        <v xml:space="preserve">Orange DMC-ODS;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xml:space="preserve">Orange DMC-ODS; </v>
      </c>
      <c r="U6" s="3" t="s">
        <v>134</v>
      </c>
      <c r="V6" s="3" t="s">
        <v>305</v>
      </c>
      <c r="W6" s="18" t="s">
        <v>706</v>
      </c>
      <c r="X6" s="4" t="s">
        <v>707</v>
      </c>
      <c r="Y6" s="3" t="s">
        <v>708</v>
      </c>
      <c r="AD6" s="3" t="s">
        <v>709</v>
      </c>
      <c r="AE6" s="78" t="str">
        <f>IF(ISNUMBER(FIND(dsreq4,'III_Plan comp 438.206 All plans'!E$8)),"",'III_Plan comp 438.206 All plans'!E$8&amp;dsreq4)</f>
        <v xml:space="preserve">Does not maintain and monitor a sufficient network of appropriate providers;
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maintain and monitor a sufficient network of appropriate providers;
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maintain and monitor a sufficient network of appropriate providers;
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710</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711</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712</v>
      </c>
      <c r="B7" s="11" t="s">
        <v>85</v>
      </c>
      <c r="C7" s="17"/>
      <c r="D7" s="17" t="s">
        <v>713</v>
      </c>
      <c r="E7" s="14" t="s">
        <v>714</v>
      </c>
      <c r="F7" s="62" t="str">
        <f>IF(ISNUMBER(FIND(payments,'I_State and program information'!E20)),"",'I_State and program information'!E20&amp;payments)</f>
        <v>Payments to provider network;</v>
      </c>
      <c r="G7" s="11"/>
      <c r="I7" s="3" t="s">
        <v>715</v>
      </c>
      <c r="J7" s="32" t="str">
        <f>IF('I_State and program information'!E29="","",'I_State and program information'!E29&amp;"; ")</f>
        <v xml:space="preserve">Regional Model - Partnership Health Plan of California (PHC); </v>
      </c>
      <c r="K7" s="41" t="str">
        <f>IF(ISNUMBER(FIND(plan5,'I_State and program information'!$E$52)),"",'I_State and program information'!$E$52&amp;plan5)</f>
        <v/>
      </c>
      <c r="L7" s="41" t="str">
        <f>IF(ISNUMBER(FIND(plan5,'I_State and program information'!$E$56)),"",'I_State and program information'!$E$56&amp;plan5)</f>
        <v xml:space="preserve">Regional Model - Partnership Health Plan of California (PHC); </v>
      </c>
      <c r="M7" s="41" t="str">
        <f>IF(ISNUMBER(FIND(plan5,'I_State and program information'!$E$60)),"",'I_State and program information'!$E$60&amp;plan5)</f>
        <v xml:space="preserve">Regional Model - Partnership Health Plan of California (PHC); </v>
      </c>
      <c r="N7" s="41" t="str">
        <f>IF(ISNUMBER(FIND(plan5,'I_State and program information'!$E$64)),"",'I_State and program information'!$E$64&amp;plan5)</f>
        <v xml:space="preserve">Regional Model - Partnership Health Plan of California (PHC); </v>
      </c>
      <c r="O7" s="41" t="str">
        <f>IF(ISNUMBER(FIND(plan5,'I_State and program information'!$E$68)),"",'I_State and program information'!$E$68&amp;plan5)</f>
        <v xml:space="preserve">Regional Model - Partnership Health Plan of California (PHC); </v>
      </c>
      <c r="P7" s="41" t="str">
        <f>IF(ISNUMBER(FIND(plan5,'I_State and program information'!$E$72)),"",'I_State and program information'!$E$72&amp;plan5)</f>
        <v xml:space="preserve">Regional Model - Partnership Health Plan of California (PHC); </v>
      </c>
      <c r="Q7" s="41" t="str">
        <f>IF(ISNUMBER(FIND(plan5,'I_State and program information'!$E$76)),"",'I_State and program information'!$E$76&amp;plan5)</f>
        <v xml:space="preserve">Regional Model - Partnership Health Plan of California (PHC);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xml:space="preserve">Regional Model - Partnership Health Plan of California (PHC); </v>
      </c>
      <c r="U7" s="3" t="s">
        <v>137</v>
      </c>
      <c r="V7" s="3" t="s">
        <v>716</v>
      </c>
      <c r="W7" s="18" t="s">
        <v>717</v>
      </c>
      <c r="Y7" s="3" t="s">
        <v>718</v>
      </c>
      <c r="AD7" s="3" t="s">
        <v>719</v>
      </c>
      <c r="AE7" s="78" t="str">
        <f>IF(ISNUMBER(FIND(dsreq5,'III_Plan comp 438.206 All plans'!E$8)),"",'III_Plan comp 438.206 All plans'!E$8&amp;dsreq5)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720</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721</v>
      </c>
      <c r="C8" s="17"/>
      <c r="D8" s="17" t="s">
        <v>722</v>
      </c>
      <c r="E8" s="14" t="s">
        <v>723</v>
      </c>
      <c r="F8" s="62" t="str">
        <f>IF(ISNUMBER(FIND(enrollment,'I_State and program information'!E20)),"",'I_State and program information'!E20&amp;enrollment)</f>
        <v xml:space="preserve">Enrollment of new population; </v>
      </c>
      <c r="G8" s="11"/>
      <c r="I8" s="3" t="s">
        <v>724</v>
      </c>
      <c r="J8" s="32" t="str">
        <f>IF('I_State and program information'!E30="","",'I_State and program information'!E30&amp;"; ")</f>
        <v xml:space="preserve">Placer DMC-ODS; </v>
      </c>
      <c r="K8" s="41" t="str">
        <f>IF(ISNUMBER(FIND(plan6,'I_State and program information'!$E$52)),"",'I_State and program information'!$E$52&amp;plan6)</f>
        <v/>
      </c>
      <c r="L8" s="41" t="str">
        <f>IF(ISNUMBER(FIND(plan6,'I_State and program information'!$E$56)),"",'I_State and program information'!$E$56&amp;plan6)</f>
        <v xml:space="preserve">Placer DMC-ODS; </v>
      </c>
      <c r="M8" s="41" t="str">
        <f>IF(ISNUMBER(FIND(plan6,'I_State and program information'!$E$60)),"",'I_State and program information'!$E$60&amp;plan6)</f>
        <v xml:space="preserve">Placer DMC-ODS; </v>
      </c>
      <c r="N8" s="41" t="str">
        <f>IF(ISNUMBER(FIND(plan6,'I_State and program information'!$E$64)),"",'I_State and program information'!$E$64&amp;plan6)</f>
        <v xml:space="preserve">Placer DMC-ODS; </v>
      </c>
      <c r="O8" s="41" t="str">
        <f>IF(ISNUMBER(FIND(plan6,'I_State and program information'!$E$68)),"",'I_State and program information'!$E$68&amp;plan6)</f>
        <v xml:space="preserve">Placer DMC-ODS; </v>
      </c>
      <c r="P8" s="41" t="str">
        <f>IF(ISNUMBER(FIND(plan6,'I_State and program information'!$E$72)),"",'I_State and program information'!$E$72&amp;plan6)</f>
        <v xml:space="preserve">Placer DMC-ODS; </v>
      </c>
      <c r="Q8" s="41" t="str">
        <f>IF(ISNUMBER(FIND(plan6,'I_State and program information'!$E$76)),"",'I_State and program information'!$E$76&amp;plan6)</f>
        <v xml:space="preserve">Placer DMC-ODS;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xml:space="preserve">Placer DMC-ODS; </v>
      </c>
      <c r="U8" s="3" t="s">
        <v>139</v>
      </c>
      <c r="V8" s="3" t="s">
        <v>725</v>
      </c>
      <c r="W8" s="18" t="s">
        <v>163</v>
      </c>
      <c r="Y8" s="3" t="s">
        <v>726</v>
      </c>
      <c r="AD8" s="3" t="s">
        <v>727</v>
      </c>
      <c r="AE8" s="78" t="str">
        <f>IF(ISNUMBER(FIND(dsreq6,'III_Plan comp 438.206 All plans'!E$8)),"",'III_Plan comp 438.206 All plans'!E$8&amp;dsreq6)</f>
        <v xml:space="preserve">Does not maintain and monitor a sufficient network of appropriate providers;
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maintain and monitor a sufficient network of appropriate providers;
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maintain and monitor a sufficient network of appropriate providers;
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728</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729</v>
      </c>
      <c r="C9" s="17"/>
      <c r="D9" s="17"/>
      <c r="E9" s="17"/>
      <c r="F9" s="17"/>
      <c r="G9" s="11"/>
      <c r="I9" s="3" t="s">
        <v>154</v>
      </c>
      <c r="J9" s="32" t="str">
        <f>IF('I_State and program information'!E31="","",'I_State and program information'!E31&amp;"; ")</f>
        <v xml:space="preserve">Riverside DMC-ODS; </v>
      </c>
      <c r="K9" s="41" t="str">
        <f>IF(ISNUMBER(FIND(plan7,'I_State and program information'!$E$52)),"",'I_State and program information'!$E$52&amp;plan7)</f>
        <v/>
      </c>
      <c r="L9" s="41" t="str">
        <f>IF(ISNUMBER(FIND(plan7,'I_State and program information'!$E$56)),"",'I_State and program information'!$E$56&amp;plan7)</f>
        <v xml:space="preserve">Riverside DMC-ODS; </v>
      </c>
      <c r="M9" s="41" t="str">
        <f>IF(ISNUMBER(FIND(plan7,'I_State and program information'!$E$60)),"",'I_State and program information'!$E$60&amp;plan7)</f>
        <v xml:space="preserve">Riverside DMC-ODS; </v>
      </c>
      <c r="N9" s="41" t="str">
        <f>IF(ISNUMBER(FIND(plan7,'I_State and program information'!$E$64)),"",'I_State and program information'!$E$64&amp;plan7)</f>
        <v xml:space="preserve">Riverside DMC-ODS; </v>
      </c>
      <c r="O9" s="41" t="str">
        <f>IF(ISNUMBER(FIND(plan7,'I_State and program information'!$E$68)),"",'I_State and program information'!$E$68&amp;plan7)</f>
        <v xml:space="preserve">Riverside DMC-ODS; </v>
      </c>
      <c r="P9" s="41" t="str">
        <f>IF(ISNUMBER(FIND(plan7,'I_State and program information'!$E$72)),"",'I_State and program information'!$E$72&amp;plan7)</f>
        <v xml:space="preserve">Riverside DMC-ODS; </v>
      </c>
      <c r="Q9" s="41" t="str">
        <f>IF(ISNUMBER(FIND(plan7,'I_State and program information'!$E$76)),"",'I_State and program information'!$E$76&amp;plan7)</f>
        <v xml:space="preserve">Riverside DMC-ODS;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xml:space="preserve">Riverside DMC-ODS; </v>
      </c>
      <c r="U9" s="3" t="s">
        <v>141</v>
      </c>
      <c r="V9" s="3" t="s">
        <v>730</v>
      </c>
      <c r="W9" s="18" t="s">
        <v>164</v>
      </c>
      <c r="Y9" s="3" t="s">
        <v>731</v>
      </c>
      <c r="AD9" s="3" t="s">
        <v>732</v>
      </c>
      <c r="AE9" s="78" t="str">
        <f>IF(ISNUMBER(FIND(dsreq7,'III_Plan comp 438.206 All plans'!E$8)),"",'III_Plan comp 438.206 All plans'!E$8&amp;dsreq7)</f>
        <v xml:space="preserve">Does not maintain and monitor a sufficient network of appropriate providers;
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maintain and monitor a sufficient network of appropriate providers;
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maintain and monitor a sufficient network of appropriate providers;
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733</v>
      </c>
      <c r="C10" s="17"/>
      <c r="D10" s="17"/>
      <c r="E10" s="17"/>
      <c r="F10" s="17"/>
      <c r="G10" s="11"/>
      <c r="I10" s="67" t="s">
        <v>707</v>
      </c>
      <c r="J10" s="32" t="str">
        <f>IF('I_State and program information'!E32="","",'I_State and program information'!E32&amp;"; ")</f>
        <v xml:space="preserve">Sacramento DMC-ODS; </v>
      </c>
      <c r="K10" s="41" t="str">
        <f>IF(ISNUMBER(FIND(plan8,'I_State and program information'!$E$52)),"",'I_State and program information'!$E$52&amp;plan8)</f>
        <v/>
      </c>
      <c r="L10" s="41" t="str">
        <f>IF(ISNUMBER(FIND(plan8,'I_State and program information'!$E$56)),"",'I_State and program information'!$E$56&amp;plan8)</f>
        <v xml:space="preserve">Sacramento DMC-ODS; </v>
      </c>
      <c r="M10" s="41" t="str">
        <f>IF(ISNUMBER(FIND(plan8,'I_State and program information'!$E$60)),"",'I_State and program information'!$E$60&amp;plan8)</f>
        <v xml:space="preserve">Sacramento DMC-ODS; </v>
      </c>
      <c r="N10" s="41" t="str">
        <f>IF(ISNUMBER(FIND(plan8,'I_State and program information'!$E$64)),"",'I_State and program information'!$E$64&amp;plan8)</f>
        <v xml:space="preserve">Sacramento DMC-ODS; </v>
      </c>
      <c r="O10" s="41" t="str">
        <f>IF(ISNUMBER(FIND(plan8,'I_State and program information'!$E$68)),"",'I_State and program information'!$E$68&amp;plan8)</f>
        <v xml:space="preserve">Sacramento DMC-ODS; </v>
      </c>
      <c r="P10" s="41" t="str">
        <f>IF(ISNUMBER(FIND(plan8,'I_State and program information'!$E$72)),"",'I_State and program information'!$E$72&amp;plan8)</f>
        <v xml:space="preserve">Sacramento DMC-ODS; </v>
      </c>
      <c r="Q10" s="41" t="str">
        <f>IF(ISNUMBER(FIND(plan8,'I_State and program information'!$E$76)),"",'I_State and program information'!$E$76&amp;plan8)</f>
        <v xml:space="preserve">Sacramento DMC-ODS;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xml:space="preserve">Sacramento DMC-ODS; </v>
      </c>
      <c r="U10" s="3" t="s">
        <v>143</v>
      </c>
      <c r="V10" s="3" t="s">
        <v>734</v>
      </c>
      <c r="W10" s="19" t="s">
        <v>707</v>
      </c>
      <c r="Y10" s="3" t="s">
        <v>735</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Network Adequacy Certification Tool (NACT); 
Timely Access Data Tool (TADT); 
</v>
      </c>
      <c r="BM10" s="251" t="str">
        <f>IF(ISNUMBER(FIND(analysismethod8,'II_Program-level standards'!F$13)),"",'II_Program-level standards'!F$13&amp;analysismethod8)</f>
        <v xml:space="preserve">Geomapping; 
Network Adequacy Certification Tool (NACT); 
Timely Access Data Tool (TADT); 
</v>
      </c>
      <c r="BN10" s="251" t="str">
        <f>IF(ISNUMBER(FIND(analysismethod8,'II_Program-level standards'!G$13)),"",'II_Program-level standards'!G$13&amp;analysismethod8)</f>
        <v xml:space="preserve">Network Adequacy Certification Tool (NACT); 
Timely Access Data Tool (TADT); 
</v>
      </c>
      <c r="BO10" s="251" t="str">
        <f>IF(ISNUMBER(FIND(analysismethod8,'II_Program-level standards'!H$13)),"",'II_Program-level standards'!H$13&amp;analysismethod8)</f>
        <v xml:space="preserve">Network Adequacy Certification Tool (NACT); 
Timely Access Data Tool (TADT); 
</v>
      </c>
      <c r="BP10" s="251" t="str">
        <f>IF(ISNUMBER(FIND(analysismethod8,'II_Program-level standards'!I$13)),"",'II_Program-level standards'!I$13&amp;analysismethod8)</f>
        <v xml:space="preserve">Network Adequacy Certification Tool (NACT); 
Timely Access Data Tool (TADT); 
</v>
      </c>
      <c r="BQ10" s="251" t="str">
        <f>IF(ISNUMBER(FIND(analysismethod8,'II_Program-level standards'!J$13)),"",'II_Program-level standards'!J$13&amp;analysismethod8)</f>
        <v xml:space="preserve">Network Adequacy Certification Tool (NACT);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xml:space="preserve">Language Capabilities: Contract
IHCP: Contract/Good-faith effort to contract; 
Timely Access Data Tool (TADT);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736</v>
      </c>
      <c r="C11" s="11"/>
      <c r="D11" s="11"/>
      <c r="E11" s="11"/>
      <c r="F11" s="11"/>
      <c r="G11" s="11"/>
      <c r="I11" s="3" t="s">
        <v>737</v>
      </c>
      <c r="J11" s="32" t="str">
        <f>IF('I_State and program information'!E33="","",'I_State and program information'!E33&amp;"; ")</f>
        <v xml:space="preserve">San Benito DMC-ODS; </v>
      </c>
      <c r="K11" s="41" t="str">
        <f>IF(ISNUMBER(FIND(plan9,'I_State and program information'!$E$52)),"",'I_State and program information'!$E$52&amp;plan9)</f>
        <v/>
      </c>
      <c r="L11" s="41" t="str">
        <f>IF(ISNUMBER(FIND(plan9,'I_State and program information'!$E$56)),"",'I_State and program information'!$E$56&amp;plan9)</f>
        <v xml:space="preserve">San Benito DMC-ODS; </v>
      </c>
      <c r="M11" s="41" t="str">
        <f>IF(ISNUMBER(FIND(plan9,'I_State and program information'!$E$60)),"",'I_State and program information'!$E$60&amp;plan9)</f>
        <v xml:space="preserve">San Benito DMC-ODS; </v>
      </c>
      <c r="N11" s="41" t="str">
        <f>IF(ISNUMBER(FIND(plan9,'I_State and program information'!$E$64)),"",'I_State and program information'!$E$64&amp;plan9)</f>
        <v xml:space="preserve">San Benito DMC-ODS; </v>
      </c>
      <c r="O11" s="41" t="str">
        <f>IF(ISNUMBER(FIND(plan9,'I_State and program information'!$E$68)),"",'I_State and program information'!$E$68&amp;plan9)</f>
        <v xml:space="preserve">San Benito DMC-ODS; </v>
      </c>
      <c r="P11" s="41" t="str">
        <f>IF(ISNUMBER(FIND(plan9,'I_State and program information'!$E$72)),"",'I_State and program information'!$E$72&amp;plan9)</f>
        <v xml:space="preserve">San Benito DMC-ODS; </v>
      </c>
      <c r="Q11" s="41" t="str">
        <f>IF(ISNUMBER(FIND(plan9,'I_State and program information'!$E$76)),"",'I_State and program information'!$E$76&amp;plan9)</f>
        <v xml:space="preserve">San Benito DMC-ODS;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xml:space="preserve">San Benito DMC-ODS; </v>
      </c>
      <c r="U11" s="3" t="s">
        <v>145</v>
      </c>
      <c r="V11" s="3" t="s">
        <v>304</v>
      </c>
      <c r="Y11" s="4" t="s">
        <v>712</v>
      </c>
      <c r="BK11" s="250" t="str">
        <f>IF('I_State and program information'!$E$85&lt;&gt;"",'I_State and program information'!E85&amp;"; "&amp;CHAR(10)&amp;CHAR(10),"")</f>
        <v xml:space="preserve">Network Adequacy Certification Tool (NACT);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c>
      <c r="BP11" s="251" t="str">
        <f>IF(ISNUMBER(FIND(analysismethod9,'II_Program-level standards'!I$13)),"",'II_Program-level standards'!I$13&amp;analysismethod9)</f>
        <v/>
      </c>
      <c r="BQ11" s="251" t="str">
        <f>IF(ISNUMBER(FIND(analysismethod9,'II_Program-level standards'!J$13)),"",'II_Program-level standards'!J$13&amp;analysismethod9)</f>
        <v/>
      </c>
      <c r="BR11" s="251" t="str">
        <f>IF(ISNUMBER(FIND(analysismethod9,'II_Program-level standards'!K$13)),"",'II_Program-level standards'!K$13&amp;analysismethod9)</f>
        <v xml:space="preserve">Timely Access Data Tool (TADT); 
Network Adequacy Certification Tool (NACT); 
</v>
      </c>
      <c r="BS11" s="251" t="str">
        <f>IF(ISNUMBER(FIND(analysismethod9,'II_Program-level standards'!L$13)),"",'II_Program-level standards'!L$13&amp;analysismethod9)</f>
        <v xml:space="preserve">Timely Access Data Tool (TADT); 
Network Adequacy Certification Tool (NACT); 
</v>
      </c>
      <c r="BT11" s="251" t="str">
        <f>IF(ISNUMBER(FIND(analysismethod9,'II_Program-level standards'!M$13)),"",'II_Program-level standards'!M$13&amp;analysismethod9)</f>
        <v xml:space="preserve">Timely Access Data Tool (TADT); 
Network Adequacy Certification Tool (NACT); 
</v>
      </c>
      <c r="BU11" s="251" t="str">
        <f>IF(ISNUMBER(FIND(analysismethod9,'II_Program-level standards'!N$13)),"",'II_Program-level standards'!N$13&amp;analysismethod9)</f>
        <v xml:space="preserve">Timely Access Data Tool (TADT); 
Network Adequacy Certification Tool (NACT); 
</v>
      </c>
      <c r="BV11" s="251" t="str">
        <f>IF(ISNUMBER(FIND(analysismethod9,'II_Program-level standards'!O$13)),"",'II_Program-level standards'!O$13&amp;analysismethod9)</f>
        <v xml:space="preserve">Language Capabilities: Contract
IHCP: Contract/Good-faith effort to contract; 
Network Adequacy Certification Tool (NACT); 
</v>
      </c>
      <c r="BW11" s="251" t="str">
        <f>IF(ISNUMBER(FIND(analysismethod9,'II_Program-level standards'!P$13)),"",'II_Program-level standards'!P$13&amp;analysismethod9)</f>
        <v xml:space="preserve">Language Capabilities: Contract
IHCP: Contract/Good-faith effort to contract; 
Network Adequacy Certification Tool (NACT); 
</v>
      </c>
      <c r="BX11" s="251" t="str">
        <f>IF(ISNUMBER(FIND(analysismethod9,'II_Program-level standards'!Q$13)),"",'II_Program-level standards'!Q$13&amp;analysismethod9)</f>
        <v xml:space="preserve">Network Adequacy Certification Tool (NACT); 
</v>
      </c>
      <c r="BY11" s="251" t="str">
        <f>IF(ISNUMBER(FIND(analysismethod9,'II_Program-level standards'!R$13)),"",'II_Program-level standards'!R$13&amp;analysismethod9)</f>
        <v xml:space="preserve">Network Adequacy Certification Tool (NACT); 
</v>
      </c>
      <c r="BZ11" s="251" t="str">
        <f>IF(ISNUMBER(FIND(analysismethod9,'II_Program-level standards'!S$13)),"",'II_Program-level standards'!S$13&amp;analysismethod9)</f>
        <v xml:space="preserve">Network Adequacy Certification Tool (NACT); 
</v>
      </c>
      <c r="CA11" s="251" t="str">
        <f>IF(ISNUMBER(FIND(analysismethod9,'II_Program-level standards'!T$13)),"",'II_Program-level standards'!T$13&amp;analysismethod9)</f>
        <v xml:space="preserve">Network Adequacy Certification Tool (NACT); 
</v>
      </c>
      <c r="CB11" s="251" t="str">
        <f>IF(ISNUMBER(FIND(analysismethod9,'II_Program-level standards'!U$13)),"",'II_Program-level standards'!U$13&amp;analysismethod9)</f>
        <v xml:space="preserve">Network Adequacy Certification Tool (NACT); 
</v>
      </c>
      <c r="CC11" s="251" t="str">
        <f>IF(ISNUMBER(FIND(analysismethod9,'II_Program-level standards'!V$13)),"",'II_Program-level standards'!V$13&amp;analysismethod9)</f>
        <v xml:space="preserve">Network Adequacy Certification Tool (NACT); 
</v>
      </c>
      <c r="CD11" s="251" t="str">
        <f>IF(ISNUMBER(FIND(analysismethod9,'II_Program-level standards'!W$13)),"",'II_Program-level standards'!W$13&amp;analysismethod9)</f>
        <v xml:space="preserve">Network Adequacy Certification Tool (NACT); 
</v>
      </c>
      <c r="CE11" s="251" t="str">
        <f>IF(ISNUMBER(FIND(analysismethod9,'II_Program-level standards'!X$13)),"",'II_Program-level standards'!X$13&amp;analysismethod9)</f>
        <v xml:space="preserve">Network Adequacy Certification Tool (NACT); 
</v>
      </c>
      <c r="CF11" s="251" t="str">
        <f>IF(ISNUMBER(FIND(analysismethod9,'II_Program-level standards'!Y$13)),"",'II_Program-level standards'!Y$13&amp;analysismethod9)</f>
        <v xml:space="preserve">Network Adequacy Certification Tool (NACT); 
</v>
      </c>
      <c r="CG11" s="251" t="str">
        <f>IF(ISNUMBER(FIND(analysismethod9,'II_Program-level standards'!Z$13)),"",'II_Program-level standards'!Z$13&amp;analysismethod9)</f>
        <v xml:space="preserve">Network Adequacy Certification Tool (NACT); 
</v>
      </c>
      <c r="CH11" s="251" t="str">
        <f>IF(ISNUMBER(FIND(analysismethod9,'II_Program-level standards'!AA$13)),"",'II_Program-level standards'!AA$13&amp;analysismethod9)</f>
        <v xml:space="preserve">Network Adequacy Certification Tool (NACT); 
</v>
      </c>
      <c r="CI11" s="251" t="str">
        <f>IF(ISNUMBER(FIND(analysismethod9,'II_Program-level standards'!AB$13)),"",'II_Program-level standards'!AB$13&amp;analysismethod9)</f>
        <v xml:space="preserve">Network Adequacy Certification Tool (NACT); 
</v>
      </c>
      <c r="CJ11" s="251" t="str">
        <f>IF(ISNUMBER(FIND(analysismethod9,'II_Program-level standards'!AC$13)),"",'II_Program-level standards'!AC$13&amp;analysismethod9)</f>
        <v xml:space="preserve">Network Adequacy Certification Tool (NACT); 
</v>
      </c>
      <c r="CK11" s="251" t="str">
        <f>IF(ISNUMBER(FIND(analysismethod9,'II_Program-level standards'!AD$13)),"",'II_Program-level standards'!AD$13&amp;analysismethod9)</f>
        <v xml:space="preserve">Network Adequacy Certification Tool (NACT); 
</v>
      </c>
      <c r="CL11" s="251" t="str">
        <f>IF(ISNUMBER(FIND(analysismethod9,'II_Program-level standards'!AE$13)),"",'II_Program-level standards'!AE$13&amp;analysismethod9)</f>
        <v xml:space="preserve">Network Adequacy Certification Tool (NACT); 
</v>
      </c>
      <c r="CM11" s="251" t="str">
        <f>IF(ISNUMBER(FIND(analysismethod9,'II_Program-level standards'!AF$13)),"",'II_Program-level standards'!AF$13&amp;analysismethod9)</f>
        <v xml:space="preserve">Network Adequacy Certification Tool (NACT); 
</v>
      </c>
      <c r="CN11" s="251" t="str">
        <f>IF(ISNUMBER(FIND(analysismethod9,'II_Program-level standards'!AG$13)),"",'II_Program-level standards'!AG$13&amp;analysismethod9)</f>
        <v xml:space="preserve">Network Adequacy Certification Tool (NACT); 
</v>
      </c>
      <c r="CO11" s="251" t="str">
        <f>IF(ISNUMBER(FIND(analysismethod9,'II_Program-level standards'!AH$13)),"",'II_Program-level standards'!AH$13&amp;analysismethod9)</f>
        <v xml:space="preserve">Network Adequacy Certification Tool (NACT); 
</v>
      </c>
      <c r="CP11" s="251" t="str">
        <f>IF(ISNUMBER(FIND(analysismethod9,'II_Program-level standards'!AI$13)),"",'II_Program-level standards'!AI$13&amp;analysismethod9)</f>
        <v xml:space="preserve">Network Adequacy Certification Tool (NACT); 
</v>
      </c>
      <c r="CQ11" s="251" t="str">
        <f>IF(ISNUMBER(FIND(analysismethod9,'II_Program-level standards'!AJ$13)),"",'II_Program-level standards'!AJ$13&amp;analysismethod9)</f>
        <v xml:space="preserve">Network Adequacy Certification Tool (NACT); 
</v>
      </c>
      <c r="CR11" s="251" t="str">
        <f>IF(ISNUMBER(FIND(analysismethod9,'II_Program-level standards'!AK$13)),"",'II_Program-level standards'!AK$13&amp;analysismethod9)</f>
        <v xml:space="preserve">Network Adequacy Certification Tool (NACT); 
</v>
      </c>
      <c r="CS11" s="251" t="str">
        <f>IF(ISNUMBER(FIND(analysismethod9,'II_Program-level standards'!AL$13)),"",'II_Program-level standards'!AL$13&amp;analysismethod9)</f>
        <v xml:space="preserve">Network Adequacy Certification Tool (NACT); 
</v>
      </c>
      <c r="CT11" s="251" t="str">
        <f>IF(ISNUMBER(FIND(analysismethod9,'II_Program-level standards'!AM$13)),"",'II_Program-level standards'!AM$13&amp;analysismethod9)</f>
        <v xml:space="preserve">Network Adequacy Certification Tool (NACT); 
</v>
      </c>
      <c r="CU11" s="251" t="str">
        <f>IF(ISNUMBER(FIND(analysismethod9,'II_Program-level standards'!AN$13)),"",'II_Program-level standards'!AN$13&amp;analysismethod9)</f>
        <v xml:space="preserve">Network Adequacy Certification Tool (NACT); 
</v>
      </c>
      <c r="CV11" s="251" t="str">
        <f>IF(ISNUMBER(FIND(analysismethod9,'II_Program-level standards'!AO$13)),"",'II_Program-level standards'!AO$13&amp;analysismethod9)</f>
        <v xml:space="preserve">Network Adequacy Certification Tool (NACT); 
</v>
      </c>
      <c r="CW11" s="251" t="str">
        <f>IF(ISNUMBER(FIND(analysismethod9,'II_Program-level standards'!AP$13)),"",'II_Program-level standards'!AP$13&amp;analysismethod9)</f>
        <v xml:space="preserve">Network Adequacy Certification Tool (NACT); 
</v>
      </c>
      <c r="CX11" s="251" t="str">
        <f>IF(ISNUMBER(FIND(analysismethod9,'II_Program-level standards'!AQ$13)),"",'II_Program-level standards'!AQ$13&amp;analysismethod9)</f>
        <v xml:space="preserve">Network Adequacy Certification Tool (NACT); 
</v>
      </c>
      <c r="CY11" s="251" t="str">
        <f>IF(ISNUMBER(FIND(analysismethod9,'II_Program-level standards'!AR$13)),"",'II_Program-level standards'!AR$13&amp;analysismethod9)</f>
        <v xml:space="preserve">Network Adequacy Certification Tool (NACT); 
</v>
      </c>
      <c r="CZ11" s="251" t="str">
        <f>IF(ISNUMBER(FIND(analysismethod9,'II_Program-level standards'!AS$13)),"",'II_Program-level standards'!AS$13&amp;analysismethod9)</f>
        <v xml:space="preserve">Network Adequacy Certification Tool (NACT); 
</v>
      </c>
      <c r="DA11" s="251" t="str">
        <f>IF(ISNUMBER(FIND(analysismethod9,'II_Program-level standards'!AT$13)),"",'II_Program-level standards'!AT$13&amp;analysismethod9)</f>
        <v xml:space="preserve">Network Adequacy Certification Tool (NACT); 
</v>
      </c>
      <c r="DB11" s="251" t="str">
        <f>IF(ISNUMBER(FIND(analysismethod9,'II_Program-level standards'!AU$13)),"",'II_Program-level standards'!AU$13&amp;analysismethod9)</f>
        <v xml:space="preserve">Network Adequacy Certification Tool (NACT); 
</v>
      </c>
      <c r="DC11" s="251" t="str">
        <f>IF(ISNUMBER(FIND(analysismethod9,'II_Program-level standards'!AV$13)),"",'II_Program-level standards'!AV$13&amp;analysismethod9)</f>
        <v xml:space="preserve">Network Adequacy Certification Tool (NACT); 
</v>
      </c>
      <c r="DD11" s="251" t="str">
        <f>IF(ISNUMBER(FIND(analysismethod9,'II_Program-level standards'!AW$13)),"",'II_Program-level standards'!AW$13&amp;analysismethod9)</f>
        <v xml:space="preserve">Network Adequacy Certification Tool (NACT); 
</v>
      </c>
      <c r="DE11" s="251" t="str">
        <f>IF(ISNUMBER(FIND(analysismethod9,'II_Program-level standards'!AX$13)),"",'II_Program-level standards'!AX$13&amp;analysismethod9)</f>
        <v xml:space="preserve">Network Adequacy Certification Tool (NACT); 
</v>
      </c>
      <c r="DF11" s="251" t="str">
        <f>IF(ISNUMBER(FIND(analysismethod9,'II_Program-level standards'!AY$13)),"",'II_Program-level standards'!AY$13&amp;analysismethod9)</f>
        <v xml:space="preserve">Network Adequacy Certification Tool (NACT); 
</v>
      </c>
      <c r="DG11" s="251" t="str">
        <f>IF(ISNUMBER(FIND(analysismethod9,'II_Program-level standards'!AZ$13)),"",'II_Program-level standards'!AZ$13&amp;analysismethod9)</f>
        <v xml:space="preserve">Network Adequacy Certification Tool (NACT); 
</v>
      </c>
      <c r="DH11" s="251" t="str">
        <f>IF(ISNUMBER(FIND(analysismethod9,'II_Program-level standards'!BA$13)),"",'II_Program-level standards'!BA$13&amp;analysismethod9)</f>
        <v xml:space="preserve">Network Adequacy Certification Tool (NACT); 
</v>
      </c>
      <c r="DI11" s="251" t="str">
        <f>IF(ISNUMBER(FIND(analysismethod9,'II_Program-level standards'!BB$13)),"",'II_Program-level standards'!BB$13&amp;analysismethod9)</f>
        <v xml:space="preserve">Network Adequacy Certification Tool (NACT); 
</v>
      </c>
      <c r="DJ11" s="251" t="str">
        <f>IF(ISNUMBER(FIND(analysismethod9,'II_Program-level standards'!BC$13)),"",'II_Program-level standards'!BC$13&amp;analysismethod9)</f>
        <v xml:space="preserve">Network Adequacy Certification Tool (NACT); 
</v>
      </c>
      <c r="DK11" s="251" t="str">
        <f>IF(ISNUMBER(FIND(analysismethod9,'II_Program-level standards'!BD$13)),"",'II_Program-level standards'!BD$13&amp;analysismethod9)</f>
        <v xml:space="preserve">Network Adequacy Certification Tool (NACT); 
</v>
      </c>
      <c r="DL11" s="251" t="str">
        <f>IF(ISNUMBER(FIND(analysismethod9,'II_Program-level standards'!BE$13)),"",'II_Program-level standards'!BE$13&amp;analysismethod9)</f>
        <v xml:space="preserve">Network Adequacy Certification Tool (NACT); 
</v>
      </c>
      <c r="DM11" s="251" t="str">
        <f>IF(ISNUMBER(FIND(analysismethod9,'II_Program-level standards'!BF$13)),"",'II_Program-level standards'!BF$13&amp;analysismethod9)</f>
        <v xml:space="preserve">Network Adequacy Certification Tool (NACT); 
</v>
      </c>
      <c r="DN11" s="251" t="str">
        <f>IF(ISNUMBER(FIND(analysismethod9,'II_Program-level standards'!BG$13)),"",'II_Program-level standards'!BG$13&amp;analysismethod9)</f>
        <v xml:space="preserve">Network Adequacy Certification Tool (NACT); 
</v>
      </c>
      <c r="DO11" s="251" t="str">
        <f>IF(ISNUMBER(FIND(analysismethod9,'II_Program-level standards'!BH$13)),"",'II_Program-level standards'!BH$13&amp;analysismethod9)</f>
        <v xml:space="preserve">Network Adequacy Certification Tool (NACT); 
</v>
      </c>
      <c r="DP11" s="251" t="str">
        <f>IF(ISNUMBER(FIND(analysismethod9,'II_Program-level standards'!BI$13)),"",'II_Program-level standards'!BI$13&amp;analysismethod9)</f>
        <v xml:space="preserve">Network Adequacy Certification Tool (NACT); 
</v>
      </c>
      <c r="DQ11" s="251" t="str">
        <f>IF(ISNUMBER(FIND(analysismethod9,'II_Program-level standards'!BJ$13)),"",'II_Program-level standards'!BJ$13&amp;analysismethod9)</f>
        <v xml:space="preserve">Network Adequacy Certification Tool (NACT); 
</v>
      </c>
      <c r="DR11" s="251" t="str">
        <f>IF(ISNUMBER(FIND(analysismethod9,'II_Program-level standards'!BK$13)),"",'II_Program-level standards'!BK$13&amp;analysismethod9)</f>
        <v xml:space="preserve">Network Adequacy Certification Tool (NACT); 
</v>
      </c>
      <c r="DS11" s="251" t="str">
        <f>IF(ISNUMBER(FIND(analysismethod9,'II_Program-level standards'!BL$13)),"",'II_Program-level standards'!BL$13&amp;analysismethod9)</f>
        <v xml:space="preserve">Network Adequacy Certification Tool (NACT); 
</v>
      </c>
      <c r="DT11" s="251" t="str">
        <f>IF(ISNUMBER(FIND(analysismethod9,'II_Program-level standards'!BM$13)),"",'II_Program-level standards'!BM$13&amp;analysismethod9)</f>
        <v xml:space="preserve">Network Adequacy Certification Tool (NACT); 
</v>
      </c>
      <c r="DU11" s="251" t="str">
        <f>IF(ISNUMBER(FIND(analysismethod9,'II_Program-level standards'!BN$13)),"",'II_Program-level standards'!BN$13&amp;analysismethod9)</f>
        <v xml:space="preserve">Network Adequacy Certification Tool (NACT); 
</v>
      </c>
      <c r="DV11" s="251" t="str">
        <f>IF(ISNUMBER(FIND(analysismethod9,'II_Program-level standards'!BO$13)),"",'II_Program-level standards'!BO$13&amp;analysismethod9)</f>
        <v xml:space="preserve">Network Adequacy Certification Tool (NACT); 
</v>
      </c>
      <c r="DW11" s="251" t="str">
        <f>IF(ISNUMBER(FIND(analysismethod9,'II_Program-level standards'!BP$13)),"",'II_Program-level standards'!BP$13&amp;analysismethod9)</f>
        <v xml:space="preserve">Network Adequacy Certification Tool (NACT); 
</v>
      </c>
      <c r="DX11" s="251" t="str">
        <f>IF(ISNUMBER(FIND(analysismethod9,'II_Program-level standards'!BQ$13)),"",'II_Program-level standards'!BQ$13&amp;analysismethod9)</f>
        <v xml:space="preserve">Network Adequacy Certification Tool (NACT); 
</v>
      </c>
      <c r="DY11" s="251" t="str">
        <f>IF(ISNUMBER(FIND(analysismethod9,'II_Program-level standards'!BR$13)),"",'II_Program-level standards'!BR$13&amp;analysismethod9)</f>
        <v xml:space="preserve">Network Adequacy Certification Tool (NACT); 
</v>
      </c>
      <c r="DZ11" s="251" t="str">
        <f>IF(ISNUMBER(FIND(analysismethod9,'II_Program-level standards'!BS$13)),"",'II_Program-level standards'!BS$13&amp;analysismethod9)</f>
        <v xml:space="preserve">Network Adequacy Certification Tool (NACT); 
</v>
      </c>
      <c r="EA11" s="251" t="str">
        <f>IF(ISNUMBER(FIND(analysismethod9,'II_Program-level standards'!BT$13)),"",'II_Program-level standards'!BT$13&amp;analysismethod9)</f>
        <v xml:space="preserve">Network Adequacy Certification Tool (NACT); 
</v>
      </c>
      <c r="EB11" s="251" t="str">
        <f>IF(ISNUMBER(FIND(analysismethod9,'II_Program-level standards'!BU$13)),"",'II_Program-level standards'!BU$13&amp;analysismethod9)</f>
        <v xml:space="preserve">Network Adequacy Certification Tool (NACT); 
</v>
      </c>
      <c r="EC11" s="251" t="str">
        <f>IF(ISNUMBER(FIND(analysismethod9,'II_Program-level standards'!BV$13)),"",'II_Program-level standards'!BV$13&amp;analysismethod9)</f>
        <v xml:space="preserve">Network Adequacy Certification Tool (NACT); 
</v>
      </c>
      <c r="ED11" s="251" t="str">
        <f>IF(ISNUMBER(FIND(analysismethod9,'II_Program-level standards'!BW$13)),"",'II_Program-level standards'!BW$13&amp;analysismethod9)</f>
        <v xml:space="preserve">Network Adequacy Certification Tool (NACT); 
</v>
      </c>
      <c r="EE11" s="251" t="str">
        <f>IF(ISNUMBER(FIND(analysismethod9,'II_Program-level standards'!BX$13)),"",'II_Program-level standards'!BX$13&amp;analysismethod9)</f>
        <v xml:space="preserve">Network Adequacy Certification Tool (NACT); 
</v>
      </c>
      <c r="EF11" s="251" t="str">
        <f>IF(ISNUMBER(FIND(analysismethod9,'II_Program-level standards'!BY$13)),"",'II_Program-level standards'!BY$13&amp;analysismethod9)</f>
        <v xml:space="preserve">Network Adequacy Certification Tool (NACT); 
</v>
      </c>
      <c r="EG11" s="251" t="str">
        <f>IF(ISNUMBER(FIND(analysismethod9,'II_Program-level standards'!BZ$13)),"",'II_Program-level standards'!BZ$13&amp;analysismethod9)</f>
        <v xml:space="preserve">Network Adequacy Certification Tool (NACT); 
</v>
      </c>
      <c r="EH11" s="251" t="str">
        <f>IF(ISNUMBER(FIND(analysismethod9,'II_Program-level standards'!CA$13)),"",'II_Program-level standards'!CA$13&amp;analysismethod9)</f>
        <v xml:space="preserve">Network Adequacy Certification Tool (NACT); 
</v>
      </c>
      <c r="EI11" s="251" t="str">
        <f>IF(ISNUMBER(FIND(analysismethod9,'II_Program-level standards'!CB$13)),"",'II_Program-level standards'!CB$13&amp;analysismethod9)</f>
        <v xml:space="preserve">Network Adequacy Certification Tool (NACT); 
</v>
      </c>
      <c r="EJ11" s="251" t="str">
        <f>IF(ISNUMBER(FIND(analysismethod9,'II_Program-level standards'!CC$13)),"",'II_Program-level standards'!CC$13&amp;analysismethod9)</f>
        <v xml:space="preserve">Network Adequacy Certification Tool (NACT); 
</v>
      </c>
      <c r="EK11" s="251" t="str">
        <f>IF(ISNUMBER(FIND(analysismethod9,'II_Program-level standards'!CD$13)),"",'II_Program-level standards'!CD$13&amp;analysismethod9)</f>
        <v xml:space="preserve">Network Adequacy Certification Tool (NACT); 
</v>
      </c>
      <c r="EL11" s="251" t="str">
        <f>IF(ISNUMBER(FIND(analysismethod9,'II_Program-level standards'!CE$13)),"",'II_Program-level standards'!CE$13&amp;analysismethod9)</f>
        <v xml:space="preserve">Network Adequacy Certification Tool (NACT); 
</v>
      </c>
      <c r="EM11" s="251" t="str">
        <f>IF(ISNUMBER(FIND(analysismethod9,'II_Program-level standards'!CF$13)),"",'II_Program-level standards'!CF$13&amp;analysismethod9)</f>
        <v xml:space="preserve">Network Adequacy Certification Tool (NACT); 
</v>
      </c>
      <c r="EN11" s="251" t="str">
        <f>IF(ISNUMBER(FIND(analysismethod9,'II_Program-level standards'!CG$13)),"",'II_Program-level standards'!CG$13&amp;analysismethod9)</f>
        <v xml:space="preserve">Network Adequacy Certification Tool (NACT); 
</v>
      </c>
      <c r="EO11" s="251" t="str">
        <f>IF(ISNUMBER(FIND(analysismethod9,'II_Program-level standards'!CH$13)),"",'II_Program-level standards'!CH$13&amp;analysismethod9)</f>
        <v xml:space="preserve">Network Adequacy Certification Tool (NACT); 
</v>
      </c>
      <c r="EP11" s="251" t="str">
        <f>IF(ISNUMBER(FIND(analysismethod9,'II_Program-level standards'!CI$13)),"",'II_Program-level standards'!CI$13&amp;analysismethod9)</f>
        <v xml:space="preserve">Network Adequacy Certification Tool (NACT); 
</v>
      </c>
      <c r="EQ11" s="251" t="str">
        <f>IF(ISNUMBER(FIND(analysismethod9,'II_Program-level standards'!CJ$13)),"",'II_Program-level standards'!CJ$13&amp;analysismethod9)</f>
        <v xml:space="preserve">Network Adequacy Certification Tool (NACT); 
</v>
      </c>
      <c r="ER11" s="251" t="str">
        <f>IF(ISNUMBER(FIND(analysismethod9,'II_Program-level standards'!CK$13)),"",'II_Program-level standards'!CK$13&amp;analysismethod9)</f>
        <v xml:space="preserve">Network Adequacy Certification Tool (NACT); 
</v>
      </c>
      <c r="ES11" s="251" t="str">
        <f>IF(ISNUMBER(FIND(analysismethod9,'II_Program-level standards'!CL$13)),"",'II_Program-level standards'!CL$13&amp;analysismethod9)</f>
        <v xml:space="preserve">Network Adequacy Certification Tool (NACT); 
</v>
      </c>
      <c r="ET11" s="251" t="str">
        <f>IF(ISNUMBER(FIND(analysismethod9,'II_Program-level standards'!CM$13)),"",'II_Program-level standards'!CM$13&amp;analysismethod9)</f>
        <v xml:space="preserve">Network Adequacy Certification Tool (NACT); 
</v>
      </c>
      <c r="EU11" s="251" t="str">
        <f>IF(ISNUMBER(FIND(analysismethod9,'II_Program-level standards'!CN$13)),"",'II_Program-level standards'!CN$13&amp;analysismethod9)</f>
        <v xml:space="preserve">Network Adequacy Certification Tool (NACT); 
</v>
      </c>
      <c r="EV11" s="251" t="str">
        <f>IF(ISNUMBER(FIND(analysismethod9,'II_Program-level standards'!CO$13)),"",'II_Program-level standards'!CO$13&amp;analysismethod9)</f>
        <v xml:space="preserve">Network Adequacy Certification Tool (NACT); 
</v>
      </c>
      <c r="EW11" s="251" t="str">
        <f>IF(ISNUMBER(FIND(analysismethod9,'II_Program-level standards'!CP$13)),"",'II_Program-level standards'!CP$13&amp;analysismethod9)</f>
        <v xml:space="preserve">Network Adequacy Certification Tool (NACT); 
</v>
      </c>
      <c r="EX11" s="251" t="str">
        <f>IF(ISNUMBER(FIND(analysismethod9,'II_Program-level standards'!CQ$13)),"",'II_Program-level standards'!CQ$13&amp;analysismethod9)</f>
        <v xml:space="preserve">Network Adequacy Certification Tool (NACT); 
</v>
      </c>
      <c r="EY11" s="251" t="str">
        <f>IF(ISNUMBER(FIND(analysismethod9,'II_Program-level standards'!CR$13)),"",'II_Program-level standards'!CR$13&amp;analysismethod9)</f>
        <v xml:space="preserve">Network Adequacy Certification Tool (NACT); 
</v>
      </c>
      <c r="EZ11" s="251" t="str">
        <f>IF(ISNUMBER(FIND(analysismethod9,'II_Program-level standards'!CS$13)),"",'II_Program-level standards'!CS$13&amp;analysismethod9)</f>
        <v xml:space="preserve">Network Adequacy Certification Tool (NACT); 
</v>
      </c>
      <c r="FA11" s="251" t="str">
        <f>IF(ISNUMBER(FIND(analysismethod9,'II_Program-level standards'!CT$13)),"",'II_Program-level standards'!CT$13&amp;analysismethod9)</f>
        <v xml:space="preserve">Network Adequacy Certification Tool (NACT); 
</v>
      </c>
      <c r="FB11" s="251" t="str">
        <f>IF(ISNUMBER(FIND(analysismethod9,'II_Program-level standards'!CU$13)),"",'II_Program-level standards'!CU$13&amp;analysismethod9)</f>
        <v xml:space="preserve">Network Adequacy Certification Tool (NACT); 
</v>
      </c>
      <c r="FC11" s="251" t="str">
        <f>IF(ISNUMBER(FIND(analysismethod9,'II_Program-level standards'!CV$13)),"",'II_Program-level standards'!CV$13&amp;analysismethod9)</f>
        <v xml:space="preserve">Network Adequacy Certification Tool (NACT); 
</v>
      </c>
      <c r="FD11" s="251" t="str">
        <f>IF(ISNUMBER(FIND(analysismethod9,'II_Program-level standards'!CW$13)),"",'II_Program-level standards'!CW$13&amp;analysismethod9)</f>
        <v xml:space="preserve">Network Adequacy Certification Tool (NACT); 
</v>
      </c>
      <c r="FE11" s="251" t="str">
        <f>IF(ISNUMBER(FIND(analysismethod9,'II_Program-level standards'!CX$13)),"",'II_Program-level standards'!CX$13&amp;analysismethod9)</f>
        <v xml:space="preserve">Network Adequacy Certification Tool (NACT); 
</v>
      </c>
      <c r="FF11" s="251" t="str">
        <f>IF(ISNUMBER(FIND(analysismethod9,'II_Program-level standards'!CY$13)),"",'II_Program-level standards'!CY$13&amp;analysismethod9)</f>
        <v xml:space="preserve">Network Adequacy Certification Tool (NACT); 
</v>
      </c>
      <c r="FG11" s="252" t="str">
        <f>IF(ISNUMBER(FIND(analysismethod9,'II_Program-level standards'!CZ$13)),"",'II_Program-level standards'!CZ$13&amp;analysismethod9)</f>
        <v xml:space="preserve">Network Adequacy Certification Tool (NACT); 
</v>
      </c>
    </row>
    <row r="12" spans="1:212">
      <c r="B12" s="11" t="s">
        <v>738</v>
      </c>
      <c r="C12" s="11"/>
      <c r="D12" s="11"/>
      <c r="E12" s="11"/>
      <c r="F12" s="11"/>
      <c r="G12" s="11"/>
      <c r="J12" s="32" t="str">
        <f>IF('I_State and program information'!E34="","",'I_State and program information'!E34&amp;"; ")</f>
        <v xml:space="preserve">San Bernardino DMC-ODS; </v>
      </c>
      <c r="K12" s="41" t="str">
        <f>IF(ISNUMBER(FIND(plan10,'I_State and program information'!$E$52)),"",'I_State and program information'!$E$52&amp;plan10)</f>
        <v/>
      </c>
      <c r="L12" s="41" t="str">
        <f>IF(ISNUMBER(FIND(plan10,'I_State and program information'!$E$56)),"",'I_State and program information'!$E$56&amp;plan10)</f>
        <v xml:space="preserve">San Bernardino DMC-ODS; </v>
      </c>
      <c r="M12" s="41" t="str">
        <f>IF(ISNUMBER(FIND(plan10,'I_State and program information'!$E$60)),"",'I_State and program information'!$E$60&amp;plan10)</f>
        <v xml:space="preserve">San Bernardino DMC-ODS; </v>
      </c>
      <c r="N12" s="41" t="str">
        <f>IF(ISNUMBER(FIND(plan10,'I_State and program information'!$E$64)),"",'I_State and program information'!$E$64&amp;plan10)</f>
        <v xml:space="preserve">San Bernardino DMC-ODS; </v>
      </c>
      <c r="O12" s="41" t="str">
        <f>IF(ISNUMBER(FIND(plan10,'I_State and program information'!$E$68)),"",'I_State and program information'!$E$68&amp;plan10)</f>
        <v xml:space="preserve">San Bernardino DMC-ODS; </v>
      </c>
      <c r="P12" s="41" t="str">
        <f>IF(ISNUMBER(FIND(plan10,'I_State and program information'!$E$72)),"",'I_State and program information'!$E$72&amp;plan10)</f>
        <v xml:space="preserve">San Bernardino DMC-ODS; </v>
      </c>
      <c r="Q12" s="41" t="str">
        <f>IF(ISNUMBER(FIND(plan10,'I_State and program information'!$E$76)),"",'I_State and program information'!$E$76&amp;plan10)</f>
        <v xml:space="preserve">San Bernardino DMC-ODS;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xml:space="preserve">San Bernardino DMC-ODS; </v>
      </c>
      <c r="V12" s="4" t="s">
        <v>712</v>
      </c>
      <c r="BK12" s="250" t="str">
        <f>IF('I_State and program information'!$E$91&lt;&gt;"",'I_State and program information'!E91&amp;"; "&amp;CHAR(10)&amp;CHAR(10),"")</f>
        <v xml:space="preserve">Language Capabilities: Contract
IHCP: Contract/Good-faith effort to contract; 
</v>
      </c>
      <c r="BL12" s="251" t="str">
        <f>IF(ISNUMBER(FIND(analysismethod10,'II_Program-level standards'!E$13)),"",'II_Program-level standards'!E$13&amp;analysismethod10)</f>
        <v xml:space="preserve">Geomapping; 
Network Adequacy Certification Tool (NACT); 
Language Capabilities: Contract
IHCP: Contract/Good-faith effort to contract; 
</v>
      </c>
      <c r="BM12" s="251" t="str">
        <f>IF(ISNUMBER(FIND(analysismethod10,'II_Program-level standards'!F$13)),"",'II_Program-level standards'!F$13&amp;analysismethod10)</f>
        <v xml:space="preserve">Geomapping; 
Network Adequacy Certification Tool (NACT); 
Language Capabilities: Contract
IHCP: Contract/Good-faith effort to contract; 
</v>
      </c>
      <c r="BN12" s="251" t="str">
        <f>IF(ISNUMBER(FIND(analysismethod10,'II_Program-level standards'!G$13)),"",'II_Program-level standards'!G$13&amp;analysismethod10)</f>
        <v xml:space="preserve">Network Adequacy Certification Tool (NACT); 
Language Capabilities: Contract
IHCP: Contract/Good-faith effort to contract; 
</v>
      </c>
      <c r="BO12" s="251" t="str">
        <f>IF(ISNUMBER(FIND(analysismethod10,'II_Program-level standards'!H$13)),"",'II_Program-level standards'!H$13&amp;analysismethod10)</f>
        <v xml:space="preserve">Network Adequacy Certification Tool (NACT); 
Language Capabilities: Contract
IHCP: Contract/Good-faith effort to contract; 
</v>
      </c>
      <c r="BP12" s="251" t="str">
        <f>IF(ISNUMBER(FIND(analysismethod10,'II_Program-level standards'!I$13)),"",'II_Program-level standards'!I$13&amp;analysismethod10)</f>
        <v xml:space="preserve">Network Adequacy Certification Tool (NACT); 
Language Capabilities: Contract
IHCP: Contract/Good-faith effort to contract; 
</v>
      </c>
      <c r="BQ12" s="251" t="str">
        <f>IF(ISNUMBER(FIND(analysismethod10,'II_Program-level standards'!J$13)),"",'II_Program-level standards'!J$13&amp;analysismethod10)</f>
        <v xml:space="preserve">Network Adequacy Certification Tool (NACT); 
Language Capabilities: Contract
IHCP: Contract/Good-faith effort to contract; 
</v>
      </c>
      <c r="BR12" s="251" t="str">
        <f>IF(ISNUMBER(FIND(analysismethod10,'II_Program-level standards'!K$13)),"",'II_Program-level standards'!K$13&amp;analysismethod10)</f>
        <v xml:space="preserve">Timely Access Data Tool (TADT); 
Language Capabilities: Contract
IHCP: Contract/Good-faith effort to contract; 
</v>
      </c>
      <c r="BS12" s="251" t="str">
        <f>IF(ISNUMBER(FIND(analysismethod10,'II_Program-level standards'!L$13)),"",'II_Program-level standards'!L$13&amp;analysismethod10)</f>
        <v xml:space="preserve">Timely Access Data Tool (TADT); 
Language Capabilities: Contract
IHCP: Contract/Good-faith effort to contract; 
</v>
      </c>
      <c r="BT12" s="251" t="str">
        <f>IF(ISNUMBER(FIND(analysismethod10,'II_Program-level standards'!M$13)),"",'II_Program-level standards'!M$13&amp;analysismethod10)</f>
        <v xml:space="preserve">Timely Access Data Tool (TADT); 
Language Capabilities: Contract
IHCP: Contract/Good-faith effort to contract; 
</v>
      </c>
      <c r="BU12" s="251" t="str">
        <f>IF(ISNUMBER(FIND(analysismethod10,'II_Program-level standards'!N$13)),"",'II_Program-level standards'!N$13&amp;analysismethod10)</f>
        <v xml:space="preserve">Timely Access Data Tool (TADT); 
Language Capabilities: Contract
IHCP: Contract/Good-faith effort to contract; 
</v>
      </c>
      <c r="BV12" s="251" t="str">
        <f>IF(ISNUMBER(FIND(analysismethod10,'II_Program-level standards'!O$13)),"",'II_Program-level standards'!O$13&amp;analysismethod10)</f>
        <v/>
      </c>
      <c r="BW12" s="251" t="str">
        <f>IF(ISNUMBER(FIND(analysismethod10,'II_Program-level standards'!P$13)),"",'II_Program-level standards'!P$13&amp;analysismethod10)</f>
        <v/>
      </c>
      <c r="BX12" s="251" t="str">
        <f>IF(ISNUMBER(FIND(analysismethod10,'II_Program-level standards'!Q$13)),"",'II_Program-level standards'!Q$13&amp;analysismethod10)</f>
        <v xml:space="preserve">Language Capabilities: Contract
IHCP: Contract/Good-faith effort to contract; 
</v>
      </c>
      <c r="BY12" s="251" t="str">
        <f>IF(ISNUMBER(FIND(analysismethod10,'II_Program-level standards'!R$13)),"",'II_Program-level standards'!R$13&amp;analysismethod10)</f>
        <v xml:space="preserve">Language Capabilities: Contract
IHCP: Contract/Good-faith effort to contract; 
</v>
      </c>
      <c r="BZ12" s="251" t="str">
        <f>IF(ISNUMBER(FIND(analysismethod10,'II_Program-level standards'!S$13)),"",'II_Program-level standards'!S$13&amp;analysismethod10)</f>
        <v xml:space="preserve">Language Capabilities: Contract
IHCP: Contract/Good-faith effort to contract; 
</v>
      </c>
      <c r="CA12" s="251" t="str">
        <f>IF(ISNUMBER(FIND(analysismethod10,'II_Program-level standards'!T$13)),"",'II_Program-level standards'!T$13&amp;analysismethod10)</f>
        <v xml:space="preserve">Language Capabilities: Contract
IHCP: Contract/Good-faith effort to contract; 
</v>
      </c>
      <c r="CB12" s="251" t="str">
        <f>IF(ISNUMBER(FIND(analysismethod10,'II_Program-level standards'!U$13)),"",'II_Program-level standards'!U$13&amp;analysismethod10)</f>
        <v xml:space="preserve">Language Capabilities: Contract
IHCP: Contract/Good-faith effort to contract; 
</v>
      </c>
      <c r="CC12" s="251" t="str">
        <f>IF(ISNUMBER(FIND(analysismethod10,'II_Program-level standards'!V$13)),"",'II_Program-level standards'!V$13&amp;analysismethod10)</f>
        <v xml:space="preserve">Language Capabilities: Contract
IHCP: Contract/Good-faith effort to contract; 
</v>
      </c>
      <c r="CD12" s="251" t="str">
        <f>IF(ISNUMBER(FIND(analysismethod10,'II_Program-level standards'!W$13)),"",'II_Program-level standards'!W$13&amp;analysismethod10)</f>
        <v xml:space="preserve">Language Capabilities: Contract
IHCP: Contract/Good-faith effort to contract; 
</v>
      </c>
      <c r="CE12" s="251" t="str">
        <f>IF(ISNUMBER(FIND(analysismethod10,'II_Program-level standards'!X$13)),"",'II_Program-level standards'!X$13&amp;analysismethod10)</f>
        <v xml:space="preserve">Language Capabilities: Contract
IHCP: Contract/Good-faith effort to contract; 
</v>
      </c>
      <c r="CF12" s="251" t="str">
        <f>IF(ISNUMBER(FIND(analysismethod10,'II_Program-level standards'!Y$13)),"",'II_Program-level standards'!Y$13&amp;analysismethod10)</f>
        <v xml:space="preserve">Language Capabilities: Contract
IHCP: Contract/Good-faith effort to contract; 
</v>
      </c>
      <c r="CG12" s="251" t="str">
        <f>IF(ISNUMBER(FIND(analysismethod10,'II_Program-level standards'!Z$13)),"",'II_Program-level standards'!Z$13&amp;analysismethod10)</f>
        <v xml:space="preserve">Language Capabilities: Contract
IHCP: Contract/Good-faith effort to contract; 
</v>
      </c>
      <c r="CH12" s="251" t="str">
        <f>IF(ISNUMBER(FIND(analysismethod10,'II_Program-level standards'!AA$13)),"",'II_Program-level standards'!AA$13&amp;analysismethod10)</f>
        <v xml:space="preserve">Language Capabilities: Contract
IHCP: Contract/Good-faith effort to contract; 
</v>
      </c>
      <c r="CI12" s="251" t="str">
        <f>IF(ISNUMBER(FIND(analysismethod10,'II_Program-level standards'!AB$13)),"",'II_Program-level standards'!AB$13&amp;analysismethod10)</f>
        <v xml:space="preserve">Language Capabilities: Contract
IHCP: Contract/Good-faith effort to contract; 
</v>
      </c>
      <c r="CJ12" s="251" t="str">
        <f>IF(ISNUMBER(FIND(analysismethod10,'II_Program-level standards'!AC$13)),"",'II_Program-level standards'!AC$13&amp;analysismethod10)</f>
        <v xml:space="preserve">Language Capabilities: Contract
IHCP: Contract/Good-faith effort to contract; 
</v>
      </c>
      <c r="CK12" s="251" t="str">
        <f>IF(ISNUMBER(FIND(analysismethod10,'II_Program-level standards'!AD$13)),"",'II_Program-level standards'!AD$13&amp;analysismethod10)</f>
        <v xml:space="preserve">Language Capabilities: Contract
IHCP: Contract/Good-faith effort to contract; 
</v>
      </c>
      <c r="CL12" s="251" t="str">
        <f>IF(ISNUMBER(FIND(analysismethod10,'II_Program-level standards'!AE$13)),"",'II_Program-level standards'!AE$13&amp;analysismethod10)</f>
        <v xml:space="preserve">Language Capabilities: Contract
IHCP: Contract/Good-faith effort to contract; 
</v>
      </c>
      <c r="CM12" s="251" t="str">
        <f>IF(ISNUMBER(FIND(analysismethod10,'II_Program-level standards'!AF$13)),"",'II_Program-level standards'!AF$13&amp;analysismethod10)</f>
        <v xml:space="preserve">Language Capabilities: Contract
IHCP: Contract/Good-faith effort to contract; 
</v>
      </c>
      <c r="CN12" s="251" t="str">
        <f>IF(ISNUMBER(FIND(analysismethod10,'II_Program-level standards'!AG$13)),"",'II_Program-level standards'!AG$13&amp;analysismethod10)</f>
        <v xml:space="preserve">Language Capabilities: Contract
IHCP: Contract/Good-faith effort to contract; 
</v>
      </c>
      <c r="CO12" s="251" t="str">
        <f>IF(ISNUMBER(FIND(analysismethod10,'II_Program-level standards'!AH$13)),"",'II_Program-level standards'!AH$13&amp;analysismethod10)</f>
        <v xml:space="preserve">Language Capabilities: Contract
IHCP: Contract/Good-faith effort to contract; 
</v>
      </c>
      <c r="CP12" s="251" t="str">
        <f>IF(ISNUMBER(FIND(analysismethod10,'II_Program-level standards'!AI$13)),"",'II_Program-level standards'!AI$13&amp;analysismethod10)</f>
        <v xml:space="preserve">Language Capabilities: Contract
IHCP: Contract/Good-faith effort to contract; 
</v>
      </c>
      <c r="CQ12" s="251" t="str">
        <f>IF(ISNUMBER(FIND(analysismethod10,'II_Program-level standards'!AJ$13)),"",'II_Program-level standards'!AJ$13&amp;analysismethod10)</f>
        <v xml:space="preserve">Language Capabilities: Contract
IHCP: Contract/Good-faith effort to contract; 
</v>
      </c>
      <c r="CR12" s="251" t="str">
        <f>IF(ISNUMBER(FIND(analysismethod10,'II_Program-level standards'!AK$13)),"",'II_Program-level standards'!AK$13&amp;analysismethod10)</f>
        <v xml:space="preserve">Language Capabilities: Contract
IHCP: Contract/Good-faith effort to contract; 
</v>
      </c>
      <c r="CS12" s="251" t="str">
        <f>IF(ISNUMBER(FIND(analysismethod10,'II_Program-level standards'!AL$13)),"",'II_Program-level standards'!AL$13&amp;analysismethod10)</f>
        <v xml:space="preserve">Language Capabilities: Contract
IHCP: Contract/Good-faith effort to contract; 
</v>
      </c>
      <c r="CT12" s="251" t="str">
        <f>IF(ISNUMBER(FIND(analysismethod10,'II_Program-level standards'!AM$13)),"",'II_Program-level standards'!AM$13&amp;analysismethod10)</f>
        <v xml:space="preserve">Language Capabilities: Contract
IHCP: Contract/Good-faith effort to contract; 
</v>
      </c>
      <c r="CU12" s="251" t="str">
        <f>IF(ISNUMBER(FIND(analysismethod10,'II_Program-level standards'!AN$13)),"",'II_Program-level standards'!AN$13&amp;analysismethod10)</f>
        <v xml:space="preserve">Language Capabilities: Contract
IHCP: Contract/Good-faith effort to contract; 
</v>
      </c>
      <c r="CV12" s="251" t="str">
        <f>IF(ISNUMBER(FIND(analysismethod10,'II_Program-level standards'!AO$13)),"",'II_Program-level standards'!AO$13&amp;analysismethod10)</f>
        <v xml:space="preserve">Language Capabilities: Contract
IHCP: Contract/Good-faith effort to contract; 
</v>
      </c>
      <c r="CW12" s="251" t="str">
        <f>IF(ISNUMBER(FIND(analysismethod10,'II_Program-level standards'!AP$13)),"",'II_Program-level standards'!AP$13&amp;analysismethod10)</f>
        <v xml:space="preserve">Language Capabilities: Contract
IHCP: Contract/Good-faith effort to contract; 
</v>
      </c>
      <c r="CX12" s="251" t="str">
        <f>IF(ISNUMBER(FIND(analysismethod10,'II_Program-level standards'!AQ$13)),"",'II_Program-level standards'!AQ$13&amp;analysismethod10)</f>
        <v xml:space="preserve">Language Capabilities: Contract
IHCP: Contract/Good-faith effort to contract; 
</v>
      </c>
      <c r="CY12" s="251" t="str">
        <f>IF(ISNUMBER(FIND(analysismethod10,'II_Program-level standards'!AR$13)),"",'II_Program-level standards'!AR$13&amp;analysismethod10)</f>
        <v xml:space="preserve">Language Capabilities: Contract
IHCP: Contract/Good-faith effort to contract; 
</v>
      </c>
      <c r="CZ12" s="251" t="str">
        <f>IF(ISNUMBER(FIND(analysismethod10,'II_Program-level standards'!AS$13)),"",'II_Program-level standards'!AS$13&amp;analysismethod10)</f>
        <v xml:space="preserve">Language Capabilities: Contract
IHCP: Contract/Good-faith effort to contract; 
</v>
      </c>
      <c r="DA12" s="251" t="str">
        <f>IF(ISNUMBER(FIND(analysismethod10,'II_Program-level standards'!AT$13)),"",'II_Program-level standards'!AT$13&amp;analysismethod10)</f>
        <v xml:space="preserve">Language Capabilities: Contract
IHCP: Contract/Good-faith effort to contract; 
</v>
      </c>
      <c r="DB12" s="251" t="str">
        <f>IF(ISNUMBER(FIND(analysismethod10,'II_Program-level standards'!AU$13)),"",'II_Program-level standards'!AU$13&amp;analysismethod10)</f>
        <v xml:space="preserve">Language Capabilities: Contract
IHCP: Contract/Good-faith effort to contract; 
</v>
      </c>
      <c r="DC12" s="251" t="str">
        <f>IF(ISNUMBER(FIND(analysismethod10,'II_Program-level standards'!AV$13)),"",'II_Program-level standards'!AV$13&amp;analysismethod10)</f>
        <v xml:space="preserve">Language Capabilities: Contract
IHCP: Contract/Good-faith effort to contract; 
</v>
      </c>
      <c r="DD12" s="251" t="str">
        <f>IF(ISNUMBER(FIND(analysismethod10,'II_Program-level standards'!AW$13)),"",'II_Program-level standards'!AW$13&amp;analysismethod10)</f>
        <v xml:space="preserve">Language Capabilities: Contract
IHCP: Contract/Good-faith effort to contract; 
</v>
      </c>
      <c r="DE12" s="251" t="str">
        <f>IF(ISNUMBER(FIND(analysismethod10,'II_Program-level standards'!AX$13)),"",'II_Program-level standards'!AX$13&amp;analysismethod10)</f>
        <v xml:space="preserve">Language Capabilities: Contract
IHCP: Contract/Good-faith effort to contract; 
</v>
      </c>
      <c r="DF12" s="251" t="str">
        <f>IF(ISNUMBER(FIND(analysismethod10,'II_Program-level standards'!AY$13)),"",'II_Program-level standards'!AY$13&amp;analysismethod10)</f>
        <v xml:space="preserve">Language Capabilities: Contract
IHCP: Contract/Good-faith effort to contract; 
</v>
      </c>
      <c r="DG12" s="251" t="str">
        <f>IF(ISNUMBER(FIND(analysismethod10,'II_Program-level standards'!AZ$13)),"",'II_Program-level standards'!AZ$13&amp;analysismethod10)</f>
        <v xml:space="preserve">Language Capabilities: Contract
IHCP: Contract/Good-faith effort to contract; 
</v>
      </c>
      <c r="DH12" s="251" t="str">
        <f>IF(ISNUMBER(FIND(analysismethod10,'II_Program-level standards'!BA$13)),"",'II_Program-level standards'!BA$13&amp;analysismethod10)</f>
        <v xml:space="preserve">Language Capabilities: Contract
IHCP: Contract/Good-faith effort to contract; 
</v>
      </c>
      <c r="DI12" s="251" t="str">
        <f>IF(ISNUMBER(FIND(analysismethod10,'II_Program-level standards'!BB$13)),"",'II_Program-level standards'!BB$13&amp;analysismethod10)</f>
        <v xml:space="preserve">Language Capabilities: Contract
IHCP: Contract/Good-faith effort to contract; 
</v>
      </c>
      <c r="DJ12" s="251" t="str">
        <f>IF(ISNUMBER(FIND(analysismethod10,'II_Program-level standards'!BC$13)),"",'II_Program-level standards'!BC$13&amp;analysismethod10)</f>
        <v xml:space="preserve">Language Capabilities: Contract
IHCP: Contract/Good-faith effort to contract; 
</v>
      </c>
      <c r="DK12" s="251" t="str">
        <f>IF(ISNUMBER(FIND(analysismethod10,'II_Program-level standards'!BD$13)),"",'II_Program-level standards'!BD$13&amp;analysismethod10)</f>
        <v xml:space="preserve">Language Capabilities: Contract
IHCP: Contract/Good-faith effort to contract; 
</v>
      </c>
      <c r="DL12" s="251" t="str">
        <f>IF(ISNUMBER(FIND(analysismethod10,'II_Program-level standards'!BE$13)),"",'II_Program-level standards'!BE$13&amp;analysismethod10)</f>
        <v xml:space="preserve">Language Capabilities: Contract
IHCP: Contract/Good-faith effort to contract; 
</v>
      </c>
      <c r="DM12" s="251" t="str">
        <f>IF(ISNUMBER(FIND(analysismethod10,'II_Program-level standards'!BF$13)),"",'II_Program-level standards'!BF$13&amp;analysismethod10)</f>
        <v xml:space="preserve">Language Capabilities: Contract
IHCP: Contract/Good-faith effort to contract; 
</v>
      </c>
      <c r="DN12" s="251" t="str">
        <f>IF(ISNUMBER(FIND(analysismethod10,'II_Program-level standards'!BG$13)),"",'II_Program-level standards'!BG$13&amp;analysismethod10)</f>
        <v xml:space="preserve">Language Capabilities: Contract
IHCP: Contract/Good-faith effort to contract; 
</v>
      </c>
      <c r="DO12" s="251" t="str">
        <f>IF(ISNUMBER(FIND(analysismethod10,'II_Program-level standards'!BH$13)),"",'II_Program-level standards'!BH$13&amp;analysismethod10)</f>
        <v xml:space="preserve">Language Capabilities: Contract
IHCP: Contract/Good-faith effort to contract; 
</v>
      </c>
      <c r="DP12" s="251" t="str">
        <f>IF(ISNUMBER(FIND(analysismethod10,'II_Program-level standards'!BI$13)),"",'II_Program-level standards'!BI$13&amp;analysismethod10)</f>
        <v xml:space="preserve">Language Capabilities: Contract
IHCP: Contract/Good-faith effort to contract; 
</v>
      </c>
      <c r="DQ12" s="251" t="str">
        <f>IF(ISNUMBER(FIND(analysismethod10,'II_Program-level standards'!BJ$13)),"",'II_Program-level standards'!BJ$13&amp;analysismethod10)</f>
        <v xml:space="preserve">Language Capabilities: Contract
IHCP: Contract/Good-faith effort to contract; 
</v>
      </c>
      <c r="DR12" s="251" t="str">
        <f>IF(ISNUMBER(FIND(analysismethod10,'II_Program-level standards'!BK$13)),"",'II_Program-level standards'!BK$13&amp;analysismethod10)</f>
        <v xml:space="preserve">Language Capabilities: Contract
IHCP: Contract/Good-faith effort to contract; 
</v>
      </c>
      <c r="DS12" s="251" t="str">
        <f>IF(ISNUMBER(FIND(analysismethod10,'II_Program-level standards'!BL$13)),"",'II_Program-level standards'!BL$13&amp;analysismethod10)</f>
        <v xml:space="preserve">Language Capabilities: Contract
IHCP: Contract/Good-faith effort to contract; 
</v>
      </c>
      <c r="DT12" s="251" t="str">
        <f>IF(ISNUMBER(FIND(analysismethod10,'II_Program-level standards'!BM$13)),"",'II_Program-level standards'!BM$13&amp;analysismethod10)</f>
        <v xml:space="preserve">Language Capabilities: Contract
IHCP: Contract/Good-faith effort to contract; 
</v>
      </c>
      <c r="DU12" s="251" t="str">
        <f>IF(ISNUMBER(FIND(analysismethod10,'II_Program-level standards'!BN$13)),"",'II_Program-level standards'!BN$13&amp;analysismethod10)</f>
        <v xml:space="preserve">Language Capabilities: Contract
IHCP: Contract/Good-faith effort to contract; 
</v>
      </c>
      <c r="DV12" s="251" t="str">
        <f>IF(ISNUMBER(FIND(analysismethod10,'II_Program-level standards'!BO$13)),"",'II_Program-level standards'!BO$13&amp;analysismethod10)</f>
        <v xml:space="preserve">Language Capabilities: Contract
IHCP: Contract/Good-faith effort to contract; 
</v>
      </c>
      <c r="DW12" s="251" t="str">
        <f>IF(ISNUMBER(FIND(analysismethod10,'II_Program-level standards'!BP$13)),"",'II_Program-level standards'!BP$13&amp;analysismethod10)</f>
        <v xml:space="preserve">Language Capabilities: Contract
IHCP: Contract/Good-faith effort to contract; 
</v>
      </c>
      <c r="DX12" s="251" t="str">
        <f>IF(ISNUMBER(FIND(analysismethod10,'II_Program-level standards'!BQ$13)),"",'II_Program-level standards'!BQ$13&amp;analysismethod10)</f>
        <v xml:space="preserve">Language Capabilities: Contract
IHCP: Contract/Good-faith effort to contract; 
</v>
      </c>
      <c r="DY12" s="251" t="str">
        <f>IF(ISNUMBER(FIND(analysismethod10,'II_Program-level standards'!BR$13)),"",'II_Program-level standards'!BR$13&amp;analysismethod10)</f>
        <v xml:space="preserve">Language Capabilities: Contract
IHCP: Contract/Good-faith effort to contract; 
</v>
      </c>
      <c r="DZ12" s="251" t="str">
        <f>IF(ISNUMBER(FIND(analysismethod10,'II_Program-level standards'!BS$13)),"",'II_Program-level standards'!BS$13&amp;analysismethod10)</f>
        <v xml:space="preserve">Language Capabilities: Contract
IHCP: Contract/Good-faith effort to contract; 
</v>
      </c>
      <c r="EA12" s="251" t="str">
        <f>IF(ISNUMBER(FIND(analysismethod10,'II_Program-level standards'!BT$13)),"",'II_Program-level standards'!BT$13&amp;analysismethod10)</f>
        <v xml:space="preserve">Language Capabilities: Contract
IHCP: Contract/Good-faith effort to contract; 
</v>
      </c>
      <c r="EB12" s="251" t="str">
        <f>IF(ISNUMBER(FIND(analysismethod10,'II_Program-level standards'!BU$13)),"",'II_Program-level standards'!BU$13&amp;analysismethod10)</f>
        <v xml:space="preserve">Language Capabilities: Contract
IHCP: Contract/Good-faith effort to contract; 
</v>
      </c>
      <c r="EC12" s="251" t="str">
        <f>IF(ISNUMBER(FIND(analysismethod10,'II_Program-level standards'!BV$13)),"",'II_Program-level standards'!BV$13&amp;analysismethod10)</f>
        <v xml:space="preserve">Language Capabilities: Contract
IHCP: Contract/Good-faith effort to contract; 
</v>
      </c>
      <c r="ED12" s="251" t="str">
        <f>IF(ISNUMBER(FIND(analysismethod10,'II_Program-level standards'!BW$13)),"",'II_Program-level standards'!BW$13&amp;analysismethod10)</f>
        <v xml:space="preserve">Language Capabilities: Contract
IHCP: Contract/Good-faith effort to contract; 
</v>
      </c>
      <c r="EE12" s="251" t="str">
        <f>IF(ISNUMBER(FIND(analysismethod10,'II_Program-level standards'!BX$13)),"",'II_Program-level standards'!BX$13&amp;analysismethod10)</f>
        <v xml:space="preserve">Language Capabilities: Contract
IHCP: Contract/Good-faith effort to contract; 
</v>
      </c>
      <c r="EF12" s="251" t="str">
        <f>IF(ISNUMBER(FIND(analysismethod10,'II_Program-level standards'!BY$13)),"",'II_Program-level standards'!BY$13&amp;analysismethod10)</f>
        <v xml:space="preserve">Language Capabilities: Contract
IHCP: Contract/Good-faith effort to contract; 
</v>
      </c>
      <c r="EG12" s="251" t="str">
        <f>IF(ISNUMBER(FIND(analysismethod10,'II_Program-level standards'!BZ$13)),"",'II_Program-level standards'!BZ$13&amp;analysismethod10)</f>
        <v xml:space="preserve">Language Capabilities: Contract
IHCP: Contract/Good-faith effort to contract; 
</v>
      </c>
      <c r="EH12" s="251" t="str">
        <f>IF(ISNUMBER(FIND(analysismethod10,'II_Program-level standards'!CA$13)),"",'II_Program-level standards'!CA$13&amp;analysismethod10)</f>
        <v xml:space="preserve">Language Capabilities: Contract
IHCP: Contract/Good-faith effort to contract; 
</v>
      </c>
      <c r="EI12" s="251" t="str">
        <f>IF(ISNUMBER(FIND(analysismethod10,'II_Program-level standards'!CB$13)),"",'II_Program-level standards'!CB$13&amp;analysismethod10)</f>
        <v xml:space="preserve">Language Capabilities: Contract
IHCP: Contract/Good-faith effort to contract; 
</v>
      </c>
      <c r="EJ12" s="251" t="str">
        <f>IF(ISNUMBER(FIND(analysismethod10,'II_Program-level standards'!CC$13)),"",'II_Program-level standards'!CC$13&amp;analysismethod10)</f>
        <v xml:space="preserve">Language Capabilities: Contract
IHCP: Contract/Good-faith effort to contract; 
</v>
      </c>
      <c r="EK12" s="251" t="str">
        <f>IF(ISNUMBER(FIND(analysismethod10,'II_Program-level standards'!CD$13)),"",'II_Program-level standards'!CD$13&amp;analysismethod10)</f>
        <v xml:space="preserve">Language Capabilities: Contract
IHCP: Contract/Good-faith effort to contract; 
</v>
      </c>
      <c r="EL12" s="251" t="str">
        <f>IF(ISNUMBER(FIND(analysismethod10,'II_Program-level standards'!CE$13)),"",'II_Program-level standards'!CE$13&amp;analysismethod10)</f>
        <v xml:space="preserve">Language Capabilities: Contract
IHCP: Contract/Good-faith effort to contract; 
</v>
      </c>
      <c r="EM12" s="251" t="str">
        <f>IF(ISNUMBER(FIND(analysismethod10,'II_Program-level standards'!CF$13)),"",'II_Program-level standards'!CF$13&amp;analysismethod10)</f>
        <v xml:space="preserve">Language Capabilities: Contract
IHCP: Contract/Good-faith effort to contract; 
</v>
      </c>
      <c r="EN12" s="251" t="str">
        <f>IF(ISNUMBER(FIND(analysismethod10,'II_Program-level standards'!CG$13)),"",'II_Program-level standards'!CG$13&amp;analysismethod10)</f>
        <v xml:space="preserve">Language Capabilities: Contract
IHCP: Contract/Good-faith effort to contract; 
</v>
      </c>
      <c r="EO12" s="251" t="str">
        <f>IF(ISNUMBER(FIND(analysismethod10,'II_Program-level standards'!CH$13)),"",'II_Program-level standards'!CH$13&amp;analysismethod10)</f>
        <v xml:space="preserve">Language Capabilities: Contract
IHCP: Contract/Good-faith effort to contract; 
</v>
      </c>
      <c r="EP12" s="251" t="str">
        <f>IF(ISNUMBER(FIND(analysismethod10,'II_Program-level standards'!CI$13)),"",'II_Program-level standards'!CI$13&amp;analysismethod10)</f>
        <v xml:space="preserve">Language Capabilities: Contract
IHCP: Contract/Good-faith effort to contract; 
</v>
      </c>
      <c r="EQ12" s="251" t="str">
        <f>IF(ISNUMBER(FIND(analysismethod10,'II_Program-level standards'!CJ$13)),"",'II_Program-level standards'!CJ$13&amp;analysismethod10)</f>
        <v xml:space="preserve">Language Capabilities: Contract
IHCP: Contract/Good-faith effort to contract; 
</v>
      </c>
      <c r="ER12" s="251" t="str">
        <f>IF(ISNUMBER(FIND(analysismethod10,'II_Program-level standards'!CK$13)),"",'II_Program-level standards'!CK$13&amp;analysismethod10)</f>
        <v xml:space="preserve">Language Capabilities: Contract
IHCP: Contract/Good-faith effort to contract; 
</v>
      </c>
      <c r="ES12" s="251" t="str">
        <f>IF(ISNUMBER(FIND(analysismethod10,'II_Program-level standards'!CL$13)),"",'II_Program-level standards'!CL$13&amp;analysismethod10)</f>
        <v xml:space="preserve">Language Capabilities: Contract
IHCP: Contract/Good-faith effort to contract; 
</v>
      </c>
      <c r="ET12" s="251" t="str">
        <f>IF(ISNUMBER(FIND(analysismethod10,'II_Program-level standards'!CM$13)),"",'II_Program-level standards'!CM$13&amp;analysismethod10)</f>
        <v xml:space="preserve">Language Capabilities: Contract
IHCP: Contract/Good-faith effort to contract; 
</v>
      </c>
      <c r="EU12" s="251" t="str">
        <f>IF(ISNUMBER(FIND(analysismethod10,'II_Program-level standards'!CN$13)),"",'II_Program-level standards'!CN$13&amp;analysismethod10)</f>
        <v xml:space="preserve">Language Capabilities: Contract
IHCP: Contract/Good-faith effort to contract; 
</v>
      </c>
      <c r="EV12" s="251" t="str">
        <f>IF(ISNUMBER(FIND(analysismethod10,'II_Program-level standards'!CO$13)),"",'II_Program-level standards'!CO$13&amp;analysismethod10)</f>
        <v xml:space="preserve">Language Capabilities: Contract
IHCP: Contract/Good-faith effort to contract; 
</v>
      </c>
      <c r="EW12" s="251" t="str">
        <f>IF(ISNUMBER(FIND(analysismethod10,'II_Program-level standards'!CP$13)),"",'II_Program-level standards'!CP$13&amp;analysismethod10)</f>
        <v xml:space="preserve">Language Capabilities: Contract
IHCP: Contract/Good-faith effort to contract; 
</v>
      </c>
      <c r="EX12" s="251" t="str">
        <f>IF(ISNUMBER(FIND(analysismethod10,'II_Program-level standards'!CQ$13)),"",'II_Program-level standards'!CQ$13&amp;analysismethod10)</f>
        <v xml:space="preserve">Language Capabilities: Contract
IHCP: Contract/Good-faith effort to contract; 
</v>
      </c>
      <c r="EY12" s="251" t="str">
        <f>IF(ISNUMBER(FIND(analysismethod10,'II_Program-level standards'!CR$13)),"",'II_Program-level standards'!CR$13&amp;analysismethod10)</f>
        <v xml:space="preserve">Language Capabilities: Contract
IHCP: Contract/Good-faith effort to contract; 
</v>
      </c>
      <c r="EZ12" s="251" t="str">
        <f>IF(ISNUMBER(FIND(analysismethod10,'II_Program-level standards'!CS$13)),"",'II_Program-level standards'!CS$13&amp;analysismethod10)</f>
        <v xml:space="preserve">Language Capabilities: Contract
IHCP: Contract/Good-faith effort to contract; 
</v>
      </c>
      <c r="FA12" s="251" t="str">
        <f>IF(ISNUMBER(FIND(analysismethod10,'II_Program-level standards'!CT$13)),"",'II_Program-level standards'!CT$13&amp;analysismethod10)</f>
        <v xml:space="preserve">Language Capabilities: Contract
IHCP: Contract/Good-faith effort to contract; 
</v>
      </c>
      <c r="FB12" s="251" t="str">
        <f>IF(ISNUMBER(FIND(analysismethod10,'II_Program-level standards'!CU$13)),"",'II_Program-level standards'!CU$13&amp;analysismethod10)</f>
        <v xml:space="preserve">Language Capabilities: Contract
IHCP: Contract/Good-faith effort to contract; 
</v>
      </c>
      <c r="FC12" s="251" t="str">
        <f>IF(ISNUMBER(FIND(analysismethod10,'II_Program-level standards'!CV$13)),"",'II_Program-level standards'!CV$13&amp;analysismethod10)</f>
        <v xml:space="preserve">Language Capabilities: Contract
IHCP: Contract/Good-faith effort to contract; 
</v>
      </c>
      <c r="FD12" s="251" t="str">
        <f>IF(ISNUMBER(FIND(analysismethod10,'II_Program-level standards'!CW$13)),"",'II_Program-level standards'!CW$13&amp;analysismethod10)</f>
        <v xml:space="preserve">Language Capabilities: Contract
IHCP: Contract/Good-faith effort to contract; 
</v>
      </c>
      <c r="FE12" s="251" t="str">
        <f>IF(ISNUMBER(FIND(analysismethod10,'II_Program-level standards'!CX$13)),"",'II_Program-level standards'!CX$13&amp;analysismethod10)</f>
        <v xml:space="preserve">Language Capabilities: Contract
IHCP: Contract/Good-faith effort to contract; 
</v>
      </c>
      <c r="FF12" s="251" t="str">
        <f>IF(ISNUMBER(FIND(analysismethod10,'II_Program-level standards'!CY$13)),"",'II_Program-level standards'!CY$13&amp;analysismethod10)</f>
        <v xml:space="preserve">Language Capabilities: Contract
IHCP: Contract/Good-faith effort to contract; 
</v>
      </c>
      <c r="FG12" s="252" t="str">
        <f>IF(ISNUMBER(FIND(analysismethod10,'II_Program-level standards'!CZ$13)),"",'II_Program-level standards'!CZ$13&amp;analysismethod10)</f>
        <v xml:space="preserve">Language Capabilities: Contract
IHCP: Contract/Good-faith effort to contract; 
</v>
      </c>
    </row>
    <row r="13" spans="1:212" ht="15" thickBot="1">
      <c r="B13" s="11" t="s">
        <v>739</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740</v>
      </c>
      <c r="C14" s="11"/>
      <c r="D14" s="11"/>
      <c r="E14" s="11"/>
      <c r="F14" s="11"/>
      <c r="G14" s="11"/>
      <c r="J14" s="92"/>
      <c r="K14" s="91"/>
      <c r="L14" s="91"/>
      <c r="M14" s="91"/>
      <c r="N14" s="91"/>
      <c r="O14" s="91"/>
      <c r="P14" s="91"/>
      <c r="Q14" s="91"/>
      <c r="R14" s="91"/>
      <c r="S14" s="91"/>
      <c r="T14" s="91"/>
      <c r="BK14" s="13"/>
      <c r="BL14" s="13"/>
    </row>
    <row r="15" spans="1:212" ht="15" thickBot="1">
      <c r="B15" s="11" t="s">
        <v>741</v>
      </c>
      <c r="C15" s="11"/>
      <c r="D15" s="11"/>
      <c r="E15" s="11"/>
      <c r="F15" s="11"/>
      <c r="G15" s="11"/>
      <c r="J15" s="92"/>
      <c r="K15" s="91"/>
      <c r="L15" s="91"/>
      <c r="M15" s="91"/>
      <c r="N15" s="91"/>
      <c r="O15" s="91"/>
      <c r="P15" s="91"/>
      <c r="Q15" s="91"/>
      <c r="R15" s="91"/>
      <c r="S15" s="91"/>
      <c r="T15" s="91"/>
      <c r="BK15" s="13"/>
      <c r="BL15" s="13"/>
    </row>
    <row r="16" spans="1:212" ht="15.75" thickTop="1">
      <c r="B16" s="11" t="s">
        <v>742</v>
      </c>
      <c r="C16" s="11"/>
      <c r="D16" s="11"/>
      <c r="E16" s="11"/>
      <c r="F16" s="11"/>
      <c r="G16" s="11"/>
      <c r="J16" s="92"/>
      <c r="K16" s="91"/>
      <c r="L16" s="91"/>
      <c r="M16" s="91"/>
      <c r="N16" s="91"/>
      <c r="O16" s="91"/>
      <c r="P16" s="91"/>
      <c r="Q16" s="91"/>
      <c r="R16" s="91"/>
      <c r="S16" s="91"/>
      <c r="T16" s="91"/>
      <c r="BJ16" s="268" t="s">
        <v>743</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Network Adequacy Certification Tool (NACT); 
Geomapping; 
</v>
      </c>
      <c r="BQ16" s="248" t="str">
        <f>IF(ISNUMBER(FIND(analysismethod1,'III_Plan comp 438.68 {Plan 1}'!J$15)),"",'III_Plan comp 438.68 {Plan 1}'!J$15&amp;analysismethod1)</f>
        <v xml:space="preserve">Network Adequacy Certification Tool (NACT); 
Geomapping; 
</v>
      </c>
      <c r="BR16" s="248" t="str">
        <f>IF(ISNUMBER(FIND(analysismethod1,'III_Plan comp 438.68 {Plan 1}'!K$15)),"",'III_Plan comp 438.68 {Plan 1}'!K$15&amp;analysismethod1)</f>
        <v xml:space="preserve">Timely Access Data Tool (TADT); 
Geomapping; 
</v>
      </c>
      <c r="BS16" s="248" t="str">
        <f>IF(ISNUMBER(FIND(analysismethod1,'III_Plan comp 438.68 {Plan 1}'!L$15)),"",'III_Plan comp 438.68 {Plan 1}'!L$15&amp;analysismethod1)</f>
        <v xml:space="preserve">Timely Access Data Tool (TADT); 
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744</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745</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746</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747</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748</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749</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750</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Network Adequacy Certification Tool (NACT); 
Timely Access Data Tool (TADT); 
</v>
      </c>
      <c r="BQ23" s="251" t="str">
        <f>IF(ISNUMBER(FIND(analysismethod8,'III_Plan comp 438.68 {Plan 1}'!J$15)),"",'III_Plan comp 438.68 {Plan 1}'!J$15&amp;analysismethod8)</f>
        <v xml:space="preserve">Network Adequacy Certification Tool (NACT); 
Timely Access Data Tool (TADT); 
</v>
      </c>
      <c r="BR23" s="251" t="str">
        <f>IF(ISNUMBER(FIND(analysismethod8,'III_Plan comp 438.68 {Plan 1}'!K$15)),"",'III_Plan comp 438.68 {Plan 1}'!K$15&amp;analysismethod8)</f>
        <v/>
      </c>
      <c r="BS23" s="251" t="str">
        <f>IF(ISNUMBER(FIND(analysismethod8,'III_Plan comp 438.68 {Plan 1}'!L$15)),"",'III_Plan comp 438.68 {Plan 1}'!L$15&amp;analysismethod8)</f>
        <v/>
      </c>
      <c r="BT23" s="251" t="str">
        <f>IF(ISNUMBER(FIND(analysismethod8,'III_Plan comp 438.68 {Plan 1}'!M$15)),"",'III_Plan comp 438.68 {Plan 1}'!M$15&amp;analysismethod8)</f>
        <v xml:space="preserve">Timely Access Data Tool (TADT);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751</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Network Adequacy Certification Tool (NACT); 
</v>
      </c>
      <c r="BM24" s="251" t="str">
        <f>IF(ISNUMBER(FIND(analysismethod9,'III_Plan comp 438.68 {Plan 1}'!F$15)),"",'III_Plan comp 438.68 {Plan 1}'!F$15&amp;analysismethod9)</f>
        <v xml:space="preserve">Network Adequacy Certification Tool (NACT); 
</v>
      </c>
      <c r="BN24" s="251" t="str">
        <f>IF(ISNUMBER(FIND(analysismethod9,'III_Plan comp 438.68 {Plan 1}'!G$15)),"",'III_Plan comp 438.68 {Plan 1}'!G$15&amp;analysismethod9)</f>
        <v xml:space="preserve">Network Adequacy Certification Tool (NACT); 
</v>
      </c>
      <c r="BO24" s="251" t="str">
        <f>IF(ISNUMBER(FIND(analysismethod9,'III_Plan comp 438.68 {Plan 1}'!H$15)),"",'III_Plan comp 438.68 {Plan 1}'!H$15&amp;analysismethod9)</f>
        <v xml:space="preserve">Network Adequacy Certification Tool (NACT); 
</v>
      </c>
      <c r="BP24" s="251" t="str">
        <f>IF(ISNUMBER(FIND(analysismethod9,'III_Plan comp 438.68 {Plan 1}'!I$15)),"",'III_Plan comp 438.68 {Plan 1}'!I$15&amp;analysismethod9)</f>
        <v/>
      </c>
      <c r="BQ24" s="251" t="str">
        <f>IF(ISNUMBER(FIND(analysismethod9,'III_Plan comp 438.68 {Plan 1}'!J$15)),"",'III_Plan comp 438.68 {Plan 1}'!J$15&amp;analysismethod9)</f>
        <v/>
      </c>
      <c r="BR24" s="251" t="str">
        <f>IF(ISNUMBER(FIND(analysismethod9,'III_Plan comp 438.68 {Plan 1}'!K$15)),"",'III_Plan comp 438.68 {Plan 1}'!K$15&amp;analysismethod9)</f>
        <v xml:space="preserve">Timely Access Data Tool (TADT); 
Network Adequacy Certification Tool (NACT); 
</v>
      </c>
      <c r="BS24" s="251" t="str">
        <f>IF(ISNUMBER(FIND(analysismethod9,'III_Plan comp 438.68 {Plan 1}'!L$15)),"",'III_Plan comp 438.68 {Plan 1}'!L$15&amp;analysismethod9)</f>
        <v xml:space="preserve">Timely Access Data Tool (TADT); 
Network Adequacy Certification Tool (NACT); 
</v>
      </c>
      <c r="BT24" s="251" t="str">
        <f>IF(ISNUMBER(FIND(analysismethod9,'III_Plan comp 438.68 {Plan 1}'!M$15)),"",'III_Plan comp 438.68 {Plan 1}'!M$15&amp;analysismethod9)</f>
        <v xml:space="preserve">Network Adequacy Certification Tool (NACT); 
</v>
      </c>
      <c r="BU24" s="251" t="str">
        <f>IF(ISNUMBER(FIND(analysismethod9,'III_Plan comp 438.68 {Plan 1}'!N$15)),"",'III_Plan comp 438.68 {Plan 1}'!N$15&amp;analysismethod9)</f>
        <v xml:space="preserve">Network Adequacy Certification Tool (NACT); 
</v>
      </c>
      <c r="BV24" s="251" t="str">
        <f>IF(ISNUMBER(FIND(analysismethod9,'III_Plan comp 438.68 {Plan 1}'!O$15)),"",'III_Plan comp 438.68 {Plan 1}'!O$15&amp;analysismethod9)</f>
        <v xml:space="preserve">Network Adequacy Certification Tool (NACT); 
</v>
      </c>
      <c r="BW24" s="251" t="str">
        <f>IF(ISNUMBER(FIND(analysismethod9,'III_Plan comp 438.68 {Plan 1}'!P$15)),"",'III_Plan comp 438.68 {Plan 1}'!P$15&amp;analysismethod9)</f>
        <v xml:space="preserve">Network Adequacy Certification Tool (NACT); 
</v>
      </c>
      <c r="BX24" s="251" t="str">
        <f>IF(ISNUMBER(FIND(analysismethod9,'III_Plan comp 438.68 {Plan 1}'!Q$15)),"",'III_Plan comp 438.68 {Plan 1}'!Q$15&amp;analysismethod9)</f>
        <v xml:space="preserve">Network Adequacy Certification Tool (NACT); 
</v>
      </c>
      <c r="BY24" s="251" t="str">
        <f>IF(ISNUMBER(FIND(analysismethod9,'III_Plan comp 438.68 {Plan 1}'!R$15)),"",'III_Plan comp 438.68 {Plan 1}'!R$15&amp;analysismethod9)</f>
        <v xml:space="preserve">Network Adequacy Certification Tool (NACT); 
</v>
      </c>
      <c r="BZ24" s="251" t="str">
        <f>IF(ISNUMBER(FIND(analysismethod9,'III_Plan comp 438.68 {Plan 1}'!S$15)),"",'III_Plan comp 438.68 {Plan 1}'!S$15&amp;analysismethod9)</f>
        <v xml:space="preserve">Network Adequacy Certification Tool (NACT); 
</v>
      </c>
      <c r="CA24" s="251" t="str">
        <f>IF(ISNUMBER(FIND(analysismethod9,'III_Plan comp 438.68 {Plan 1}'!T$15)),"",'III_Plan comp 438.68 {Plan 1}'!T$15&amp;analysismethod9)</f>
        <v xml:space="preserve">Network Adequacy Certification Tool (NACT); 
</v>
      </c>
      <c r="CB24" s="251" t="str">
        <f>IF(ISNUMBER(FIND(analysismethod9,'III_Plan comp 438.68 {Plan 1}'!U$15)),"",'III_Plan comp 438.68 {Plan 1}'!U$15&amp;analysismethod9)</f>
        <v xml:space="preserve">Network Adequacy Certification Tool (NACT); 
</v>
      </c>
      <c r="CC24" s="251" t="str">
        <f>IF(ISNUMBER(FIND(analysismethod9,'III_Plan comp 438.68 {Plan 1}'!V$15)),"",'III_Plan comp 438.68 {Plan 1}'!V$15&amp;analysismethod9)</f>
        <v xml:space="preserve">Network Adequacy Certification Tool (NACT); 
</v>
      </c>
      <c r="CD24" s="251" t="str">
        <f>IF(ISNUMBER(FIND(analysismethod9,'III_Plan comp 438.68 {Plan 1}'!W$15)),"",'III_Plan comp 438.68 {Plan 1}'!W$15&amp;analysismethod9)</f>
        <v xml:space="preserve">Network Adequacy Certification Tool (NACT); 
</v>
      </c>
      <c r="CE24" s="251" t="str">
        <f>IF(ISNUMBER(FIND(analysismethod9,'III_Plan comp 438.68 {Plan 1}'!X$15)),"",'III_Plan comp 438.68 {Plan 1}'!X$15&amp;analysismethod9)</f>
        <v xml:space="preserve">Network Adequacy Certification Tool (NACT); 
</v>
      </c>
      <c r="CF24" s="251" t="str">
        <f>IF(ISNUMBER(FIND(analysismethod9,'III_Plan comp 438.68 {Plan 1}'!Y$15)),"",'III_Plan comp 438.68 {Plan 1}'!Y$15&amp;analysismethod9)</f>
        <v xml:space="preserve">Network Adequacy Certification Tool (NACT); 
</v>
      </c>
      <c r="CG24" s="251" t="str">
        <f>IF(ISNUMBER(FIND(analysismethod9,'III_Plan comp 438.68 {Plan 1}'!Z$15)),"",'III_Plan comp 438.68 {Plan 1}'!Z$15&amp;analysismethod9)</f>
        <v xml:space="preserve">Network Adequacy Certification Tool (NACT); 
</v>
      </c>
      <c r="CH24" s="251" t="str">
        <f>IF(ISNUMBER(FIND(analysismethod9,'III_Plan comp 438.68 {Plan 1}'!AA$15)),"",'III_Plan comp 438.68 {Plan 1}'!AA$15&amp;analysismethod9)</f>
        <v xml:space="preserve">Network Adequacy Certification Tool (NACT); 
</v>
      </c>
      <c r="CI24" s="251" t="str">
        <f>IF(ISNUMBER(FIND(analysismethod9,'III_Plan comp 438.68 {Plan 1}'!AB$15)),"",'III_Plan comp 438.68 {Plan 1}'!AB$15&amp;analysismethod9)</f>
        <v xml:space="preserve">Network Adequacy Certification Tool (NACT); 
</v>
      </c>
      <c r="CJ24" s="251" t="str">
        <f>IF(ISNUMBER(FIND(analysismethod9,'III_Plan comp 438.68 {Plan 1}'!AC$15)),"",'III_Plan comp 438.68 {Plan 1}'!AC$15&amp;analysismethod9)</f>
        <v xml:space="preserve">Network Adequacy Certification Tool (NACT); 
</v>
      </c>
      <c r="CK24" s="251" t="str">
        <f>IF(ISNUMBER(FIND(analysismethod9,'III_Plan comp 438.68 {Plan 1}'!AD$15)),"",'III_Plan comp 438.68 {Plan 1}'!AD$15&amp;analysismethod9)</f>
        <v xml:space="preserve">Network Adequacy Certification Tool (NACT); 
</v>
      </c>
      <c r="CL24" s="251" t="str">
        <f>IF(ISNUMBER(FIND(analysismethod9,'III_Plan comp 438.68 {Plan 1}'!AE$15)),"",'III_Plan comp 438.68 {Plan 1}'!AE$15&amp;analysismethod9)</f>
        <v xml:space="preserve">Network Adequacy Certification Tool (NACT); 
</v>
      </c>
      <c r="CM24" s="251" t="str">
        <f>IF(ISNUMBER(FIND(analysismethod9,'III_Plan comp 438.68 {Plan 1}'!AF$15)),"",'III_Plan comp 438.68 {Plan 1}'!AF$15&amp;analysismethod9)</f>
        <v xml:space="preserve">Network Adequacy Certification Tool (NACT); 
</v>
      </c>
      <c r="CN24" s="251" t="str">
        <f>IF(ISNUMBER(FIND(analysismethod9,'III_Plan comp 438.68 {Plan 1}'!AG$15)),"",'III_Plan comp 438.68 {Plan 1}'!AG$15&amp;analysismethod9)</f>
        <v xml:space="preserve">Network Adequacy Certification Tool (NACT); 
</v>
      </c>
      <c r="CO24" s="251" t="str">
        <f>IF(ISNUMBER(FIND(analysismethod9,'III_Plan comp 438.68 {Plan 1}'!AH$15)),"",'III_Plan comp 438.68 {Plan 1}'!AH$15&amp;analysismethod9)</f>
        <v xml:space="preserve">Network Adequacy Certification Tool (NACT); 
</v>
      </c>
      <c r="CP24" s="251" t="str">
        <f>IF(ISNUMBER(FIND(analysismethod9,'III_Plan comp 438.68 {Plan 1}'!AI$15)),"",'III_Plan comp 438.68 {Plan 1}'!AI$15&amp;analysismethod9)</f>
        <v xml:space="preserve">Network Adequacy Certification Tool (NACT); 
</v>
      </c>
      <c r="CQ24" s="251" t="str">
        <f>IF(ISNUMBER(FIND(analysismethod9,'III_Plan comp 438.68 {Plan 1}'!AJ$15)),"",'III_Plan comp 438.68 {Plan 1}'!AJ$15&amp;analysismethod9)</f>
        <v xml:space="preserve">Network Adequacy Certification Tool (NACT); 
</v>
      </c>
      <c r="CR24" s="251" t="str">
        <f>IF(ISNUMBER(FIND(analysismethod9,'III_Plan comp 438.68 {Plan 1}'!AK$15)),"",'III_Plan comp 438.68 {Plan 1}'!AK$15&amp;analysismethod9)</f>
        <v xml:space="preserve">Network Adequacy Certification Tool (NACT); 
</v>
      </c>
      <c r="CS24" s="251" t="str">
        <f>IF(ISNUMBER(FIND(analysismethod9,'III_Plan comp 438.68 {Plan 1}'!AL$15)),"",'III_Plan comp 438.68 {Plan 1}'!AL$15&amp;analysismethod9)</f>
        <v xml:space="preserve">Network Adequacy Certification Tool (NACT); 
</v>
      </c>
      <c r="CT24" s="251" t="str">
        <f>IF(ISNUMBER(FIND(analysismethod9,'III_Plan comp 438.68 {Plan 1}'!AM$15)),"",'III_Plan comp 438.68 {Plan 1}'!AM$15&amp;analysismethod9)</f>
        <v xml:space="preserve">Network Adequacy Certification Tool (NACT); 
</v>
      </c>
      <c r="CU24" s="251" t="str">
        <f>IF(ISNUMBER(FIND(analysismethod9,'III_Plan comp 438.68 {Plan 1}'!AN$15)),"",'III_Plan comp 438.68 {Plan 1}'!AN$15&amp;analysismethod9)</f>
        <v xml:space="preserve">Network Adequacy Certification Tool (NACT); 
</v>
      </c>
      <c r="CV24" s="251" t="str">
        <f>IF(ISNUMBER(FIND(analysismethod9,'III_Plan comp 438.68 {Plan 1}'!AO$15)),"",'III_Plan comp 438.68 {Plan 1}'!AO$15&amp;analysismethod9)</f>
        <v xml:space="preserve">Network Adequacy Certification Tool (NACT); 
</v>
      </c>
      <c r="CW24" s="251" t="str">
        <f>IF(ISNUMBER(FIND(analysismethod9,'III_Plan comp 438.68 {Plan 1}'!AP$15)),"",'III_Plan comp 438.68 {Plan 1}'!AP$15&amp;analysismethod9)</f>
        <v xml:space="preserve">Network Adequacy Certification Tool (NACT); 
</v>
      </c>
      <c r="CX24" s="251" t="str">
        <f>IF(ISNUMBER(FIND(analysismethod9,'III_Plan comp 438.68 {Plan 1}'!AQ$15)),"",'III_Plan comp 438.68 {Plan 1}'!AQ$15&amp;analysismethod9)</f>
        <v xml:space="preserve">Network Adequacy Certification Tool (NACT); 
</v>
      </c>
      <c r="CY24" s="251" t="str">
        <f>IF(ISNUMBER(FIND(analysismethod9,'III_Plan comp 438.68 {Plan 1}'!AR$15)),"",'III_Plan comp 438.68 {Plan 1}'!AR$15&amp;analysismethod9)</f>
        <v xml:space="preserve">Network Adequacy Certification Tool (NACT); 
</v>
      </c>
      <c r="CZ24" s="251" t="str">
        <f>IF(ISNUMBER(FIND(analysismethod9,'III_Plan comp 438.68 {Plan 1}'!AS$15)),"",'III_Plan comp 438.68 {Plan 1}'!AS$15&amp;analysismethod9)</f>
        <v xml:space="preserve">Network Adequacy Certification Tool (NACT); 
</v>
      </c>
      <c r="DA24" s="251" t="str">
        <f>IF(ISNUMBER(FIND(analysismethod9,'III_Plan comp 438.68 {Plan 1}'!AT$15)),"",'III_Plan comp 438.68 {Plan 1}'!AT$15&amp;analysismethod9)</f>
        <v xml:space="preserve">Network Adequacy Certification Tool (NACT); 
</v>
      </c>
      <c r="DB24" s="251" t="str">
        <f>IF(ISNUMBER(FIND(analysismethod9,'III_Plan comp 438.68 {Plan 1}'!AU$15)),"",'III_Plan comp 438.68 {Plan 1}'!AU$15&amp;analysismethod9)</f>
        <v xml:space="preserve">Network Adequacy Certification Tool (NACT); 
</v>
      </c>
      <c r="DC24" s="251" t="str">
        <f>IF(ISNUMBER(FIND(analysismethod9,'III_Plan comp 438.68 {Plan 1}'!AV$15)),"",'III_Plan comp 438.68 {Plan 1}'!AV$15&amp;analysismethod9)</f>
        <v xml:space="preserve">Network Adequacy Certification Tool (NACT); 
</v>
      </c>
      <c r="DD24" s="251" t="str">
        <f>IF(ISNUMBER(FIND(analysismethod9,'III_Plan comp 438.68 {Plan 1}'!AW$15)),"",'III_Plan comp 438.68 {Plan 1}'!AW$15&amp;analysismethod9)</f>
        <v xml:space="preserve">Network Adequacy Certification Tool (NACT); 
</v>
      </c>
      <c r="DE24" s="251" t="str">
        <f>IF(ISNUMBER(FIND(analysismethod9,'III_Plan comp 438.68 {Plan 1}'!AX$15)),"",'III_Plan comp 438.68 {Plan 1}'!AX$15&amp;analysismethod9)</f>
        <v xml:space="preserve">Network Adequacy Certification Tool (NACT); 
</v>
      </c>
      <c r="DF24" s="251" t="str">
        <f>IF(ISNUMBER(FIND(analysismethod9,'III_Plan comp 438.68 {Plan 1}'!AY$15)),"",'III_Plan comp 438.68 {Plan 1}'!AY$15&amp;analysismethod9)</f>
        <v xml:space="preserve">Network Adequacy Certification Tool (NACT); 
</v>
      </c>
      <c r="DG24" s="251" t="str">
        <f>IF(ISNUMBER(FIND(analysismethod9,'III_Plan comp 438.68 {Plan 1}'!AZ$15)),"",'III_Plan comp 438.68 {Plan 1}'!AZ$15&amp;analysismethod9)</f>
        <v xml:space="preserve">Network Adequacy Certification Tool (NACT); 
</v>
      </c>
      <c r="DH24" s="251" t="str">
        <f>IF(ISNUMBER(FIND(analysismethod9,'III_Plan comp 438.68 {Plan 1}'!BA$15)),"",'III_Plan comp 438.68 {Plan 1}'!BA$15&amp;analysismethod9)</f>
        <v xml:space="preserve">Network Adequacy Certification Tool (NACT); 
</v>
      </c>
      <c r="DI24" s="251" t="str">
        <f>IF(ISNUMBER(FIND(analysismethod9,'III_Plan comp 438.68 {Plan 1}'!BB$15)),"",'III_Plan comp 438.68 {Plan 1}'!BB$15&amp;analysismethod9)</f>
        <v xml:space="preserve">Network Adequacy Certification Tool (NACT); 
</v>
      </c>
      <c r="DJ24" s="251" t="str">
        <f>IF(ISNUMBER(FIND(analysismethod9,'III_Plan comp 438.68 {Plan 1}'!BC$15)),"",'III_Plan comp 438.68 {Plan 1}'!BC$15&amp;analysismethod9)</f>
        <v xml:space="preserve">Network Adequacy Certification Tool (NACT); 
</v>
      </c>
      <c r="DK24" s="251" t="str">
        <f>IF(ISNUMBER(FIND(analysismethod9,'III_Plan comp 438.68 {Plan 1}'!BD$15)),"",'III_Plan comp 438.68 {Plan 1}'!BD$15&amp;analysismethod9)</f>
        <v xml:space="preserve">Network Adequacy Certification Tool (NACT); 
</v>
      </c>
      <c r="DL24" s="251" t="str">
        <f>IF(ISNUMBER(FIND(analysismethod9,'III_Plan comp 438.68 {Plan 1}'!BE$15)),"",'III_Plan comp 438.68 {Plan 1}'!BE$15&amp;analysismethod9)</f>
        <v xml:space="preserve">Network Adequacy Certification Tool (NACT); 
</v>
      </c>
      <c r="DM24" s="251" t="str">
        <f>IF(ISNUMBER(FIND(analysismethod9,'III_Plan comp 438.68 {Plan 1}'!BF$15)),"",'III_Plan comp 438.68 {Plan 1}'!BF$15&amp;analysismethod9)</f>
        <v xml:space="preserve">Network Adequacy Certification Tool (NACT); 
</v>
      </c>
      <c r="DN24" s="251" t="str">
        <f>IF(ISNUMBER(FIND(analysismethod9,'III_Plan comp 438.68 {Plan 1}'!BG$15)),"",'III_Plan comp 438.68 {Plan 1}'!BG$15&amp;analysismethod9)</f>
        <v xml:space="preserve">Network Adequacy Certification Tool (NACT); 
</v>
      </c>
      <c r="DO24" s="251" t="str">
        <f>IF(ISNUMBER(FIND(analysismethod9,'III_Plan comp 438.68 {Plan 1}'!BH$15)),"",'III_Plan comp 438.68 {Plan 1}'!BH$15&amp;analysismethod9)</f>
        <v xml:space="preserve">Network Adequacy Certification Tool (NACT); 
</v>
      </c>
      <c r="DP24" s="251" t="str">
        <f>IF(ISNUMBER(FIND(analysismethod9,'III_Plan comp 438.68 {Plan 1}'!BI$15)),"",'III_Plan comp 438.68 {Plan 1}'!BI$15&amp;analysismethod9)</f>
        <v xml:space="preserve">Network Adequacy Certification Tool (NACT); 
</v>
      </c>
      <c r="DQ24" s="251" t="str">
        <f>IF(ISNUMBER(FIND(analysismethod9,'III_Plan comp 438.68 {Plan 1}'!BJ$15)),"",'III_Plan comp 438.68 {Plan 1}'!BJ$15&amp;analysismethod9)</f>
        <v xml:space="preserve">Network Adequacy Certification Tool (NACT); 
</v>
      </c>
      <c r="DR24" s="251" t="str">
        <f>IF(ISNUMBER(FIND(analysismethod9,'III_Plan comp 438.68 {Plan 1}'!BK$15)),"",'III_Plan comp 438.68 {Plan 1}'!BK$15&amp;analysismethod9)</f>
        <v xml:space="preserve">Network Adequacy Certification Tool (NACT); 
</v>
      </c>
      <c r="DS24" s="251" t="str">
        <f>IF(ISNUMBER(FIND(analysismethod9,'III_Plan comp 438.68 {Plan 1}'!BL$15)),"",'III_Plan comp 438.68 {Plan 1}'!BL$15&amp;analysismethod9)</f>
        <v xml:space="preserve">Network Adequacy Certification Tool (NACT); 
</v>
      </c>
      <c r="DT24" s="251" t="str">
        <f>IF(ISNUMBER(FIND(analysismethod9,'III_Plan comp 438.68 {Plan 1}'!BM$15)),"",'III_Plan comp 438.68 {Plan 1}'!BM$15&amp;analysismethod9)</f>
        <v xml:space="preserve">Network Adequacy Certification Tool (NACT); 
</v>
      </c>
      <c r="DU24" s="251" t="str">
        <f>IF(ISNUMBER(FIND(analysismethod9,'III_Plan comp 438.68 {Plan 1}'!BN$15)),"",'III_Plan comp 438.68 {Plan 1}'!BN$15&amp;analysismethod9)</f>
        <v xml:space="preserve">Network Adequacy Certification Tool (NACT); 
</v>
      </c>
      <c r="DV24" s="251" t="str">
        <f>IF(ISNUMBER(FIND(analysismethod9,'III_Plan comp 438.68 {Plan 1}'!BO$15)),"",'III_Plan comp 438.68 {Plan 1}'!BO$15&amp;analysismethod9)</f>
        <v xml:space="preserve">Network Adequacy Certification Tool (NACT); 
</v>
      </c>
      <c r="DW24" s="251" t="str">
        <f>IF(ISNUMBER(FIND(analysismethod9,'III_Plan comp 438.68 {Plan 1}'!BP$15)),"",'III_Plan comp 438.68 {Plan 1}'!BP$15&amp;analysismethod9)</f>
        <v xml:space="preserve">Network Adequacy Certification Tool (NACT); 
</v>
      </c>
      <c r="DX24" s="251" t="str">
        <f>IF(ISNUMBER(FIND(analysismethod9,'III_Plan comp 438.68 {Plan 1}'!BQ$15)),"",'III_Plan comp 438.68 {Plan 1}'!BQ$15&amp;analysismethod9)</f>
        <v xml:space="preserve">Network Adequacy Certification Tool (NACT); 
</v>
      </c>
      <c r="DY24" s="251" t="str">
        <f>IF(ISNUMBER(FIND(analysismethod9,'III_Plan comp 438.68 {Plan 1}'!BR$15)),"",'III_Plan comp 438.68 {Plan 1}'!BR$15&amp;analysismethod9)</f>
        <v xml:space="preserve">Network Adequacy Certification Tool (NACT); 
</v>
      </c>
      <c r="DZ24" s="251" t="str">
        <f>IF(ISNUMBER(FIND(analysismethod9,'III_Plan comp 438.68 {Plan 1}'!BS$15)),"",'III_Plan comp 438.68 {Plan 1}'!BS$15&amp;analysismethod9)</f>
        <v xml:space="preserve">Network Adequacy Certification Tool (NACT); 
</v>
      </c>
      <c r="EA24" s="251" t="str">
        <f>IF(ISNUMBER(FIND(analysismethod9,'III_Plan comp 438.68 {Plan 1}'!BT$15)),"",'III_Plan comp 438.68 {Plan 1}'!BT$15&amp;analysismethod9)</f>
        <v xml:space="preserve">Network Adequacy Certification Tool (NACT); 
</v>
      </c>
      <c r="EB24" s="251" t="str">
        <f>IF(ISNUMBER(FIND(analysismethod9,'III_Plan comp 438.68 {Plan 1}'!BU$15)),"",'III_Plan comp 438.68 {Plan 1}'!BU$15&amp;analysismethod9)</f>
        <v xml:space="preserve">Network Adequacy Certification Tool (NACT); 
</v>
      </c>
      <c r="EC24" s="251" t="str">
        <f>IF(ISNUMBER(FIND(analysismethod9,'III_Plan comp 438.68 {Plan 1}'!BV$15)),"",'III_Plan comp 438.68 {Plan 1}'!BV$15&amp;analysismethod9)</f>
        <v xml:space="preserve">Network Adequacy Certification Tool (NACT); 
</v>
      </c>
      <c r="ED24" s="251" t="str">
        <f>IF(ISNUMBER(FIND(analysismethod9,'III_Plan comp 438.68 {Plan 1}'!BW$15)),"",'III_Plan comp 438.68 {Plan 1}'!BW$15&amp;analysismethod9)</f>
        <v xml:space="preserve">Network Adequacy Certification Tool (NACT); 
</v>
      </c>
      <c r="EE24" s="251" t="str">
        <f>IF(ISNUMBER(FIND(analysismethod9,'III_Plan comp 438.68 {Plan 1}'!BX$15)),"",'III_Plan comp 438.68 {Plan 1}'!BX$15&amp;analysismethod9)</f>
        <v xml:space="preserve">Network Adequacy Certification Tool (NACT); 
</v>
      </c>
      <c r="EF24" s="251" t="str">
        <f>IF(ISNUMBER(FIND(analysismethod9,'III_Plan comp 438.68 {Plan 1}'!BY$15)),"",'III_Plan comp 438.68 {Plan 1}'!BY$15&amp;analysismethod9)</f>
        <v xml:space="preserve">Network Adequacy Certification Tool (NACT); 
</v>
      </c>
      <c r="EG24" s="251" t="str">
        <f>IF(ISNUMBER(FIND(analysismethod9,'III_Plan comp 438.68 {Plan 1}'!BZ$15)),"",'III_Plan comp 438.68 {Plan 1}'!BZ$15&amp;analysismethod9)</f>
        <v xml:space="preserve">Network Adequacy Certification Tool (NACT); 
</v>
      </c>
      <c r="EH24" s="251" t="str">
        <f>IF(ISNUMBER(FIND(analysismethod9,'III_Plan comp 438.68 {Plan 1}'!CA$15)),"",'III_Plan comp 438.68 {Plan 1}'!CA$15&amp;analysismethod9)</f>
        <v xml:space="preserve">Network Adequacy Certification Tool (NACT); 
</v>
      </c>
      <c r="EI24" s="251" t="str">
        <f>IF(ISNUMBER(FIND(analysismethod9,'III_Plan comp 438.68 {Plan 1}'!CB$15)),"",'III_Plan comp 438.68 {Plan 1}'!CB$15&amp;analysismethod9)</f>
        <v xml:space="preserve">Network Adequacy Certification Tool (NACT); 
</v>
      </c>
      <c r="EJ24" s="251" t="str">
        <f>IF(ISNUMBER(FIND(analysismethod9,'III_Plan comp 438.68 {Plan 1}'!CC$15)),"",'III_Plan comp 438.68 {Plan 1}'!CC$15&amp;analysismethod9)</f>
        <v xml:space="preserve">Network Adequacy Certification Tool (NACT); 
</v>
      </c>
      <c r="EK24" s="251" t="str">
        <f>IF(ISNUMBER(FIND(analysismethod9,'III_Plan comp 438.68 {Plan 1}'!CD$15)),"",'III_Plan comp 438.68 {Plan 1}'!CD$15&amp;analysismethod9)</f>
        <v xml:space="preserve">Network Adequacy Certification Tool (NACT); 
</v>
      </c>
      <c r="EL24" s="251" t="str">
        <f>IF(ISNUMBER(FIND(analysismethod9,'III_Plan comp 438.68 {Plan 1}'!CE$15)),"",'III_Plan comp 438.68 {Plan 1}'!CE$15&amp;analysismethod9)</f>
        <v xml:space="preserve">Network Adequacy Certification Tool (NACT); 
</v>
      </c>
      <c r="EM24" s="251" t="str">
        <f>IF(ISNUMBER(FIND(analysismethod9,'III_Plan comp 438.68 {Plan 1}'!CF$15)),"",'III_Plan comp 438.68 {Plan 1}'!CF$15&amp;analysismethod9)</f>
        <v xml:space="preserve">Network Adequacy Certification Tool (NACT); 
</v>
      </c>
      <c r="EN24" s="251" t="str">
        <f>IF(ISNUMBER(FIND(analysismethod9,'III_Plan comp 438.68 {Plan 1}'!CG$15)),"",'III_Plan comp 438.68 {Plan 1}'!CG$15&amp;analysismethod9)</f>
        <v xml:space="preserve">Network Adequacy Certification Tool (NACT); 
</v>
      </c>
      <c r="EO24" s="251" t="str">
        <f>IF(ISNUMBER(FIND(analysismethod9,'III_Plan comp 438.68 {Plan 1}'!CH$15)),"",'III_Plan comp 438.68 {Plan 1}'!CH$15&amp;analysismethod9)</f>
        <v xml:space="preserve">Network Adequacy Certification Tool (NACT); 
</v>
      </c>
      <c r="EP24" s="251" t="str">
        <f>IF(ISNUMBER(FIND(analysismethod9,'III_Plan comp 438.68 {Plan 1}'!CI$15)),"",'III_Plan comp 438.68 {Plan 1}'!CI$15&amp;analysismethod9)</f>
        <v xml:space="preserve">Network Adequacy Certification Tool (NACT); 
</v>
      </c>
      <c r="EQ24" s="251" t="str">
        <f>IF(ISNUMBER(FIND(analysismethod9,'III_Plan comp 438.68 {Plan 1}'!CJ$15)),"",'III_Plan comp 438.68 {Plan 1}'!CJ$15&amp;analysismethod9)</f>
        <v xml:space="preserve">Network Adequacy Certification Tool (NACT); 
</v>
      </c>
      <c r="ER24" s="251" t="str">
        <f>IF(ISNUMBER(FIND(analysismethod9,'III_Plan comp 438.68 {Plan 1}'!CK$15)),"",'III_Plan comp 438.68 {Plan 1}'!CK$15&amp;analysismethod9)</f>
        <v xml:space="preserve">Network Adequacy Certification Tool (NACT); 
</v>
      </c>
      <c r="ES24" s="251" t="str">
        <f>IF(ISNUMBER(FIND(analysismethod9,'III_Plan comp 438.68 {Plan 1}'!CL$15)),"",'III_Plan comp 438.68 {Plan 1}'!CL$15&amp;analysismethod9)</f>
        <v xml:space="preserve">Network Adequacy Certification Tool (NACT); 
</v>
      </c>
      <c r="ET24" s="251" t="str">
        <f>IF(ISNUMBER(FIND(analysismethod9,'III_Plan comp 438.68 {Plan 1}'!CM$15)),"",'III_Plan comp 438.68 {Plan 1}'!CM$15&amp;analysismethod9)</f>
        <v xml:space="preserve">Network Adequacy Certification Tool (NACT); 
</v>
      </c>
      <c r="EU24" s="251" t="str">
        <f>IF(ISNUMBER(FIND(analysismethod9,'III_Plan comp 438.68 {Plan 1}'!CN$15)),"",'III_Plan comp 438.68 {Plan 1}'!CN$15&amp;analysismethod9)</f>
        <v xml:space="preserve">Network Adequacy Certification Tool (NACT); 
</v>
      </c>
      <c r="EV24" s="251" t="str">
        <f>IF(ISNUMBER(FIND(analysismethod9,'III_Plan comp 438.68 {Plan 1}'!CO$15)),"",'III_Plan comp 438.68 {Plan 1}'!CO$15&amp;analysismethod9)</f>
        <v xml:space="preserve">Network Adequacy Certification Tool (NACT); 
</v>
      </c>
      <c r="EW24" s="251" t="str">
        <f>IF(ISNUMBER(FIND(analysismethod9,'III_Plan comp 438.68 {Plan 1}'!CP$15)),"",'III_Plan comp 438.68 {Plan 1}'!CP$15&amp;analysismethod9)</f>
        <v xml:space="preserve">Network Adequacy Certification Tool (NACT); 
</v>
      </c>
      <c r="EX24" s="251" t="str">
        <f>IF(ISNUMBER(FIND(analysismethod9,'III_Plan comp 438.68 {Plan 1}'!CQ$15)),"",'III_Plan comp 438.68 {Plan 1}'!CQ$15&amp;analysismethod9)</f>
        <v xml:space="preserve">Network Adequacy Certification Tool (NACT); 
</v>
      </c>
      <c r="EY24" s="251" t="str">
        <f>IF(ISNUMBER(FIND(analysismethod9,'III_Plan comp 438.68 {Plan 1}'!CR$15)),"",'III_Plan comp 438.68 {Plan 1}'!CR$15&amp;analysismethod9)</f>
        <v xml:space="preserve">Network Adequacy Certification Tool (NACT); 
</v>
      </c>
      <c r="EZ24" s="251" t="str">
        <f>IF(ISNUMBER(FIND(analysismethod9,'III_Plan comp 438.68 {Plan 1}'!CS$15)),"",'III_Plan comp 438.68 {Plan 1}'!CS$15&amp;analysismethod9)</f>
        <v xml:space="preserve">Network Adequacy Certification Tool (NACT); 
</v>
      </c>
      <c r="FA24" s="251" t="str">
        <f>IF(ISNUMBER(FIND(analysismethod9,'III_Plan comp 438.68 {Plan 1}'!CT$15)),"",'III_Plan comp 438.68 {Plan 1}'!CT$15&amp;analysismethod9)</f>
        <v xml:space="preserve">Network Adequacy Certification Tool (NACT); 
</v>
      </c>
      <c r="FB24" s="251" t="str">
        <f>IF(ISNUMBER(FIND(analysismethod9,'III_Plan comp 438.68 {Plan 1}'!CU$15)),"",'III_Plan comp 438.68 {Plan 1}'!CU$15&amp;analysismethod9)</f>
        <v xml:space="preserve">Network Adequacy Certification Tool (NACT); 
</v>
      </c>
      <c r="FC24" s="251" t="str">
        <f>IF(ISNUMBER(FIND(analysismethod9,'III_Plan comp 438.68 {Plan 1}'!CV$15)),"",'III_Plan comp 438.68 {Plan 1}'!CV$15&amp;analysismethod9)</f>
        <v xml:space="preserve">Network Adequacy Certification Tool (NACT); 
</v>
      </c>
      <c r="FD24" s="251" t="str">
        <f>IF(ISNUMBER(FIND(analysismethod9,'III_Plan comp 438.68 {Plan 1}'!CW$15)),"",'III_Plan comp 438.68 {Plan 1}'!CW$15&amp;analysismethod9)</f>
        <v xml:space="preserve">Network Adequacy Certification Tool (NACT); 
</v>
      </c>
      <c r="FE24" s="251" t="str">
        <f>IF(ISNUMBER(FIND(analysismethod9,'III_Plan comp 438.68 {Plan 1}'!CX$15)),"",'III_Plan comp 438.68 {Plan 1}'!CX$15&amp;analysismethod9)</f>
        <v xml:space="preserve">Network Adequacy Certification Tool (NACT); 
</v>
      </c>
      <c r="FF24" s="251" t="str">
        <f>IF(ISNUMBER(FIND(analysismethod9,'III_Plan comp 438.68 {Plan 1}'!CY$15)),"",'III_Plan comp 438.68 {Plan 1}'!CY$15&amp;analysismethod9)</f>
        <v xml:space="preserve">Network Adequacy Certification Tool (NACT); 
</v>
      </c>
      <c r="FG24" s="251" t="str">
        <f>IF(ISNUMBER(FIND(analysismethod9,'III_Plan comp 438.68 {Plan 1}'!CZ$15)),"",'III_Plan comp 438.68 {Plan 1}'!CZ$15&amp;analysismethod9)</f>
        <v xml:space="preserve">Network Adequacy Certification Tool (NACT); 
</v>
      </c>
    </row>
    <row r="25" spans="2:163" ht="15" thickBot="1">
      <c r="B25" s="11" t="s">
        <v>752</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Language Capabilities: Contract
IHCP: Contract/Good-faith effort to contract; 
</v>
      </c>
      <c r="BM25" s="254" t="str">
        <f>IF(ISNUMBER(FIND(analysismethod10,'III_Plan comp 438.68 {Plan 1}'!F$15)),"",'III_Plan comp 438.68 {Plan 1}'!F$15&amp;analysismethod10)</f>
        <v xml:space="preserve">Language Capabilities: Contract
IHCP: Contract/Good-faith effort to contract; 
</v>
      </c>
      <c r="BN25" s="254" t="str">
        <f>IF(ISNUMBER(FIND(analysismethod10,'III_Plan comp 438.68 {Plan 1}'!G$15)),"",'III_Plan comp 438.68 {Plan 1}'!G$15&amp;analysismethod10)</f>
        <v xml:space="preserve">Language Capabilities: Contract
IHCP: Contract/Good-faith effort to contract; 
</v>
      </c>
      <c r="BO25" s="254" t="str">
        <f>IF(ISNUMBER(FIND(analysismethod10,'III_Plan comp 438.68 {Plan 1}'!H$15)),"",'III_Plan comp 438.68 {Plan 1}'!H$15&amp;analysismethod10)</f>
        <v xml:space="preserve">Language Capabilities: Contract
IHCP: Contract/Good-faith effort to contract; 
</v>
      </c>
      <c r="BP25" s="254" t="str">
        <f>IF(ISNUMBER(FIND(analysismethod10,'III_Plan comp 438.68 {Plan 1}'!I$15)),"",'III_Plan comp 438.68 {Plan 1}'!I$15&amp;analysismethod10)</f>
        <v xml:space="preserve">Network Adequacy Certification Tool (NACT); 
Language Capabilities: Contract
IHCP: Contract/Good-faith effort to contract; 
</v>
      </c>
      <c r="BQ25" s="254" t="str">
        <f>IF(ISNUMBER(FIND(analysismethod10,'III_Plan comp 438.68 {Plan 1}'!J$15)),"",'III_Plan comp 438.68 {Plan 1}'!J$15&amp;analysismethod10)</f>
        <v xml:space="preserve">Network Adequacy Certification Tool (NACT); 
Language Capabilities: Contract
IHCP: Contract/Good-faith effort to contract; 
</v>
      </c>
      <c r="BR25" s="254" t="str">
        <f>IF(ISNUMBER(FIND(analysismethod10,'III_Plan comp 438.68 {Plan 1}'!K$15)),"",'III_Plan comp 438.68 {Plan 1}'!K$15&amp;analysismethod10)</f>
        <v xml:space="preserve">Timely Access Data Tool (TADT); 
Language Capabilities: Contract
IHCP: Contract/Good-faith effort to contract; 
</v>
      </c>
      <c r="BS25" s="254" t="str">
        <f>IF(ISNUMBER(FIND(analysismethod10,'III_Plan comp 438.68 {Plan 1}'!L$15)),"",'III_Plan comp 438.68 {Plan 1}'!L$15&amp;analysismethod10)</f>
        <v xml:space="preserve">Timely Access Data Tool (TADT); 
Language Capabilities: Contract
IHCP: Contract/Good-faith effort to contract; 
</v>
      </c>
      <c r="BT25" s="254" t="str">
        <f>IF(ISNUMBER(FIND(analysismethod10,'III_Plan comp 438.68 {Plan 1}'!M$15)),"",'III_Plan comp 438.68 {Plan 1}'!M$15&amp;analysismethod10)</f>
        <v xml:space="preserve">Language Capabilities: Contract
IHCP: Contract/Good-faith effort to contract; 
</v>
      </c>
      <c r="BU25" s="254" t="str">
        <f>IF(ISNUMBER(FIND(analysismethod10,'III_Plan comp 438.68 {Plan 1}'!N$15)),"",'III_Plan comp 438.68 {Plan 1}'!N$15&amp;analysismethod10)</f>
        <v xml:space="preserve">Language Capabilities: Contract
IHCP: Contract/Good-faith effort to contract; 
</v>
      </c>
      <c r="BV25" s="254" t="str">
        <f>IF(ISNUMBER(FIND(analysismethod10,'III_Plan comp 438.68 {Plan 1}'!O$15)),"",'III_Plan comp 438.68 {Plan 1}'!O$15&amp;analysismethod10)</f>
        <v xml:space="preserve">Language Capabilities: Contract
IHCP: Contract/Good-faith effort to contract; 
</v>
      </c>
      <c r="BW25" s="254" t="str">
        <f>IF(ISNUMBER(FIND(analysismethod10,'III_Plan comp 438.68 {Plan 1}'!P$15)),"",'III_Plan comp 438.68 {Plan 1}'!P$15&amp;analysismethod10)</f>
        <v xml:space="preserve">Language Capabilities: Contract
IHCP: Contract/Good-faith effort to contract; 
</v>
      </c>
      <c r="BX25" s="254" t="str">
        <f>IF(ISNUMBER(FIND(analysismethod10,'III_Plan comp 438.68 {Plan 1}'!Q$15)),"",'III_Plan comp 438.68 {Plan 1}'!Q$15&amp;analysismethod10)</f>
        <v xml:space="preserve">Language Capabilities: Contract
IHCP: Contract/Good-faith effort to contract; 
</v>
      </c>
      <c r="BY25" s="254" t="str">
        <f>IF(ISNUMBER(FIND(analysismethod10,'III_Plan comp 438.68 {Plan 1}'!R$15)),"",'III_Plan comp 438.68 {Plan 1}'!R$15&amp;analysismethod10)</f>
        <v xml:space="preserve">Language Capabilities: Contract
IHCP: Contract/Good-faith effort to contract; 
</v>
      </c>
      <c r="BZ25" s="254" t="str">
        <f>IF(ISNUMBER(FIND(analysismethod10,'III_Plan comp 438.68 {Plan 1}'!S$15)),"",'III_Plan comp 438.68 {Plan 1}'!S$15&amp;analysismethod10)</f>
        <v xml:space="preserve">Language Capabilities: Contract
IHCP: Contract/Good-faith effort to contract; 
</v>
      </c>
      <c r="CA25" s="254" t="str">
        <f>IF(ISNUMBER(FIND(analysismethod10,'III_Plan comp 438.68 {Plan 1}'!T$15)),"",'III_Plan comp 438.68 {Plan 1}'!T$15&amp;analysismethod10)</f>
        <v xml:space="preserve">Language Capabilities: Contract
IHCP: Contract/Good-faith effort to contract; 
</v>
      </c>
      <c r="CB25" s="254" t="str">
        <f>IF(ISNUMBER(FIND(analysismethod10,'III_Plan comp 438.68 {Plan 1}'!U$15)),"",'III_Plan comp 438.68 {Plan 1}'!U$15&amp;analysismethod10)</f>
        <v xml:space="preserve">Language Capabilities: Contract
IHCP: Contract/Good-faith effort to contract; 
</v>
      </c>
      <c r="CC25" s="254" t="str">
        <f>IF(ISNUMBER(FIND(analysismethod10,'III_Plan comp 438.68 {Plan 1}'!V$15)),"",'III_Plan comp 438.68 {Plan 1}'!V$15&amp;analysismethod10)</f>
        <v xml:space="preserve">Language Capabilities: Contract
IHCP: Contract/Good-faith effort to contract; 
</v>
      </c>
      <c r="CD25" s="254" t="str">
        <f>IF(ISNUMBER(FIND(analysismethod10,'III_Plan comp 438.68 {Plan 1}'!W$15)),"",'III_Plan comp 438.68 {Plan 1}'!W$15&amp;analysismethod10)</f>
        <v xml:space="preserve">Language Capabilities: Contract
IHCP: Contract/Good-faith effort to contract; 
</v>
      </c>
      <c r="CE25" s="254" t="str">
        <f>IF(ISNUMBER(FIND(analysismethod10,'III_Plan comp 438.68 {Plan 1}'!X$15)),"",'III_Plan comp 438.68 {Plan 1}'!X$15&amp;analysismethod10)</f>
        <v xml:space="preserve">Language Capabilities: Contract
IHCP: Contract/Good-faith effort to contract; 
</v>
      </c>
      <c r="CF25" s="254" t="str">
        <f>IF(ISNUMBER(FIND(analysismethod10,'III_Plan comp 438.68 {Plan 1}'!Y$15)),"",'III_Plan comp 438.68 {Plan 1}'!Y$15&amp;analysismethod10)</f>
        <v xml:space="preserve">Language Capabilities: Contract
IHCP: Contract/Good-faith effort to contract; 
</v>
      </c>
      <c r="CG25" s="254" t="str">
        <f>IF(ISNUMBER(FIND(analysismethod10,'III_Plan comp 438.68 {Plan 1}'!Z$15)),"",'III_Plan comp 438.68 {Plan 1}'!Z$15&amp;analysismethod10)</f>
        <v xml:space="preserve">Language Capabilities: Contract
IHCP: Contract/Good-faith effort to contract; 
</v>
      </c>
      <c r="CH25" s="254" t="str">
        <f>IF(ISNUMBER(FIND(analysismethod10,'III_Plan comp 438.68 {Plan 1}'!AA$15)),"",'III_Plan comp 438.68 {Plan 1}'!AA$15&amp;analysismethod10)</f>
        <v xml:space="preserve">Language Capabilities: Contract
IHCP: Contract/Good-faith effort to contract; 
</v>
      </c>
      <c r="CI25" s="254" t="str">
        <f>IF(ISNUMBER(FIND(analysismethod10,'III_Plan comp 438.68 {Plan 1}'!AB$15)),"",'III_Plan comp 438.68 {Plan 1}'!AB$15&amp;analysismethod10)</f>
        <v xml:space="preserve">Language Capabilities: Contract
IHCP: Contract/Good-faith effort to contract; 
</v>
      </c>
      <c r="CJ25" s="254" t="str">
        <f>IF(ISNUMBER(FIND(analysismethod10,'III_Plan comp 438.68 {Plan 1}'!AC$15)),"",'III_Plan comp 438.68 {Plan 1}'!AC$15&amp;analysismethod10)</f>
        <v xml:space="preserve">Language Capabilities: Contract
IHCP: Contract/Good-faith effort to contract; 
</v>
      </c>
      <c r="CK25" s="254" t="str">
        <f>IF(ISNUMBER(FIND(analysismethod10,'III_Plan comp 438.68 {Plan 1}'!AD$15)),"",'III_Plan comp 438.68 {Plan 1}'!AD$15&amp;analysismethod10)</f>
        <v xml:space="preserve">Language Capabilities: Contract
IHCP: Contract/Good-faith effort to contract; 
</v>
      </c>
      <c r="CL25" s="254" t="str">
        <f>IF(ISNUMBER(FIND(analysismethod10,'III_Plan comp 438.68 {Plan 1}'!AE$15)),"",'III_Plan comp 438.68 {Plan 1}'!AE$15&amp;analysismethod10)</f>
        <v xml:space="preserve">Language Capabilities: Contract
IHCP: Contract/Good-faith effort to contract; 
</v>
      </c>
      <c r="CM25" s="254" t="str">
        <f>IF(ISNUMBER(FIND(analysismethod10,'III_Plan comp 438.68 {Plan 1}'!AF$15)),"",'III_Plan comp 438.68 {Plan 1}'!AF$15&amp;analysismethod10)</f>
        <v xml:space="preserve">Language Capabilities: Contract
IHCP: Contract/Good-faith effort to contract; 
</v>
      </c>
      <c r="CN25" s="254" t="str">
        <f>IF(ISNUMBER(FIND(analysismethod10,'III_Plan comp 438.68 {Plan 1}'!AG$15)),"",'III_Plan comp 438.68 {Plan 1}'!AG$15&amp;analysismethod10)</f>
        <v xml:space="preserve">Language Capabilities: Contract
IHCP: Contract/Good-faith effort to contract; 
</v>
      </c>
      <c r="CO25" s="254" t="str">
        <f>IF(ISNUMBER(FIND(analysismethod10,'III_Plan comp 438.68 {Plan 1}'!AH$15)),"",'III_Plan comp 438.68 {Plan 1}'!AH$15&amp;analysismethod10)</f>
        <v xml:space="preserve">Language Capabilities: Contract
IHCP: Contract/Good-faith effort to contract; 
</v>
      </c>
      <c r="CP25" s="254" t="str">
        <f>IF(ISNUMBER(FIND(analysismethod10,'III_Plan comp 438.68 {Plan 1}'!AI$15)),"",'III_Plan comp 438.68 {Plan 1}'!AI$15&amp;analysismethod10)</f>
        <v xml:space="preserve">Language Capabilities: Contract
IHCP: Contract/Good-faith effort to contract; 
</v>
      </c>
      <c r="CQ25" s="254" t="str">
        <f>IF(ISNUMBER(FIND(analysismethod10,'III_Plan comp 438.68 {Plan 1}'!AJ$15)),"",'III_Plan comp 438.68 {Plan 1}'!AJ$15&amp;analysismethod10)</f>
        <v xml:space="preserve">Language Capabilities: Contract
IHCP: Contract/Good-faith effort to contract; 
</v>
      </c>
      <c r="CR25" s="254" t="str">
        <f>IF(ISNUMBER(FIND(analysismethod10,'III_Plan comp 438.68 {Plan 1}'!AK$15)),"",'III_Plan comp 438.68 {Plan 1}'!AK$15&amp;analysismethod10)</f>
        <v xml:space="preserve">Language Capabilities: Contract
IHCP: Contract/Good-faith effort to contract; 
</v>
      </c>
      <c r="CS25" s="254" t="str">
        <f>IF(ISNUMBER(FIND(analysismethod10,'III_Plan comp 438.68 {Plan 1}'!AL$15)),"",'III_Plan comp 438.68 {Plan 1}'!AL$15&amp;analysismethod10)</f>
        <v xml:space="preserve">Language Capabilities: Contract
IHCP: Contract/Good-faith effort to contract; 
</v>
      </c>
      <c r="CT25" s="254" t="str">
        <f>IF(ISNUMBER(FIND(analysismethod10,'III_Plan comp 438.68 {Plan 1}'!AM$15)),"",'III_Plan comp 438.68 {Plan 1}'!AM$15&amp;analysismethod10)</f>
        <v xml:space="preserve">Language Capabilities: Contract
IHCP: Contract/Good-faith effort to contract; 
</v>
      </c>
      <c r="CU25" s="254" t="str">
        <f>IF(ISNUMBER(FIND(analysismethod10,'III_Plan comp 438.68 {Plan 1}'!AN$15)),"",'III_Plan comp 438.68 {Plan 1}'!AN$15&amp;analysismethod10)</f>
        <v xml:space="preserve">Language Capabilities: Contract
IHCP: Contract/Good-faith effort to contract; 
</v>
      </c>
      <c r="CV25" s="254" t="str">
        <f>IF(ISNUMBER(FIND(analysismethod10,'III_Plan comp 438.68 {Plan 1}'!AO$15)),"",'III_Plan comp 438.68 {Plan 1}'!AO$15&amp;analysismethod10)</f>
        <v xml:space="preserve">Language Capabilities: Contract
IHCP: Contract/Good-faith effort to contract; 
</v>
      </c>
      <c r="CW25" s="254" t="str">
        <f>IF(ISNUMBER(FIND(analysismethod10,'III_Plan comp 438.68 {Plan 1}'!AP$15)),"",'III_Plan comp 438.68 {Plan 1}'!AP$15&amp;analysismethod10)</f>
        <v xml:space="preserve">Language Capabilities: Contract
IHCP: Contract/Good-faith effort to contract; 
</v>
      </c>
      <c r="CX25" s="254" t="str">
        <f>IF(ISNUMBER(FIND(analysismethod10,'III_Plan comp 438.68 {Plan 1}'!AQ$15)),"",'III_Plan comp 438.68 {Plan 1}'!AQ$15&amp;analysismethod10)</f>
        <v xml:space="preserve">Language Capabilities: Contract
IHCP: Contract/Good-faith effort to contract; 
</v>
      </c>
      <c r="CY25" s="254" t="str">
        <f>IF(ISNUMBER(FIND(analysismethod10,'III_Plan comp 438.68 {Plan 1}'!AR$15)),"",'III_Plan comp 438.68 {Plan 1}'!AR$15&amp;analysismethod10)</f>
        <v xml:space="preserve">Language Capabilities: Contract
IHCP: Contract/Good-faith effort to contract; 
</v>
      </c>
      <c r="CZ25" s="254" t="str">
        <f>IF(ISNUMBER(FIND(analysismethod10,'III_Plan comp 438.68 {Plan 1}'!AS$15)),"",'III_Plan comp 438.68 {Plan 1}'!AS$15&amp;analysismethod10)</f>
        <v xml:space="preserve">Language Capabilities: Contract
IHCP: Contract/Good-faith effort to contract; 
</v>
      </c>
      <c r="DA25" s="254" t="str">
        <f>IF(ISNUMBER(FIND(analysismethod10,'III_Plan comp 438.68 {Plan 1}'!AT$15)),"",'III_Plan comp 438.68 {Plan 1}'!AT$15&amp;analysismethod10)</f>
        <v xml:space="preserve">Language Capabilities: Contract
IHCP: Contract/Good-faith effort to contract; 
</v>
      </c>
      <c r="DB25" s="254" t="str">
        <f>IF(ISNUMBER(FIND(analysismethod10,'III_Plan comp 438.68 {Plan 1}'!AU$15)),"",'III_Plan comp 438.68 {Plan 1}'!AU$15&amp;analysismethod10)</f>
        <v xml:space="preserve">Language Capabilities: Contract
IHCP: Contract/Good-faith effort to contract; 
</v>
      </c>
      <c r="DC25" s="254" t="str">
        <f>IF(ISNUMBER(FIND(analysismethod10,'III_Plan comp 438.68 {Plan 1}'!AV$15)),"",'III_Plan comp 438.68 {Plan 1}'!AV$15&amp;analysismethod10)</f>
        <v xml:space="preserve">Language Capabilities: Contract
IHCP: Contract/Good-faith effort to contract; 
</v>
      </c>
      <c r="DD25" s="254" t="str">
        <f>IF(ISNUMBER(FIND(analysismethod10,'III_Plan comp 438.68 {Plan 1}'!AW$15)),"",'III_Plan comp 438.68 {Plan 1}'!AW$15&amp;analysismethod10)</f>
        <v xml:space="preserve">Language Capabilities: Contract
IHCP: Contract/Good-faith effort to contract; 
</v>
      </c>
      <c r="DE25" s="254" t="str">
        <f>IF(ISNUMBER(FIND(analysismethod10,'III_Plan comp 438.68 {Plan 1}'!AX$15)),"",'III_Plan comp 438.68 {Plan 1}'!AX$15&amp;analysismethod10)</f>
        <v xml:space="preserve">Language Capabilities: Contract
IHCP: Contract/Good-faith effort to contract; 
</v>
      </c>
      <c r="DF25" s="254" t="str">
        <f>IF(ISNUMBER(FIND(analysismethod10,'III_Plan comp 438.68 {Plan 1}'!AY$15)),"",'III_Plan comp 438.68 {Plan 1}'!AY$15&amp;analysismethod10)</f>
        <v xml:space="preserve">Language Capabilities: Contract
IHCP: Contract/Good-faith effort to contract; 
</v>
      </c>
      <c r="DG25" s="254" t="str">
        <f>IF(ISNUMBER(FIND(analysismethod10,'III_Plan comp 438.68 {Plan 1}'!AZ$15)),"",'III_Plan comp 438.68 {Plan 1}'!AZ$15&amp;analysismethod10)</f>
        <v xml:space="preserve">Language Capabilities: Contract
IHCP: Contract/Good-faith effort to contract; 
</v>
      </c>
      <c r="DH25" s="254" t="str">
        <f>IF(ISNUMBER(FIND(analysismethod10,'III_Plan comp 438.68 {Plan 1}'!BA$15)),"",'III_Plan comp 438.68 {Plan 1}'!BA$15&amp;analysismethod10)</f>
        <v xml:space="preserve">Language Capabilities: Contract
IHCP: Contract/Good-faith effort to contract; 
</v>
      </c>
      <c r="DI25" s="254" t="str">
        <f>IF(ISNUMBER(FIND(analysismethod10,'III_Plan comp 438.68 {Plan 1}'!BB$15)),"",'III_Plan comp 438.68 {Plan 1}'!BB$15&amp;analysismethod10)</f>
        <v xml:space="preserve">Language Capabilities: Contract
IHCP: Contract/Good-faith effort to contract; 
</v>
      </c>
      <c r="DJ25" s="254" t="str">
        <f>IF(ISNUMBER(FIND(analysismethod10,'III_Plan comp 438.68 {Plan 1}'!BC$15)),"",'III_Plan comp 438.68 {Plan 1}'!BC$15&amp;analysismethod10)</f>
        <v xml:space="preserve">Language Capabilities: Contract
IHCP: Contract/Good-faith effort to contract; 
</v>
      </c>
      <c r="DK25" s="254" t="str">
        <f>IF(ISNUMBER(FIND(analysismethod10,'III_Plan comp 438.68 {Plan 1}'!BD$15)),"",'III_Plan comp 438.68 {Plan 1}'!BD$15&amp;analysismethod10)</f>
        <v xml:space="preserve">Language Capabilities: Contract
IHCP: Contract/Good-faith effort to contract; 
</v>
      </c>
      <c r="DL25" s="254" t="str">
        <f>IF(ISNUMBER(FIND(analysismethod10,'III_Plan comp 438.68 {Plan 1}'!BE$15)),"",'III_Plan comp 438.68 {Plan 1}'!BE$15&amp;analysismethod10)</f>
        <v xml:space="preserve">Language Capabilities: Contract
IHCP: Contract/Good-faith effort to contract; 
</v>
      </c>
      <c r="DM25" s="254" t="str">
        <f>IF(ISNUMBER(FIND(analysismethod10,'III_Plan comp 438.68 {Plan 1}'!BF$15)),"",'III_Plan comp 438.68 {Plan 1}'!BF$15&amp;analysismethod10)</f>
        <v xml:space="preserve">Language Capabilities: Contract
IHCP: Contract/Good-faith effort to contract; 
</v>
      </c>
      <c r="DN25" s="254" t="str">
        <f>IF(ISNUMBER(FIND(analysismethod10,'III_Plan comp 438.68 {Plan 1}'!BG$15)),"",'III_Plan comp 438.68 {Plan 1}'!BG$15&amp;analysismethod10)</f>
        <v xml:space="preserve">Language Capabilities: Contract
IHCP: Contract/Good-faith effort to contract; 
</v>
      </c>
      <c r="DO25" s="254" t="str">
        <f>IF(ISNUMBER(FIND(analysismethod10,'III_Plan comp 438.68 {Plan 1}'!BH$15)),"",'III_Plan comp 438.68 {Plan 1}'!BH$15&amp;analysismethod10)</f>
        <v xml:space="preserve">Language Capabilities: Contract
IHCP: Contract/Good-faith effort to contract; 
</v>
      </c>
      <c r="DP25" s="254" t="str">
        <f>IF(ISNUMBER(FIND(analysismethod10,'III_Plan comp 438.68 {Plan 1}'!BI$15)),"",'III_Plan comp 438.68 {Plan 1}'!BI$15&amp;analysismethod10)</f>
        <v xml:space="preserve">Language Capabilities: Contract
IHCP: Contract/Good-faith effort to contract; 
</v>
      </c>
      <c r="DQ25" s="254" t="str">
        <f>IF(ISNUMBER(FIND(analysismethod10,'III_Plan comp 438.68 {Plan 1}'!BJ$15)),"",'III_Plan comp 438.68 {Plan 1}'!BJ$15&amp;analysismethod10)</f>
        <v xml:space="preserve">Language Capabilities: Contract
IHCP: Contract/Good-faith effort to contract; 
</v>
      </c>
      <c r="DR25" s="254" t="str">
        <f>IF(ISNUMBER(FIND(analysismethod10,'III_Plan comp 438.68 {Plan 1}'!BK$15)),"",'III_Plan comp 438.68 {Plan 1}'!BK$15&amp;analysismethod10)</f>
        <v xml:space="preserve">Language Capabilities: Contract
IHCP: Contract/Good-faith effort to contract; 
</v>
      </c>
      <c r="DS25" s="254" t="str">
        <f>IF(ISNUMBER(FIND(analysismethod10,'III_Plan comp 438.68 {Plan 1}'!BL$15)),"",'III_Plan comp 438.68 {Plan 1}'!BL$15&amp;analysismethod10)</f>
        <v xml:space="preserve">Language Capabilities: Contract
IHCP: Contract/Good-faith effort to contract; 
</v>
      </c>
      <c r="DT25" s="254" t="str">
        <f>IF(ISNUMBER(FIND(analysismethod10,'III_Plan comp 438.68 {Plan 1}'!BM$15)),"",'III_Plan comp 438.68 {Plan 1}'!BM$15&amp;analysismethod10)</f>
        <v xml:space="preserve">Language Capabilities: Contract
IHCP: Contract/Good-faith effort to contract; 
</v>
      </c>
      <c r="DU25" s="254" t="str">
        <f>IF(ISNUMBER(FIND(analysismethod10,'III_Plan comp 438.68 {Plan 1}'!BN$15)),"",'III_Plan comp 438.68 {Plan 1}'!BN$15&amp;analysismethod10)</f>
        <v xml:space="preserve">Language Capabilities: Contract
IHCP: Contract/Good-faith effort to contract; 
</v>
      </c>
      <c r="DV25" s="254" t="str">
        <f>IF(ISNUMBER(FIND(analysismethod10,'III_Plan comp 438.68 {Plan 1}'!BO$15)),"",'III_Plan comp 438.68 {Plan 1}'!BO$15&amp;analysismethod10)</f>
        <v xml:space="preserve">Language Capabilities: Contract
IHCP: Contract/Good-faith effort to contract; 
</v>
      </c>
      <c r="DW25" s="254" t="str">
        <f>IF(ISNUMBER(FIND(analysismethod10,'III_Plan comp 438.68 {Plan 1}'!BP$15)),"",'III_Plan comp 438.68 {Plan 1}'!BP$15&amp;analysismethod10)</f>
        <v xml:space="preserve">Language Capabilities: Contract
IHCP: Contract/Good-faith effort to contract; 
</v>
      </c>
      <c r="DX25" s="254" t="str">
        <f>IF(ISNUMBER(FIND(analysismethod10,'III_Plan comp 438.68 {Plan 1}'!BQ$15)),"",'III_Plan comp 438.68 {Plan 1}'!BQ$15&amp;analysismethod10)</f>
        <v xml:space="preserve">Language Capabilities: Contract
IHCP: Contract/Good-faith effort to contract; 
</v>
      </c>
      <c r="DY25" s="254" t="str">
        <f>IF(ISNUMBER(FIND(analysismethod10,'III_Plan comp 438.68 {Plan 1}'!BR$15)),"",'III_Plan comp 438.68 {Plan 1}'!BR$15&amp;analysismethod10)</f>
        <v xml:space="preserve">Language Capabilities: Contract
IHCP: Contract/Good-faith effort to contract; 
</v>
      </c>
      <c r="DZ25" s="254" t="str">
        <f>IF(ISNUMBER(FIND(analysismethod10,'III_Plan comp 438.68 {Plan 1}'!BS$15)),"",'III_Plan comp 438.68 {Plan 1}'!BS$15&amp;analysismethod10)</f>
        <v xml:space="preserve">Language Capabilities: Contract
IHCP: Contract/Good-faith effort to contract; 
</v>
      </c>
      <c r="EA25" s="254" t="str">
        <f>IF(ISNUMBER(FIND(analysismethod10,'III_Plan comp 438.68 {Plan 1}'!BT$15)),"",'III_Plan comp 438.68 {Plan 1}'!BT$15&amp;analysismethod10)</f>
        <v xml:space="preserve">Language Capabilities: Contract
IHCP: Contract/Good-faith effort to contract; 
</v>
      </c>
      <c r="EB25" s="254" t="str">
        <f>IF(ISNUMBER(FIND(analysismethod10,'III_Plan comp 438.68 {Plan 1}'!BU$15)),"",'III_Plan comp 438.68 {Plan 1}'!BU$15&amp;analysismethod10)</f>
        <v xml:space="preserve">Language Capabilities: Contract
IHCP: Contract/Good-faith effort to contract; 
</v>
      </c>
      <c r="EC25" s="254" t="str">
        <f>IF(ISNUMBER(FIND(analysismethod10,'III_Plan comp 438.68 {Plan 1}'!BV$15)),"",'III_Plan comp 438.68 {Plan 1}'!BV$15&amp;analysismethod10)</f>
        <v xml:space="preserve">Language Capabilities: Contract
IHCP: Contract/Good-faith effort to contract; 
</v>
      </c>
      <c r="ED25" s="254" t="str">
        <f>IF(ISNUMBER(FIND(analysismethod10,'III_Plan comp 438.68 {Plan 1}'!BW$15)),"",'III_Plan comp 438.68 {Plan 1}'!BW$15&amp;analysismethod10)</f>
        <v xml:space="preserve">Language Capabilities: Contract
IHCP: Contract/Good-faith effort to contract; 
</v>
      </c>
      <c r="EE25" s="254" t="str">
        <f>IF(ISNUMBER(FIND(analysismethod10,'III_Plan comp 438.68 {Plan 1}'!BX$15)),"",'III_Plan comp 438.68 {Plan 1}'!BX$15&amp;analysismethod10)</f>
        <v xml:space="preserve">Language Capabilities: Contract
IHCP: Contract/Good-faith effort to contract; 
</v>
      </c>
      <c r="EF25" s="254" t="str">
        <f>IF(ISNUMBER(FIND(analysismethod10,'III_Plan comp 438.68 {Plan 1}'!BY$15)),"",'III_Plan comp 438.68 {Plan 1}'!BY$15&amp;analysismethod10)</f>
        <v xml:space="preserve">Language Capabilities: Contract
IHCP: Contract/Good-faith effort to contract; 
</v>
      </c>
      <c r="EG25" s="254" t="str">
        <f>IF(ISNUMBER(FIND(analysismethod10,'III_Plan comp 438.68 {Plan 1}'!BZ$15)),"",'III_Plan comp 438.68 {Plan 1}'!BZ$15&amp;analysismethod10)</f>
        <v xml:space="preserve">Language Capabilities: Contract
IHCP: Contract/Good-faith effort to contract; 
</v>
      </c>
      <c r="EH25" s="254" t="str">
        <f>IF(ISNUMBER(FIND(analysismethod10,'III_Plan comp 438.68 {Plan 1}'!CA$15)),"",'III_Plan comp 438.68 {Plan 1}'!CA$15&amp;analysismethod10)</f>
        <v xml:space="preserve">Language Capabilities: Contract
IHCP: Contract/Good-faith effort to contract; 
</v>
      </c>
      <c r="EI25" s="254" t="str">
        <f>IF(ISNUMBER(FIND(analysismethod10,'III_Plan comp 438.68 {Plan 1}'!CB$15)),"",'III_Plan comp 438.68 {Plan 1}'!CB$15&amp;analysismethod10)</f>
        <v xml:space="preserve">Language Capabilities: Contract
IHCP: Contract/Good-faith effort to contract; 
</v>
      </c>
      <c r="EJ25" s="254" t="str">
        <f>IF(ISNUMBER(FIND(analysismethod10,'III_Plan comp 438.68 {Plan 1}'!CC$15)),"",'III_Plan comp 438.68 {Plan 1}'!CC$15&amp;analysismethod10)</f>
        <v xml:space="preserve">Language Capabilities: Contract
IHCP: Contract/Good-faith effort to contract; 
</v>
      </c>
      <c r="EK25" s="254" t="str">
        <f>IF(ISNUMBER(FIND(analysismethod10,'III_Plan comp 438.68 {Plan 1}'!CD$15)),"",'III_Plan comp 438.68 {Plan 1}'!CD$15&amp;analysismethod10)</f>
        <v xml:space="preserve">Language Capabilities: Contract
IHCP: Contract/Good-faith effort to contract; 
</v>
      </c>
      <c r="EL25" s="254" t="str">
        <f>IF(ISNUMBER(FIND(analysismethod10,'III_Plan comp 438.68 {Plan 1}'!CE$15)),"",'III_Plan comp 438.68 {Plan 1}'!CE$15&amp;analysismethod10)</f>
        <v xml:space="preserve">Language Capabilities: Contract
IHCP: Contract/Good-faith effort to contract; 
</v>
      </c>
      <c r="EM25" s="254" t="str">
        <f>IF(ISNUMBER(FIND(analysismethod10,'III_Plan comp 438.68 {Plan 1}'!CF$15)),"",'III_Plan comp 438.68 {Plan 1}'!CF$15&amp;analysismethod10)</f>
        <v xml:space="preserve">Language Capabilities: Contract
IHCP: Contract/Good-faith effort to contract; 
</v>
      </c>
      <c r="EN25" s="254" t="str">
        <f>IF(ISNUMBER(FIND(analysismethod10,'III_Plan comp 438.68 {Plan 1}'!CG$15)),"",'III_Plan comp 438.68 {Plan 1}'!CG$15&amp;analysismethod10)</f>
        <v xml:space="preserve">Language Capabilities: Contract
IHCP: Contract/Good-faith effort to contract; 
</v>
      </c>
      <c r="EO25" s="254" t="str">
        <f>IF(ISNUMBER(FIND(analysismethod10,'III_Plan comp 438.68 {Plan 1}'!CH$15)),"",'III_Plan comp 438.68 {Plan 1}'!CH$15&amp;analysismethod10)</f>
        <v xml:space="preserve">Language Capabilities: Contract
IHCP: Contract/Good-faith effort to contract; 
</v>
      </c>
      <c r="EP25" s="254" t="str">
        <f>IF(ISNUMBER(FIND(analysismethod10,'III_Plan comp 438.68 {Plan 1}'!CI$15)),"",'III_Plan comp 438.68 {Plan 1}'!CI$15&amp;analysismethod10)</f>
        <v xml:space="preserve">Language Capabilities: Contract
IHCP: Contract/Good-faith effort to contract; 
</v>
      </c>
      <c r="EQ25" s="254" t="str">
        <f>IF(ISNUMBER(FIND(analysismethod10,'III_Plan comp 438.68 {Plan 1}'!CJ$15)),"",'III_Plan comp 438.68 {Plan 1}'!CJ$15&amp;analysismethod10)</f>
        <v xml:space="preserve">Language Capabilities: Contract
IHCP: Contract/Good-faith effort to contract; 
</v>
      </c>
      <c r="ER25" s="254" t="str">
        <f>IF(ISNUMBER(FIND(analysismethod10,'III_Plan comp 438.68 {Plan 1}'!CK$15)),"",'III_Plan comp 438.68 {Plan 1}'!CK$15&amp;analysismethod10)</f>
        <v xml:space="preserve">Language Capabilities: Contract
IHCP: Contract/Good-faith effort to contract; 
</v>
      </c>
      <c r="ES25" s="254" t="str">
        <f>IF(ISNUMBER(FIND(analysismethod10,'III_Plan comp 438.68 {Plan 1}'!CL$15)),"",'III_Plan comp 438.68 {Plan 1}'!CL$15&amp;analysismethod10)</f>
        <v xml:space="preserve">Language Capabilities: Contract
IHCP: Contract/Good-faith effort to contract; 
</v>
      </c>
      <c r="ET25" s="254" t="str">
        <f>IF(ISNUMBER(FIND(analysismethod10,'III_Plan comp 438.68 {Plan 1}'!CM$15)),"",'III_Plan comp 438.68 {Plan 1}'!CM$15&amp;analysismethod10)</f>
        <v xml:space="preserve">Language Capabilities: Contract
IHCP: Contract/Good-faith effort to contract; 
</v>
      </c>
      <c r="EU25" s="254" t="str">
        <f>IF(ISNUMBER(FIND(analysismethod10,'III_Plan comp 438.68 {Plan 1}'!CN$15)),"",'III_Plan comp 438.68 {Plan 1}'!CN$15&amp;analysismethod10)</f>
        <v xml:space="preserve">Language Capabilities: Contract
IHCP: Contract/Good-faith effort to contract; 
</v>
      </c>
      <c r="EV25" s="254" t="str">
        <f>IF(ISNUMBER(FIND(analysismethod10,'III_Plan comp 438.68 {Plan 1}'!CO$15)),"",'III_Plan comp 438.68 {Plan 1}'!CO$15&amp;analysismethod10)</f>
        <v xml:space="preserve">Language Capabilities: Contract
IHCP: Contract/Good-faith effort to contract; 
</v>
      </c>
      <c r="EW25" s="254" t="str">
        <f>IF(ISNUMBER(FIND(analysismethod10,'III_Plan comp 438.68 {Plan 1}'!CP$15)),"",'III_Plan comp 438.68 {Plan 1}'!CP$15&amp;analysismethod10)</f>
        <v xml:space="preserve">Language Capabilities: Contract
IHCP: Contract/Good-faith effort to contract; 
</v>
      </c>
      <c r="EX25" s="254" t="str">
        <f>IF(ISNUMBER(FIND(analysismethod10,'III_Plan comp 438.68 {Plan 1}'!CQ$15)),"",'III_Plan comp 438.68 {Plan 1}'!CQ$15&amp;analysismethod10)</f>
        <v xml:space="preserve">Language Capabilities: Contract
IHCP: Contract/Good-faith effort to contract; 
</v>
      </c>
      <c r="EY25" s="254" t="str">
        <f>IF(ISNUMBER(FIND(analysismethod10,'III_Plan comp 438.68 {Plan 1}'!CR$15)),"",'III_Plan comp 438.68 {Plan 1}'!CR$15&amp;analysismethod10)</f>
        <v xml:space="preserve">Language Capabilities: Contract
IHCP: Contract/Good-faith effort to contract; 
</v>
      </c>
      <c r="EZ25" s="254" t="str">
        <f>IF(ISNUMBER(FIND(analysismethod10,'III_Plan comp 438.68 {Plan 1}'!CS$15)),"",'III_Plan comp 438.68 {Plan 1}'!CS$15&amp;analysismethod10)</f>
        <v xml:space="preserve">Language Capabilities: Contract
IHCP: Contract/Good-faith effort to contract; 
</v>
      </c>
      <c r="FA25" s="254" t="str">
        <f>IF(ISNUMBER(FIND(analysismethod10,'III_Plan comp 438.68 {Plan 1}'!CT$15)),"",'III_Plan comp 438.68 {Plan 1}'!CT$15&amp;analysismethod10)</f>
        <v xml:space="preserve">Language Capabilities: Contract
IHCP: Contract/Good-faith effort to contract; 
</v>
      </c>
      <c r="FB25" s="254" t="str">
        <f>IF(ISNUMBER(FIND(analysismethod10,'III_Plan comp 438.68 {Plan 1}'!CU$15)),"",'III_Plan comp 438.68 {Plan 1}'!CU$15&amp;analysismethod10)</f>
        <v xml:space="preserve">Language Capabilities: Contract
IHCP: Contract/Good-faith effort to contract; 
</v>
      </c>
      <c r="FC25" s="254" t="str">
        <f>IF(ISNUMBER(FIND(analysismethod10,'III_Plan comp 438.68 {Plan 1}'!CV$15)),"",'III_Plan comp 438.68 {Plan 1}'!CV$15&amp;analysismethod10)</f>
        <v xml:space="preserve">Language Capabilities: Contract
IHCP: Contract/Good-faith effort to contract; 
</v>
      </c>
      <c r="FD25" s="254" t="str">
        <f>IF(ISNUMBER(FIND(analysismethod10,'III_Plan comp 438.68 {Plan 1}'!CW$15)),"",'III_Plan comp 438.68 {Plan 1}'!CW$15&amp;analysismethod10)</f>
        <v xml:space="preserve">Language Capabilities: Contract
IHCP: Contract/Good-faith effort to contract; 
</v>
      </c>
      <c r="FE25" s="254" t="str">
        <f>IF(ISNUMBER(FIND(analysismethod10,'III_Plan comp 438.68 {Plan 1}'!CX$15)),"",'III_Plan comp 438.68 {Plan 1}'!CX$15&amp;analysismethod10)</f>
        <v xml:space="preserve">Language Capabilities: Contract
IHCP: Contract/Good-faith effort to contract; 
</v>
      </c>
      <c r="FF25" s="254" t="str">
        <f>IF(ISNUMBER(FIND(analysismethod10,'III_Plan comp 438.68 {Plan 1}'!CY$15)),"",'III_Plan comp 438.68 {Plan 1}'!CY$15&amp;analysismethod10)</f>
        <v xml:space="preserve">Language Capabilities: Contract
IHCP: Contract/Good-faith effort to contract; 
</v>
      </c>
      <c r="FG25" s="254" t="str">
        <f>IF(ISNUMBER(FIND(analysismethod10,'III_Plan comp 438.68 {Plan 1}'!CZ$15)),"",'III_Plan comp 438.68 {Plan 1}'!CZ$15&amp;analysismethod10)</f>
        <v xml:space="preserve">Language Capabilities: Contract
IHCP: Contract/Good-faith effort to contract; 
</v>
      </c>
    </row>
    <row r="26" spans="2:163" ht="15" thickTop="1">
      <c r="B26" s="11" t="s">
        <v>753</v>
      </c>
      <c r="C26" s="11"/>
      <c r="D26" s="11"/>
      <c r="E26" s="11"/>
      <c r="F26" s="11"/>
      <c r="G26" s="11"/>
      <c r="J26" s="92"/>
      <c r="K26" s="91"/>
      <c r="L26" s="91"/>
      <c r="M26" s="91"/>
      <c r="N26" s="91"/>
      <c r="O26" s="91"/>
      <c r="P26" s="91"/>
      <c r="Q26" s="91"/>
      <c r="R26" s="91"/>
      <c r="S26" s="91"/>
      <c r="T26" s="91"/>
      <c r="BK26" s="13"/>
      <c r="BL26" s="13"/>
    </row>
    <row r="27" spans="2:163" ht="15" thickBot="1">
      <c r="B27" s="11" t="s">
        <v>754</v>
      </c>
      <c r="C27" s="11"/>
      <c r="D27" s="11"/>
      <c r="E27" s="11"/>
      <c r="F27" s="11"/>
      <c r="G27" s="11"/>
      <c r="J27" s="92"/>
      <c r="K27" s="91"/>
      <c r="L27" s="91"/>
      <c r="M27" s="91"/>
      <c r="N27" s="91"/>
      <c r="O27" s="91"/>
      <c r="P27" s="91"/>
      <c r="Q27" s="91"/>
      <c r="R27" s="91"/>
      <c r="S27" s="91"/>
      <c r="T27" s="91"/>
      <c r="BK27" s="13"/>
      <c r="BL27" s="13"/>
    </row>
    <row r="28" spans="2:163" ht="15.75" thickTop="1">
      <c r="B28" s="11" t="s">
        <v>755</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Network Adequacy Certification Tool (NACT); 
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Network Adequacy Certification Tool (NACT); 
Geomapping; 
</v>
      </c>
      <c r="BQ28" s="248" t="str">
        <f>IF(ISNUMBER(FIND(analysismethod1,'III_Plan comp 438.68 {Plan 2}'!J$15)),"",'III_Plan comp 438.68 {Plan 2}'!J$15&amp;analysismethod1)</f>
        <v xml:space="preserve">Network Adequacy Certification Tool (NACT); 
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Timely Access Data Tool (TADT); 
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Timely Access Data Tool (TADT); 
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756</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757</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758</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759</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760</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761</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762</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Network Adequacy Certification Tool (NACT); 
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Network Adequacy Certification Tool (NACT); 
Timely Access Data Tool (TADT); 
</v>
      </c>
      <c r="BQ35" s="251" t="str">
        <f>IF(ISNUMBER(FIND(analysismethod8,'III_Plan comp 438.68 {Plan 2}'!J$15)),"",'III_Plan comp 438.68 {Plan 2}'!J$15&amp;analysismethod8)</f>
        <v xml:space="preserve">Network Adequacy Certification Tool (NACT); 
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c>
      <c r="BT35" s="251" t="str">
        <f>IF(ISNUMBER(FIND(analysismethod8,'III_Plan comp 438.68 {Plan 2}'!M$15)),"",'III_Plan comp 438.68 {Plan 2}'!M$15&amp;analysismethod8)</f>
        <v xml:space="preserve">Timely Access Data Tool (TADT); 
</v>
      </c>
      <c r="BU35" s="251" t="str">
        <f>IF(ISNUMBER(FIND(analysismethod8,'III_Plan comp 438.68 {Plan 2}'!N$15)),"",'III_Plan comp 438.68 {Plan 2}'!N$15&amp;analysismethod8)</f>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763</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Network Adequacy Certification Tool (NACT); 
</v>
      </c>
      <c r="BM36" s="251" t="str">
        <f>IF(ISNUMBER(FIND(analysismethod9,'III_Plan comp 438.68 {Plan 2}'!F$15)),"",'III_Plan comp 438.68 {Plan 2}'!F$15&amp;analysismethod9)</f>
        <v xml:space="preserve">Network Adequacy Certification Tool (NACT); 
</v>
      </c>
      <c r="BN36" s="251" t="str">
        <f>IF(ISNUMBER(FIND(analysismethod9,'III_Plan comp 438.68 {Plan 2}'!G$15)),"",'III_Plan comp 438.68 {Plan 2}'!G$15&amp;analysismethod9)</f>
        <v/>
      </c>
      <c r="BO36" s="251" t="str">
        <f>IF(ISNUMBER(FIND(analysismethod9,'III_Plan comp 438.68 {Plan 2}'!H$15)),"",'III_Plan comp 438.68 {Plan 2}'!H$15&amp;analysismethod9)</f>
        <v xml:space="preserve">Network Adequacy Certification Tool (NACT); 
</v>
      </c>
      <c r="BP36" s="251" t="str">
        <f>IF(ISNUMBER(FIND(analysismethod9,'III_Plan comp 438.68 {Plan 2}'!I$15)),"",'III_Plan comp 438.68 {Plan 2}'!I$15&amp;analysismethod9)</f>
        <v/>
      </c>
      <c r="BQ36" s="251" t="str">
        <f>IF(ISNUMBER(FIND(analysismethod9,'III_Plan comp 438.68 {Plan 2}'!J$15)),"",'III_Plan comp 438.68 {Plan 2}'!J$15&amp;analysismethod9)</f>
        <v/>
      </c>
      <c r="BR36" s="251" t="str">
        <f>IF(ISNUMBER(FIND(analysismethod9,'III_Plan comp 438.68 {Plan 2}'!K$15)),"",'III_Plan comp 438.68 {Plan 2}'!K$15&amp;analysismethod9)</f>
        <v xml:space="preserve">Timely Access Data Tool (TADT); 
Network Adequacy Certification Tool (NACT); 
</v>
      </c>
      <c r="BS36" s="251" t="str">
        <f>IF(ISNUMBER(FIND(analysismethod9,'III_Plan comp 438.68 {Plan 2}'!L$15)),"",'III_Plan comp 438.68 {Plan 2}'!L$15&amp;analysismethod9)</f>
        <v xml:space="preserve">Timely Access Data Tool (TADT); 
Network Adequacy Certification Tool (NACT); 
</v>
      </c>
      <c r="BT36" s="251" t="str">
        <f>IF(ISNUMBER(FIND(analysismethod9,'III_Plan comp 438.68 {Plan 2}'!M$15)),"",'III_Plan comp 438.68 {Plan 2}'!M$15&amp;analysismethod9)</f>
        <v xml:space="preserve">Network Adequacy Certification Tool (NACT); 
</v>
      </c>
      <c r="BU36" s="251" t="str">
        <f>IF(ISNUMBER(FIND(analysismethod9,'III_Plan comp 438.68 {Plan 2}'!N$15)),"",'III_Plan comp 438.68 {Plan 2}'!N$15&amp;analysismethod9)</f>
        <v xml:space="preserve">Timely Access Data Tool (TADT); 
Network Adequacy Certification Tool (NACT); 
</v>
      </c>
      <c r="BV36" s="251" t="str">
        <f>IF(ISNUMBER(FIND(analysismethod9,'III_Plan comp 438.68 {Plan 2}'!O$15)),"",'III_Plan comp 438.68 {Plan 2}'!O$15&amp;analysismethod9)</f>
        <v xml:space="preserve">Network Adequacy Certification Tool (NACT); 
</v>
      </c>
      <c r="BW36" s="251" t="str">
        <f>IF(ISNUMBER(FIND(analysismethod9,'III_Plan comp 438.68 {Plan 2}'!P$15)),"",'III_Plan comp 438.68 {Plan 2}'!P$15&amp;analysismethod9)</f>
        <v xml:space="preserve">Network Adequacy Certification Tool (NACT); 
</v>
      </c>
      <c r="BX36" s="251" t="str">
        <f>IF(ISNUMBER(FIND(analysismethod9,'III_Plan comp 438.68 {Plan 2}'!Q$15)),"",'III_Plan comp 438.68 {Plan 2}'!Q$15&amp;analysismethod9)</f>
        <v xml:space="preserve">Network Adequacy Certification Tool (NACT); 
</v>
      </c>
      <c r="BY36" s="251" t="str">
        <f>IF(ISNUMBER(FIND(analysismethod9,'III_Plan comp 438.68 {Plan 2}'!R$15)),"",'III_Plan comp 438.68 {Plan 2}'!R$15&amp;analysismethod9)</f>
        <v xml:space="preserve">Network Adequacy Certification Tool (NACT); 
</v>
      </c>
      <c r="BZ36" s="251" t="str">
        <f>IF(ISNUMBER(FIND(analysismethod9,'III_Plan comp 438.68 {Plan 2}'!S$15)),"",'III_Plan comp 438.68 {Plan 2}'!S$15&amp;analysismethod9)</f>
        <v xml:space="preserve">Network Adequacy Certification Tool (NACT); 
</v>
      </c>
      <c r="CA36" s="251" t="str">
        <f>IF(ISNUMBER(FIND(analysismethod9,'III_Plan comp 438.68 {Plan 2}'!T$15)),"",'III_Plan comp 438.68 {Plan 2}'!T$15&amp;analysismethod9)</f>
        <v xml:space="preserve">Network Adequacy Certification Tool (NACT); 
</v>
      </c>
      <c r="CB36" s="251" t="str">
        <f>IF(ISNUMBER(FIND(analysismethod9,'III_Plan comp 438.68 {Plan 2}'!U$15)),"",'III_Plan comp 438.68 {Plan 2}'!U$15&amp;analysismethod9)</f>
        <v xml:space="preserve">Network Adequacy Certification Tool (NACT); 
</v>
      </c>
      <c r="CC36" s="251" t="str">
        <f>IF(ISNUMBER(FIND(analysismethod9,'III_Plan comp 438.68 {Plan 2}'!V$15)),"",'III_Plan comp 438.68 {Plan 2}'!V$15&amp;analysismethod9)</f>
        <v xml:space="preserve">Network Adequacy Certification Tool (NACT); 
</v>
      </c>
      <c r="CD36" s="251" t="str">
        <f>IF(ISNUMBER(FIND(analysismethod9,'III_Plan comp 438.68 {Plan 2}'!W$15)),"",'III_Plan comp 438.68 {Plan 2}'!W$15&amp;analysismethod9)</f>
        <v xml:space="preserve">Network Adequacy Certification Tool (NACT); 
</v>
      </c>
      <c r="CE36" s="251" t="str">
        <f>IF(ISNUMBER(FIND(analysismethod9,'III_Plan comp 438.68 {Plan 2}'!X$15)),"",'III_Plan comp 438.68 {Plan 2}'!X$15&amp;analysismethod9)</f>
        <v xml:space="preserve">Network Adequacy Certification Tool (NACT); 
</v>
      </c>
      <c r="CF36" s="251" t="str">
        <f>IF(ISNUMBER(FIND(analysismethod9,'III_Plan comp 438.68 {Plan 2}'!Y$15)),"",'III_Plan comp 438.68 {Plan 2}'!Y$15&amp;analysismethod9)</f>
        <v xml:space="preserve">Network Adequacy Certification Tool (NACT); 
</v>
      </c>
      <c r="CG36" s="251" t="str">
        <f>IF(ISNUMBER(FIND(analysismethod9,'III_Plan comp 438.68 {Plan 2}'!Z$15)),"",'III_Plan comp 438.68 {Plan 2}'!Z$15&amp;analysismethod9)</f>
        <v xml:space="preserve">Network Adequacy Certification Tool (NACT); 
</v>
      </c>
      <c r="CH36" s="251" t="str">
        <f>IF(ISNUMBER(FIND(analysismethod9,'III_Plan comp 438.68 {Plan 2}'!AA$15)),"",'III_Plan comp 438.68 {Plan 2}'!AA$15&amp;analysismethod9)</f>
        <v xml:space="preserve">Network Adequacy Certification Tool (NACT); 
</v>
      </c>
      <c r="CI36" s="251" t="str">
        <f>IF(ISNUMBER(FIND(analysismethod9,'III_Plan comp 438.68 {Plan 2}'!AB$15)),"",'III_Plan comp 438.68 {Plan 2}'!AB$15&amp;analysismethod9)</f>
        <v xml:space="preserve">Network Adequacy Certification Tool (NACT); 
</v>
      </c>
      <c r="CJ36" s="251" t="str">
        <f>IF(ISNUMBER(FIND(analysismethod9,'III_Plan comp 438.68 {Plan 2}'!AC$15)),"",'III_Plan comp 438.68 {Plan 2}'!AC$15&amp;analysismethod9)</f>
        <v xml:space="preserve">Network Adequacy Certification Tool (NACT); 
</v>
      </c>
      <c r="CK36" s="251" t="str">
        <f>IF(ISNUMBER(FIND(analysismethod9,'III_Plan comp 438.68 {Plan 2}'!AD$15)),"",'III_Plan comp 438.68 {Plan 2}'!AD$15&amp;analysismethod9)</f>
        <v xml:space="preserve">Network Adequacy Certification Tool (NACT); 
</v>
      </c>
      <c r="CL36" s="251" t="str">
        <f>IF(ISNUMBER(FIND(analysismethod9,'III_Plan comp 438.68 {Plan 2}'!AE$15)),"",'III_Plan comp 438.68 {Plan 2}'!AE$15&amp;analysismethod9)</f>
        <v xml:space="preserve">Network Adequacy Certification Tool (NACT); 
</v>
      </c>
      <c r="CM36" s="251" t="str">
        <f>IF(ISNUMBER(FIND(analysismethod9,'III_Plan comp 438.68 {Plan 2}'!AF$15)),"",'III_Plan comp 438.68 {Plan 2}'!AF$15&amp;analysismethod9)</f>
        <v xml:space="preserve">Network Adequacy Certification Tool (NACT); 
</v>
      </c>
      <c r="CN36" s="251" t="str">
        <f>IF(ISNUMBER(FIND(analysismethod9,'III_Plan comp 438.68 {Plan 2}'!AG$15)),"",'III_Plan comp 438.68 {Plan 2}'!AG$15&amp;analysismethod9)</f>
        <v xml:space="preserve">Network Adequacy Certification Tool (NACT); 
</v>
      </c>
      <c r="CO36" s="251" t="str">
        <f>IF(ISNUMBER(FIND(analysismethod9,'III_Plan comp 438.68 {Plan 2}'!AH$15)),"",'III_Plan comp 438.68 {Plan 2}'!AH$15&amp;analysismethod9)</f>
        <v xml:space="preserve">Network Adequacy Certification Tool (NACT); 
</v>
      </c>
      <c r="CP36" s="251" t="str">
        <f>IF(ISNUMBER(FIND(analysismethod9,'III_Plan comp 438.68 {Plan 2}'!AI$15)),"",'III_Plan comp 438.68 {Plan 2}'!AI$15&amp;analysismethod9)</f>
        <v xml:space="preserve">Network Adequacy Certification Tool (NACT); 
</v>
      </c>
      <c r="CQ36" s="251" t="str">
        <f>IF(ISNUMBER(FIND(analysismethod9,'III_Plan comp 438.68 {Plan 2}'!AJ$15)),"",'III_Plan comp 438.68 {Plan 2}'!AJ$15&amp;analysismethod9)</f>
        <v xml:space="preserve">Network Adequacy Certification Tool (NACT); 
</v>
      </c>
      <c r="CR36" s="251" t="str">
        <f>IF(ISNUMBER(FIND(analysismethod9,'III_Plan comp 438.68 {Plan 2}'!AK$15)),"",'III_Plan comp 438.68 {Plan 2}'!AK$15&amp;analysismethod9)</f>
        <v xml:space="preserve">Network Adequacy Certification Tool (NACT); 
</v>
      </c>
      <c r="CS36" s="251" t="str">
        <f>IF(ISNUMBER(FIND(analysismethod9,'III_Plan comp 438.68 {Plan 2}'!AL$15)),"",'III_Plan comp 438.68 {Plan 2}'!AL$15&amp;analysismethod9)</f>
        <v xml:space="preserve">Network Adequacy Certification Tool (NACT); 
</v>
      </c>
      <c r="CT36" s="251" t="str">
        <f>IF(ISNUMBER(FIND(analysismethod9,'III_Plan comp 438.68 {Plan 2}'!AM$15)),"",'III_Plan comp 438.68 {Plan 2}'!AM$15&amp;analysismethod9)</f>
        <v xml:space="preserve">Network Adequacy Certification Tool (NACT); 
</v>
      </c>
      <c r="CU36" s="251" t="str">
        <f>IF(ISNUMBER(FIND(analysismethod9,'III_Plan comp 438.68 {Plan 2}'!AN$15)),"",'III_Plan comp 438.68 {Plan 2}'!AN$15&amp;analysismethod9)</f>
        <v xml:space="preserve">Network Adequacy Certification Tool (NACT); 
</v>
      </c>
      <c r="CV36" s="251" t="str">
        <f>IF(ISNUMBER(FIND(analysismethod9,'III_Plan comp 438.68 {Plan 2}'!AO$15)),"",'III_Plan comp 438.68 {Plan 2}'!AO$15&amp;analysismethod9)</f>
        <v xml:space="preserve">Network Adequacy Certification Tool (NACT); 
</v>
      </c>
      <c r="CW36" s="251" t="str">
        <f>IF(ISNUMBER(FIND(analysismethod9,'III_Plan comp 438.68 {Plan 2}'!AP$15)),"",'III_Plan comp 438.68 {Plan 2}'!AP$15&amp;analysismethod9)</f>
        <v xml:space="preserve">Network Adequacy Certification Tool (NACT); 
</v>
      </c>
      <c r="CX36" s="251" t="str">
        <f>IF(ISNUMBER(FIND(analysismethod9,'III_Plan comp 438.68 {Plan 2}'!AQ$15)),"",'III_Plan comp 438.68 {Plan 2}'!AQ$15&amp;analysismethod9)</f>
        <v xml:space="preserve">Network Adequacy Certification Tool (NACT); 
</v>
      </c>
      <c r="CY36" s="251" t="str">
        <f>IF(ISNUMBER(FIND(analysismethod9,'III_Plan comp 438.68 {Plan 2}'!AR$15)),"",'III_Plan comp 438.68 {Plan 2}'!AR$15&amp;analysismethod9)</f>
        <v xml:space="preserve">Network Adequacy Certification Tool (NACT); 
</v>
      </c>
      <c r="CZ36" s="251" t="str">
        <f>IF(ISNUMBER(FIND(analysismethod9,'III_Plan comp 438.68 {Plan 2}'!AS$15)),"",'III_Plan comp 438.68 {Plan 2}'!AS$15&amp;analysismethod9)</f>
        <v xml:space="preserve">Network Adequacy Certification Tool (NACT); 
</v>
      </c>
      <c r="DA36" s="251" t="str">
        <f>IF(ISNUMBER(FIND(analysismethod9,'III_Plan comp 438.68 {Plan 2}'!AT$15)),"",'III_Plan comp 438.68 {Plan 2}'!AT$15&amp;analysismethod9)</f>
        <v xml:space="preserve">Network Adequacy Certification Tool (NACT); 
</v>
      </c>
      <c r="DB36" s="251" t="str">
        <f>IF(ISNUMBER(FIND(analysismethod9,'III_Plan comp 438.68 {Plan 2}'!AU$15)),"",'III_Plan comp 438.68 {Plan 2}'!AU$15&amp;analysismethod9)</f>
        <v xml:space="preserve">Network Adequacy Certification Tool (NACT); 
</v>
      </c>
      <c r="DC36" s="251" t="str">
        <f>IF(ISNUMBER(FIND(analysismethod9,'III_Plan comp 438.68 {Plan 2}'!AV$15)),"",'III_Plan comp 438.68 {Plan 2}'!AV$15&amp;analysismethod9)</f>
        <v xml:space="preserve">Network Adequacy Certification Tool (NACT); 
</v>
      </c>
      <c r="DD36" s="251" t="str">
        <f>IF(ISNUMBER(FIND(analysismethod9,'III_Plan comp 438.68 {Plan 2}'!AW$15)),"",'III_Plan comp 438.68 {Plan 2}'!AW$15&amp;analysismethod9)</f>
        <v xml:space="preserve">Network Adequacy Certification Tool (NACT); 
</v>
      </c>
      <c r="DE36" s="251" t="str">
        <f>IF(ISNUMBER(FIND(analysismethod9,'III_Plan comp 438.68 {Plan 2}'!AX$15)),"",'III_Plan comp 438.68 {Plan 2}'!AX$15&amp;analysismethod9)</f>
        <v xml:space="preserve">Network Adequacy Certification Tool (NACT); 
</v>
      </c>
      <c r="DF36" s="251" t="str">
        <f>IF(ISNUMBER(FIND(analysismethod9,'III_Plan comp 438.68 {Plan 2}'!AY$15)),"",'III_Plan comp 438.68 {Plan 2}'!AY$15&amp;analysismethod9)</f>
        <v xml:space="preserve">Network Adequacy Certification Tool (NACT); 
</v>
      </c>
      <c r="DG36" s="251" t="str">
        <f>IF(ISNUMBER(FIND(analysismethod9,'III_Plan comp 438.68 {Plan 2}'!AZ$15)),"",'III_Plan comp 438.68 {Plan 2}'!AZ$15&amp;analysismethod9)</f>
        <v xml:space="preserve">Network Adequacy Certification Tool (NACT); 
</v>
      </c>
      <c r="DH36" s="251" t="str">
        <f>IF(ISNUMBER(FIND(analysismethod9,'III_Plan comp 438.68 {Plan 2}'!BA$15)),"",'III_Plan comp 438.68 {Plan 2}'!BA$15&amp;analysismethod9)</f>
        <v xml:space="preserve">Network Adequacy Certification Tool (NACT); 
</v>
      </c>
      <c r="DI36" s="251" t="str">
        <f>IF(ISNUMBER(FIND(analysismethod9,'III_Plan comp 438.68 {Plan 2}'!BB$15)),"",'III_Plan comp 438.68 {Plan 2}'!BB$15&amp;analysismethod9)</f>
        <v xml:space="preserve">Network Adequacy Certification Tool (NACT); 
</v>
      </c>
      <c r="DJ36" s="251" t="str">
        <f>IF(ISNUMBER(FIND(analysismethod9,'III_Plan comp 438.68 {Plan 2}'!BC$15)),"",'III_Plan comp 438.68 {Plan 2}'!BC$15&amp;analysismethod9)</f>
        <v xml:space="preserve">Network Adequacy Certification Tool (NACT); 
</v>
      </c>
      <c r="DK36" s="251" t="str">
        <f>IF(ISNUMBER(FIND(analysismethod9,'III_Plan comp 438.68 {Plan 2}'!BD$15)),"",'III_Plan comp 438.68 {Plan 2}'!BD$15&amp;analysismethod9)</f>
        <v xml:space="preserve">Network Adequacy Certification Tool (NACT); 
</v>
      </c>
      <c r="DL36" s="251" t="str">
        <f>IF(ISNUMBER(FIND(analysismethod9,'III_Plan comp 438.68 {Plan 2}'!BE$15)),"",'III_Plan comp 438.68 {Plan 2}'!BE$15&amp;analysismethod9)</f>
        <v xml:space="preserve">Network Adequacy Certification Tool (NACT); 
</v>
      </c>
      <c r="DM36" s="251" t="str">
        <f>IF(ISNUMBER(FIND(analysismethod9,'III_Plan comp 438.68 {Plan 2}'!BF$15)),"",'III_Plan comp 438.68 {Plan 2}'!BF$15&amp;analysismethod9)</f>
        <v xml:space="preserve">Network Adequacy Certification Tool (NACT); 
</v>
      </c>
      <c r="DN36" s="251" t="str">
        <f>IF(ISNUMBER(FIND(analysismethod9,'III_Plan comp 438.68 {Plan 2}'!BG$15)),"",'III_Plan comp 438.68 {Plan 2}'!BG$15&amp;analysismethod9)</f>
        <v xml:space="preserve">Network Adequacy Certification Tool (NACT); 
</v>
      </c>
      <c r="DO36" s="251" t="str">
        <f>IF(ISNUMBER(FIND(analysismethod9,'III_Plan comp 438.68 {Plan 2}'!BH$15)),"",'III_Plan comp 438.68 {Plan 2}'!BH$15&amp;analysismethod9)</f>
        <v xml:space="preserve">Network Adequacy Certification Tool (NACT); 
</v>
      </c>
      <c r="DP36" s="251" t="str">
        <f>IF(ISNUMBER(FIND(analysismethod9,'III_Plan comp 438.68 {Plan 2}'!BI$15)),"",'III_Plan comp 438.68 {Plan 2}'!BI$15&amp;analysismethod9)</f>
        <v xml:space="preserve">Network Adequacy Certification Tool (NACT); 
</v>
      </c>
      <c r="DQ36" s="251" t="str">
        <f>IF(ISNUMBER(FIND(analysismethod9,'III_Plan comp 438.68 {Plan 2}'!BJ$15)),"",'III_Plan comp 438.68 {Plan 2}'!BJ$15&amp;analysismethod9)</f>
        <v xml:space="preserve">Network Adequacy Certification Tool (NACT); 
</v>
      </c>
      <c r="DR36" s="251" t="str">
        <f>IF(ISNUMBER(FIND(analysismethod9,'III_Plan comp 438.68 {Plan 2}'!BK$15)),"",'III_Plan comp 438.68 {Plan 2}'!BK$15&amp;analysismethod9)</f>
        <v xml:space="preserve">Network Adequacy Certification Tool (NACT); 
</v>
      </c>
      <c r="DS36" s="251" t="str">
        <f>IF(ISNUMBER(FIND(analysismethod9,'III_Plan comp 438.68 {Plan 2}'!BL$15)),"",'III_Plan comp 438.68 {Plan 2}'!BL$15&amp;analysismethod9)</f>
        <v xml:space="preserve">Network Adequacy Certification Tool (NACT); 
</v>
      </c>
      <c r="DT36" s="251" t="str">
        <f>IF(ISNUMBER(FIND(analysismethod9,'III_Plan comp 438.68 {Plan 2}'!BM$15)),"",'III_Plan comp 438.68 {Plan 2}'!BM$15&amp;analysismethod9)</f>
        <v xml:space="preserve">Network Adequacy Certification Tool (NACT); 
</v>
      </c>
      <c r="DU36" s="251" t="str">
        <f>IF(ISNUMBER(FIND(analysismethod9,'III_Plan comp 438.68 {Plan 2}'!BN$15)),"",'III_Plan comp 438.68 {Plan 2}'!BN$15&amp;analysismethod9)</f>
        <v xml:space="preserve">Network Adequacy Certification Tool (NACT); 
</v>
      </c>
      <c r="DV36" s="251" t="str">
        <f>IF(ISNUMBER(FIND(analysismethod9,'III_Plan comp 438.68 {Plan 2}'!BO$15)),"",'III_Plan comp 438.68 {Plan 2}'!BO$15&amp;analysismethod9)</f>
        <v xml:space="preserve">Network Adequacy Certification Tool (NACT); 
</v>
      </c>
      <c r="DW36" s="251" t="str">
        <f>IF(ISNUMBER(FIND(analysismethod9,'III_Plan comp 438.68 {Plan 2}'!BP$15)),"",'III_Plan comp 438.68 {Plan 2}'!BP$15&amp;analysismethod9)</f>
        <v xml:space="preserve">Network Adequacy Certification Tool (NACT); 
</v>
      </c>
      <c r="DX36" s="251" t="str">
        <f>IF(ISNUMBER(FIND(analysismethod9,'III_Plan comp 438.68 {Plan 2}'!BQ$15)),"",'III_Plan comp 438.68 {Plan 2}'!BQ$15&amp;analysismethod9)</f>
        <v xml:space="preserve">Network Adequacy Certification Tool (NACT); 
</v>
      </c>
      <c r="DY36" s="251" t="str">
        <f>IF(ISNUMBER(FIND(analysismethod9,'III_Plan comp 438.68 {Plan 2}'!BR$15)),"",'III_Plan comp 438.68 {Plan 2}'!BR$15&amp;analysismethod9)</f>
        <v xml:space="preserve">Network Adequacy Certification Tool (NACT); 
</v>
      </c>
      <c r="DZ36" s="251" t="str">
        <f>IF(ISNUMBER(FIND(analysismethod9,'III_Plan comp 438.68 {Plan 2}'!BS$15)),"",'III_Plan comp 438.68 {Plan 2}'!BS$15&amp;analysismethod9)</f>
        <v xml:space="preserve">Network Adequacy Certification Tool (NACT); 
</v>
      </c>
      <c r="EA36" s="251" t="str">
        <f>IF(ISNUMBER(FIND(analysismethod9,'III_Plan comp 438.68 {Plan 2}'!BT$15)),"",'III_Plan comp 438.68 {Plan 2}'!BT$15&amp;analysismethod9)</f>
        <v xml:space="preserve">Network Adequacy Certification Tool (NACT); 
</v>
      </c>
      <c r="EB36" s="251" t="str">
        <f>IF(ISNUMBER(FIND(analysismethod9,'III_Plan comp 438.68 {Plan 2}'!BU$15)),"",'III_Plan comp 438.68 {Plan 2}'!BU$15&amp;analysismethod9)</f>
        <v xml:space="preserve">Network Adequacy Certification Tool (NACT); 
</v>
      </c>
      <c r="EC36" s="251" t="str">
        <f>IF(ISNUMBER(FIND(analysismethod9,'III_Plan comp 438.68 {Plan 2}'!BV$15)),"",'III_Plan comp 438.68 {Plan 2}'!BV$15&amp;analysismethod9)</f>
        <v xml:space="preserve">Network Adequacy Certification Tool (NACT); 
</v>
      </c>
      <c r="ED36" s="251" t="str">
        <f>IF(ISNUMBER(FIND(analysismethod9,'III_Plan comp 438.68 {Plan 2}'!BW$15)),"",'III_Plan comp 438.68 {Plan 2}'!BW$15&amp;analysismethod9)</f>
        <v xml:space="preserve">Network Adequacy Certification Tool (NACT); 
</v>
      </c>
      <c r="EE36" s="251" t="str">
        <f>IF(ISNUMBER(FIND(analysismethod9,'III_Plan comp 438.68 {Plan 2}'!BX$15)),"",'III_Plan comp 438.68 {Plan 2}'!BX$15&amp;analysismethod9)</f>
        <v xml:space="preserve">Network Adequacy Certification Tool (NACT); 
</v>
      </c>
      <c r="EF36" s="251" t="str">
        <f>IF(ISNUMBER(FIND(analysismethod9,'III_Plan comp 438.68 {Plan 2}'!BY$15)),"",'III_Plan comp 438.68 {Plan 2}'!BY$15&amp;analysismethod9)</f>
        <v xml:space="preserve">Network Adequacy Certification Tool (NACT); 
</v>
      </c>
      <c r="EG36" s="251" t="str">
        <f>IF(ISNUMBER(FIND(analysismethod9,'III_Plan comp 438.68 {Plan 2}'!BZ$15)),"",'III_Plan comp 438.68 {Plan 2}'!BZ$15&amp;analysismethod9)</f>
        <v xml:space="preserve">Network Adequacy Certification Tool (NACT); 
</v>
      </c>
      <c r="EH36" s="251" t="str">
        <f>IF(ISNUMBER(FIND(analysismethod9,'III_Plan comp 438.68 {Plan 2}'!CA$15)),"",'III_Plan comp 438.68 {Plan 2}'!CA$15&amp;analysismethod9)</f>
        <v xml:space="preserve">Network Adequacy Certification Tool (NACT); 
</v>
      </c>
      <c r="EI36" s="251" t="str">
        <f>IF(ISNUMBER(FIND(analysismethod9,'III_Plan comp 438.68 {Plan 2}'!CB$15)),"",'III_Plan comp 438.68 {Plan 2}'!CB$15&amp;analysismethod9)</f>
        <v xml:space="preserve">Network Adequacy Certification Tool (NACT); 
</v>
      </c>
      <c r="EJ36" s="251" t="str">
        <f>IF(ISNUMBER(FIND(analysismethod9,'III_Plan comp 438.68 {Plan 2}'!CC$15)),"",'III_Plan comp 438.68 {Plan 2}'!CC$15&amp;analysismethod9)</f>
        <v xml:space="preserve">Network Adequacy Certification Tool (NACT); 
</v>
      </c>
      <c r="EK36" s="251" t="str">
        <f>IF(ISNUMBER(FIND(analysismethod9,'III_Plan comp 438.68 {Plan 2}'!CD$15)),"",'III_Plan comp 438.68 {Plan 2}'!CD$15&amp;analysismethod9)</f>
        <v xml:space="preserve">Network Adequacy Certification Tool (NACT); 
</v>
      </c>
      <c r="EL36" s="251" t="str">
        <f>IF(ISNUMBER(FIND(analysismethod9,'III_Plan comp 438.68 {Plan 2}'!CE$15)),"",'III_Plan comp 438.68 {Plan 2}'!CE$15&amp;analysismethod9)</f>
        <v xml:space="preserve">Network Adequacy Certification Tool (NACT); 
</v>
      </c>
      <c r="EM36" s="251" t="str">
        <f>IF(ISNUMBER(FIND(analysismethod9,'III_Plan comp 438.68 {Plan 2}'!CF$15)),"",'III_Plan comp 438.68 {Plan 2}'!CF$15&amp;analysismethod9)</f>
        <v xml:space="preserve">Network Adequacy Certification Tool (NACT); 
</v>
      </c>
      <c r="EN36" s="251" t="str">
        <f>IF(ISNUMBER(FIND(analysismethod9,'III_Plan comp 438.68 {Plan 2}'!CG$15)),"",'III_Plan comp 438.68 {Plan 2}'!CG$15&amp;analysismethod9)</f>
        <v xml:space="preserve">Network Adequacy Certification Tool (NACT); 
</v>
      </c>
      <c r="EO36" s="251" t="str">
        <f>IF(ISNUMBER(FIND(analysismethod9,'III_Plan comp 438.68 {Plan 2}'!CH$15)),"",'III_Plan comp 438.68 {Plan 2}'!CH$15&amp;analysismethod9)</f>
        <v xml:space="preserve">Network Adequacy Certification Tool (NACT); 
</v>
      </c>
      <c r="EP36" s="251" t="str">
        <f>IF(ISNUMBER(FIND(analysismethod9,'III_Plan comp 438.68 {Plan 2}'!CI$15)),"",'III_Plan comp 438.68 {Plan 2}'!CI$15&amp;analysismethod9)</f>
        <v xml:space="preserve">Network Adequacy Certification Tool (NACT); 
</v>
      </c>
      <c r="EQ36" s="251" t="str">
        <f>IF(ISNUMBER(FIND(analysismethod9,'III_Plan comp 438.68 {Plan 2}'!CJ$15)),"",'III_Plan comp 438.68 {Plan 2}'!CJ$15&amp;analysismethod9)</f>
        <v xml:space="preserve">Network Adequacy Certification Tool (NACT); 
</v>
      </c>
      <c r="ER36" s="251" t="str">
        <f>IF(ISNUMBER(FIND(analysismethod9,'III_Plan comp 438.68 {Plan 2}'!CK$15)),"",'III_Plan comp 438.68 {Plan 2}'!CK$15&amp;analysismethod9)</f>
        <v xml:space="preserve">Network Adequacy Certification Tool (NACT); 
</v>
      </c>
      <c r="ES36" s="251" t="str">
        <f>IF(ISNUMBER(FIND(analysismethod9,'III_Plan comp 438.68 {Plan 2}'!CL$15)),"",'III_Plan comp 438.68 {Plan 2}'!CL$15&amp;analysismethod9)</f>
        <v xml:space="preserve">Network Adequacy Certification Tool (NACT); 
</v>
      </c>
      <c r="ET36" s="251" t="str">
        <f>IF(ISNUMBER(FIND(analysismethod9,'III_Plan comp 438.68 {Plan 2}'!CM$15)),"",'III_Plan comp 438.68 {Plan 2}'!CM$15&amp;analysismethod9)</f>
        <v xml:space="preserve">Network Adequacy Certification Tool (NACT); 
</v>
      </c>
      <c r="EU36" s="251" t="str">
        <f>IF(ISNUMBER(FIND(analysismethod9,'III_Plan comp 438.68 {Plan 2}'!CN$15)),"",'III_Plan comp 438.68 {Plan 2}'!CN$15&amp;analysismethod9)</f>
        <v xml:space="preserve">Network Adequacy Certification Tool (NACT); 
</v>
      </c>
      <c r="EV36" s="251" t="str">
        <f>IF(ISNUMBER(FIND(analysismethod9,'III_Plan comp 438.68 {Plan 2}'!CO$15)),"",'III_Plan comp 438.68 {Plan 2}'!CO$15&amp;analysismethod9)</f>
        <v xml:space="preserve">Network Adequacy Certification Tool (NACT); 
</v>
      </c>
      <c r="EW36" s="251" t="str">
        <f>IF(ISNUMBER(FIND(analysismethod9,'III_Plan comp 438.68 {Plan 2}'!CP$15)),"",'III_Plan comp 438.68 {Plan 2}'!CP$15&amp;analysismethod9)</f>
        <v xml:space="preserve">Network Adequacy Certification Tool (NACT); 
</v>
      </c>
      <c r="EX36" s="251" t="str">
        <f>IF(ISNUMBER(FIND(analysismethod9,'III_Plan comp 438.68 {Plan 2}'!CQ$15)),"",'III_Plan comp 438.68 {Plan 2}'!CQ$15&amp;analysismethod9)</f>
        <v xml:space="preserve">Network Adequacy Certification Tool (NACT); 
</v>
      </c>
      <c r="EY36" s="251" t="str">
        <f>IF(ISNUMBER(FIND(analysismethod9,'III_Plan comp 438.68 {Plan 2}'!CR$15)),"",'III_Plan comp 438.68 {Plan 2}'!CR$15&amp;analysismethod9)</f>
        <v xml:space="preserve">Network Adequacy Certification Tool (NACT); 
</v>
      </c>
      <c r="EZ36" s="251" t="str">
        <f>IF(ISNUMBER(FIND(analysismethod9,'III_Plan comp 438.68 {Plan 2}'!CS$15)),"",'III_Plan comp 438.68 {Plan 2}'!CS$15&amp;analysismethod9)</f>
        <v xml:space="preserve">Network Adequacy Certification Tool (NACT); 
</v>
      </c>
      <c r="FA36" s="251" t="str">
        <f>IF(ISNUMBER(FIND(analysismethod9,'III_Plan comp 438.68 {Plan 2}'!CT$15)),"",'III_Plan comp 438.68 {Plan 2}'!CT$15&amp;analysismethod9)</f>
        <v xml:space="preserve">Network Adequacy Certification Tool (NACT); 
</v>
      </c>
      <c r="FB36" s="251" t="str">
        <f>IF(ISNUMBER(FIND(analysismethod9,'III_Plan comp 438.68 {Plan 2}'!CU$15)),"",'III_Plan comp 438.68 {Plan 2}'!CU$15&amp;analysismethod9)</f>
        <v xml:space="preserve">Network Adequacy Certification Tool (NACT); 
</v>
      </c>
      <c r="FC36" s="251" t="str">
        <f>IF(ISNUMBER(FIND(analysismethod9,'III_Plan comp 438.68 {Plan 2}'!CV$15)),"",'III_Plan comp 438.68 {Plan 2}'!CV$15&amp;analysismethod9)</f>
        <v xml:space="preserve">Network Adequacy Certification Tool (NACT); 
</v>
      </c>
      <c r="FD36" s="251" t="str">
        <f>IF(ISNUMBER(FIND(analysismethod9,'III_Plan comp 438.68 {Plan 2}'!CW$15)),"",'III_Plan comp 438.68 {Plan 2}'!CW$15&amp;analysismethod9)</f>
        <v xml:space="preserve">Network Adequacy Certification Tool (NACT); 
</v>
      </c>
      <c r="FE36" s="251" t="str">
        <f>IF(ISNUMBER(FIND(analysismethod9,'III_Plan comp 438.68 {Plan 2}'!CX$15)),"",'III_Plan comp 438.68 {Plan 2}'!CX$15&amp;analysismethod9)</f>
        <v xml:space="preserve">Network Adequacy Certification Tool (NACT); 
</v>
      </c>
      <c r="FF36" s="251" t="str">
        <f>IF(ISNUMBER(FIND(analysismethod9,'III_Plan comp 438.68 {Plan 2}'!CY$15)),"",'III_Plan comp 438.68 {Plan 2}'!CY$15&amp;analysismethod9)</f>
        <v xml:space="preserve">Network Adequacy Certification Tool (NACT); 
</v>
      </c>
      <c r="FG36" s="251" t="str">
        <f>IF(ISNUMBER(FIND(analysismethod9,'III_Plan comp 438.68 {Plan 2}'!CZ$15)),"",'III_Plan comp 438.68 {Plan 2}'!CZ$15&amp;analysismethod9)</f>
        <v xml:space="preserve">Network Adequacy Certification Tool (NACT); 
</v>
      </c>
    </row>
    <row r="37" spans="2:163" ht="15" thickBot="1">
      <c r="B37" s="12" t="s">
        <v>764</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Language Capabilities: Contract
IHCP: Contract/Good-faith effort to contract; 
</v>
      </c>
      <c r="BM37" s="254" t="str">
        <f>IF(ISNUMBER(FIND(analysismethod10,'III_Plan comp 438.68 {Plan 2}'!F$15)),"",'III_Plan comp 438.68 {Plan 2}'!F$15&amp;analysismethod10)</f>
        <v xml:space="preserve">Language Capabilities: Contract
IHCP: Contract/Good-faith effort to contract; 
</v>
      </c>
      <c r="BN37" s="254" t="str">
        <f>IF(ISNUMBER(FIND(analysismethod10,'III_Plan comp 438.68 {Plan 2}'!G$15)),"",'III_Plan comp 438.68 {Plan 2}'!G$15&amp;analysismethod10)</f>
        <v xml:space="preserve">Network Adequacy Certification Tool (NACT); 
Language Capabilities: Contract
IHCP: Contract/Good-faith effort to contract; 
</v>
      </c>
      <c r="BO37" s="254" t="str">
        <f>IF(ISNUMBER(FIND(analysismethod10,'III_Plan comp 438.68 {Plan 2}'!H$15)),"",'III_Plan comp 438.68 {Plan 2}'!H$15&amp;analysismethod10)</f>
        <v xml:space="preserve">Language Capabilities: Contract
IHCP: Contract/Good-faith effort to contract; 
</v>
      </c>
      <c r="BP37" s="254" t="str">
        <f>IF(ISNUMBER(FIND(analysismethod10,'III_Plan comp 438.68 {Plan 2}'!I$15)),"",'III_Plan comp 438.68 {Plan 2}'!I$15&amp;analysismethod10)</f>
        <v xml:space="preserve">Network Adequacy Certification Tool (NACT); 
Language Capabilities: Contract
IHCP: Contract/Good-faith effort to contract; 
</v>
      </c>
      <c r="BQ37" s="254" t="str">
        <f>IF(ISNUMBER(FIND(analysismethod10,'III_Plan comp 438.68 {Plan 2}'!J$15)),"",'III_Plan comp 438.68 {Plan 2}'!J$15&amp;analysismethod10)</f>
        <v xml:space="preserve">Network Adequacy Certification Tool (NACT); 
Language Capabilities: Contract
IHCP: Contract/Good-faith effort to contract; 
</v>
      </c>
      <c r="BR37" s="254" t="str">
        <f>IF(ISNUMBER(FIND(analysismethod10,'III_Plan comp 438.68 {Plan 2}'!K$15)),"",'III_Plan comp 438.68 {Plan 2}'!K$15&amp;analysismethod10)</f>
        <v xml:space="preserve">Timely Access Data Tool (TADT); 
Language Capabilities: Contract
IHCP: Contract/Good-faith effort to contract; 
</v>
      </c>
      <c r="BS37" s="254" t="str">
        <f>IF(ISNUMBER(FIND(analysismethod10,'III_Plan comp 438.68 {Plan 2}'!L$15)),"",'III_Plan comp 438.68 {Plan 2}'!L$15&amp;analysismethod10)</f>
        <v xml:space="preserve">Timely Access Data Tool (TADT); 
Language Capabilities: Contract
IHCP: Contract/Good-faith effort to contract; 
</v>
      </c>
      <c r="BT37" s="254" t="str">
        <f>IF(ISNUMBER(FIND(analysismethod10,'III_Plan comp 438.68 {Plan 2}'!M$15)),"",'III_Plan comp 438.68 {Plan 2}'!M$15&amp;analysismethod10)</f>
        <v xml:space="preserve">Language Capabilities: Contract
IHCP: Contract/Good-faith effort to contract; 
</v>
      </c>
      <c r="BU37" s="254" t="str">
        <f>IF(ISNUMBER(FIND(analysismethod10,'III_Plan comp 438.68 {Plan 2}'!N$15)),"",'III_Plan comp 438.68 {Plan 2}'!N$15&amp;analysismethod10)</f>
        <v xml:space="preserve">Timely Access Data Tool (TADT); 
Language Capabilities: Contract
IHCP: Contract/Good-faith effort to contract; 
</v>
      </c>
      <c r="BV37" s="254" t="str">
        <f>IF(ISNUMBER(FIND(analysismethod10,'III_Plan comp 438.68 {Plan 2}'!O$15)),"",'III_Plan comp 438.68 {Plan 2}'!O$15&amp;analysismethod10)</f>
        <v xml:space="preserve">Language Capabilities: Contract
IHCP: Contract/Good-faith effort to contract; 
</v>
      </c>
      <c r="BW37" s="254" t="str">
        <f>IF(ISNUMBER(FIND(analysismethod10,'III_Plan comp 438.68 {Plan 2}'!P$15)),"",'III_Plan comp 438.68 {Plan 2}'!P$15&amp;analysismethod10)</f>
        <v xml:space="preserve">Language Capabilities: Contract
IHCP: Contract/Good-faith effort to contract; 
</v>
      </c>
      <c r="BX37" s="254" t="str">
        <f>IF(ISNUMBER(FIND(analysismethod10,'III_Plan comp 438.68 {Plan 2}'!Q$15)),"",'III_Plan comp 438.68 {Plan 2}'!Q$15&amp;analysismethod10)</f>
        <v xml:space="preserve">Language Capabilities: Contract
IHCP: Contract/Good-faith effort to contract; 
</v>
      </c>
      <c r="BY37" s="254" t="str">
        <f>IF(ISNUMBER(FIND(analysismethod10,'III_Plan comp 438.68 {Plan 2}'!R$15)),"",'III_Plan comp 438.68 {Plan 2}'!R$15&amp;analysismethod10)</f>
        <v xml:space="preserve">Language Capabilities: Contract
IHCP: Contract/Good-faith effort to contract; 
</v>
      </c>
      <c r="BZ37" s="254" t="str">
        <f>IF(ISNUMBER(FIND(analysismethod10,'III_Plan comp 438.68 {Plan 2}'!S$15)),"",'III_Plan comp 438.68 {Plan 2}'!S$15&amp;analysismethod10)</f>
        <v xml:space="preserve">Language Capabilities: Contract
IHCP: Contract/Good-faith effort to contract; 
</v>
      </c>
      <c r="CA37" s="254" t="str">
        <f>IF(ISNUMBER(FIND(analysismethod10,'III_Plan comp 438.68 {Plan 2}'!T$15)),"",'III_Plan comp 438.68 {Plan 2}'!T$15&amp;analysismethod10)</f>
        <v xml:space="preserve">Language Capabilities: Contract
IHCP: Contract/Good-faith effort to contract; 
</v>
      </c>
      <c r="CB37" s="254" t="str">
        <f>IF(ISNUMBER(FIND(analysismethod10,'III_Plan comp 438.68 {Plan 2}'!U$15)),"",'III_Plan comp 438.68 {Plan 2}'!U$15&amp;analysismethod10)</f>
        <v xml:space="preserve">Language Capabilities: Contract
IHCP: Contract/Good-faith effort to contract; 
</v>
      </c>
      <c r="CC37" s="254" t="str">
        <f>IF(ISNUMBER(FIND(analysismethod10,'III_Plan comp 438.68 {Plan 2}'!V$15)),"",'III_Plan comp 438.68 {Plan 2}'!V$15&amp;analysismethod10)</f>
        <v xml:space="preserve">Language Capabilities: Contract
IHCP: Contract/Good-faith effort to contract; 
</v>
      </c>
      <c r="CD37" s="254" t="str">
        <f>IF(ISNUMBER(FIND(analysismethod10,'III_Plan comp 438.68 {Plan 2}'!W$15)),"",'III_Plan comp 438.68 {Plan 2}'!W$15&amp;analysismethod10)</f>
        <v xml:space="preserve">Language Capabilities: Contract
IHCP: Contract/Good-faith effort to contract; 
</v>
      </c>
      <c r="CE37" s="254" t="str">
        <f>IF(ISNUMBER(FIND(analysismethod10,'III_Plan comp 438.68 {Plan 2}'!X$15)),"",'III_Plan comp 438.68 {Plan 2}'!X$15&amp;analysismethod10)</f>
        <v xml:space="preserve">Language Capabilities: Contract
IHCP: Contract/Good-faith effort to contract; 
</v>
      </c>
      <c r="CF37" s="254" t="str">
        <f>IF(ISNUMBER(FIND(analysismethod10,'III_Plan comp 438.68 {Plan 2}'!Y$15)),"",'III_Plan comp 438.68 {Plan 2}'!Y$15&amp;analysismethod10)</f>
        <v xml:space="preserve">Language Capabilities: Contract
IHCP: Contract/Good-faith effort to contract; 
</v>
      </c>
      <c r="CG37" s="254" t="str">
        <f>IF(ISNUMBER(FIND(analysismethod10,'III_Plan comp 438.68 {Plan 2}'!Z$15)),"",'III_Plan comp 438.68 {Plan 2}'!Z$15&amp;analysismethod10)</f>
        <v xml:space="preserve">Language Capabilities: Contract
IHCP: Contract/Good-faith effort to contract; 
</v>
      </c>
      <c r="CH37" s="254" t="str">
        <f>IF(ISNUMBER(FIND(analysismethod10,'III_Plan comp 438.68 {Plan 2}'!AA$15)),"",'III_Plan comp 438.68 {Plan 2}'!AA$15&amp;analysismethod10)</f>
        <v xml:space="preserve">Language Capabilities: Contract
IHCP: Contract/Good-faith effort to contract; 
</v>
      </c>
      <c r="CI37" s="254" t="str">
        <f>IF(ISNUMBER(FIND(analysismethod10,'III_Plan comp 438.68 {Plan 2}'!AB$15)),"",'III_Plan comp 438.68 {Plan 2}'!AB$15&amp;analysismethod10)</f>
        <v xml:space="preserve">Language Capabilities: Contract
IHCP: Contract/Good-faith effort to contract; 
</v>
      </c>
      <c r="CJ37" s="254" t="str">
        <f>IF(ISNUMBER(FIND(analysismethod10,'III_Plan comp 438.68 {Plan 2}'!AC$15)),"",'III_Plan comp 438.68 {Plan 2}'!AC$15&amp;analysismethod10)</f>
        <v xml:space="preserve">Language Capabilities: Contract
IHCP: Contract/Good-faith effort to contract; 
</v>
      </c>
      <c r="CK37" s="254" t="str">
        <f>IF(ISNUMBER(FIND(analysismethod10,'III_Plan comp 438.68 {Plan 2}'!AD$15)),"",'III_Plan comp 438.68 {Plan 2}'!AD$15&amp;analysismethod10)</f>
        <v xml:space="preserve">Language Capabilities: Contract
IHCP: Contract/Good-faith effort to contract; 
</v>
      </c>
      <c r="CL37" s="254" t="str">
        <f>IF(ISNUMBER(FIND(analysismethod10,'III_Plan comp 438.68 {Plan 2}'!AE$15)),"",'III_Plan comp 438.68 {Plan 2}'!AE$15&amp;analysismethod10)</f>
        <v xml:space="preserve">Language Capabilities: Contract
IHCP: Contract/Good-faith effort to contract; 
</v>
      </c>
      <c r="CM37" s="254" t="str">
        <f>IF(ISNUMBER(FIND(analysismethod10,'III_Plan comp 438.68 {Plan 2}'!AF$15)),"",'III_Plan comp 438.68 {Plan 2}'!AF$15&amp;analysismethod10)</f>
        <v xml:space="preserve">Language Capabilities: Contract
IHCP: Contract/Good-faith effort to contract; 
</v>
      </c>
      <c r="CN37" s="254" t="str">
        <f>IF(ISNUMBER(FIND(analysismethod10,'III_Plan comp 438.68 {Plan 2}'!AG$15)),"",'III_Plan comp 438.68 {Plan 2}'!AG$15&amp;analysismethod10)</f>
        <v xml:space="preserve">Language Capabilities: Contract
IHCP: Contract/Good-faith effort to contract; 
</v>
      </c>
      <c r="CO37" s="254" t="str">
        <f>IF(ISNUMBER(FIND(analysismethod10,'III_Plan comp 438.68 {Plan 2}'!AH$15)),"",'III_Plan comp 438.68 {Plan 2}'!AH$15&amp;analysismethod10)</f>
        <v xml:space="preserve">Language Capabilities: Contract
IHCP: Contract/Good-faith effort to contract; 
</v>
      </c>
      <c r="CP37" s="254" t="str">
        <f>IF(ISNUMBER(FIND(analysismethod10,'III_Plan comp 438.68 {Plan 2}'!AI$15)),"",'III_Plan comp 438.68 {Plan 2}'!AI$15&amp;analysismethod10)</f>
        <v xml:space="preserve">Language Capabilities: Contract
IHCP: Contract/Good-faith effort to contract; 
</v>
      </c>
      <c r="CQ37" s="254" t="str">
        <f>IF(ISNUMBER(FIND(analysismethod10,'III_Plan comp 438.68 {Plan 2}'!AJ$15)),"",'III_Plan comp 438.68 {Plan 2}'!AJ$15&amp;analysismethod10)</f>
        <v xml:space="preserve">Language Capabilities: Contract
IHCP: Contract/Good-faith effort to contract; 
</v>
      </c>
      <c r="CR37" s="254" t="str">
        <f>IF(ISNUMBER(FIND(analysismethod10,'III_Plan comp 438.68 {Plan 2}'!AK$15)),"",'III_Plan comp 438.68 {Plan 2}'!AK$15&amp;analysismethod10)</f>
        <v xml:space="preserve">Language Capabilities: Contract
IHCP: Contract/Good-faith effort to contract; 
</v>
      </c>
      <c r="CS37" s="254" t="str">
        <f>IF(ISNUMBER(FIND(analysismethod10,'III_Plan comp 438.68 {Plan 2}'!AL$15)),"",'III_Plan comp 438.68 {Plan 2}'!AL$15&amp;analysismethod10)</f>
        <v xml:space="preserve">Language Capabilities: Contract
IHCP: Contract/Good-faith effort to contract; 
</v>
      </c>
      <c r="CT37" s="254" t="str">
        <f>IF(ISNUMBER(FIND(analysismethod10,'III_Plan comp 438.68 {Plan 2}'!AM$15)),"",'III_Plan comp 438.68 {Plan 2}'!AM$15&amp;analysismethod10)</f>
        <v xml:space="preserve">Language Capabilities: Contract
IHCP: Contract/Good-faith effort to contract; 
</v>
      </c>
      <c r="CU37" s="254" t="str">
        <f>IF(ISNUMBER(FIND(analysismethod10,'III_Plan comp 438.68 {Plan 2}'!AN$15)),"",'III_Plan comp 438.68 {Plan 2}'!AN$15&amp;analysismethod10)</f>
        <v xml:space="preserve">Language Capabilities: Contract
IHCP: Contract/Good-faith effort to contract; 
</v>
      </c>
      <c r="CV37" s="254" t="str">
        <f>IF(ISNUMBER(FIND(analysismethod10,'III_Plan comp 438.68 {Plan 2}'!AO$15)),"",'III_Plan comp 438.68 {Plan 2}'!AO$15&amp;analysismethod10)</f>
        <v xml:space="preserve">Language Capabilities: Contract
IHCP: Contract/Good-faith effort to contract; 
</v>
      </c>
      <c r="CW37" s="254" t="str">
        <f>IF(ISNUMBER(FIND(analysismethod10,'III_Plan comp 438.68 {Plan 2}'!AP$15)),"",'III_Plan comp 438.68 {Plan 2}'!AP$15&amp;analysismethod10)</f>
        <v xml:space="preserve">Language Capabilities: Contract
IHCP: Contract/Good-faith effort to contract; 
</v>
      </c>
      <c r="CX37" s="254" t="str">
        <f>IF(ISNUMBER(FIND(analysismethod10,'III_Plan comp 438.68 {Plan 2}'!AQ$15)),"",'III_Plan comp 438.68 {Plan 2}'!AQ$15&amp;analysismethod10)</f>
        <v xml:space="preserve">Language Capabilities: Contract
IHCP: Contract/Good-faith effort to contract; 
</v>
      </c>
      <c r="CY37" s="254" t="str">
        <f>IF(ISNUMBER(FIND(analysismethod10,'III_Plan comp 438.68 {Plan 2}'!AR$15)),"",'III_Plan comp 438.68 {Plan 2}'!AR$15&amp;analysismethod10)</f>
        <v xml:space="preserve">Language Capabilities: Contract
IHCP: Contract/Good-faith effort to contract; 
</v>
      </c>
      <c r="CZ37" s="254" t="str">
        <f>IF(ISNUMBER(FIND(analysismethod10,'III_Plan comp 438.68 {Plan 2}'!AS$15)),"",'III_Plan comp 438.68 {Plan 2}'!AS$15&amp;analysismethod10)</f>
        <v xml:space="preserve">Language Capabilities: Contract
IHCP: Contract/Good-faith effort to contract; 
</v>
      </c>
      <c r="DA37" s="254" t="str">
        <f>IF(ISNUMBER(FIND(analysismethod10,'III_Plan comp 438.68 {Plan 2}'!AT$15)),"",'III_Plan comp 438.68 {Plan 2}'!AT$15&amp;analysismethod10)</f>
        <v xml:space="preserve">Language Capabilities: Contract
IHCP: Contract/Good-faith effort to contract; 
</v>
      </c>
      <c r="DB37" s="254" t="str">
        <f>IF(ISNUMBER(FIND(analysismethod10,'III_Plan comp 438.68 {Plan 2}'!AU$15)),"",'III_Plan comp 438.68 {Plan 2}'!AU$15&amp;analysismethod10)</f>
        <v xml:space="preserve">Language Capabilities: Contract
IHCP: Contract/Good-faith effort to contract; 
</v>
      </c>
      <c r="DC37" s="254" t="str">
        <f>IF(ISNUMBER(FIND(analysismethod10,'III_Plan comp 438.68 {Plan 2}'!AV$15)),"",'III_Plan comp 438.68 {Plan 2}'!AV$15&amp;analysismethod10)</f>
        <v xml:space="preserve">Language Capabilities: Contract
IHCP: Contract/Good-faith effort to contract; 
</v>
      </c>
      <c r="DD37" s="254" t="str">
        <f>IF(ISNUMBER(FIND(analysismethod10,'III_Plan comp 438.68 {Plan 2}'!AW$15)),"",'III_Plan comp 438.68 {Plan 2}'!AW$15&amp;analysismethod10)</f>
        <v xml:space="preserve">Language Capabilities: Contract
IHCP: Contract/Good-faith effort to contract; 
</v>
      </c>
      <c r="DE37" s="254" t="str">
        <f>IF(ISNUMBER(FIND(analysismethod10,'III_Plan comp 438.68 {Plan 2}'!AX$15)),"",'III_Plan comp 438.68 {Plan 2}'!AX$15&amp;analysismethod10)</f>
        <v xml:space="preserve">Language Capabilities: Contract
IHCP: Contract/Good-faith effort to contract; 
</v>
      </c>
      <c r="DF37" s="254" t="str">
        <f>IF(ISNUMBER(FIND(analysismethod10,'III_Plan comp 438.68 {Plan 2}'!AY$15)),"",'III_Plan comp 438.68 {Plan 2}'!AY$15&amp;analysismethod10)</f>
        <v xml:space="preserve">Language Capabilities: Contract
IHCP: Contract/Good-faith effort to contract; 
</v>
      </c>
      <c r="DG37" s="254" t="str">
        <f>IF(ISNUMBER(FIND(analysismethod10,'III_Plan comp 438.68 {Plan 2}'!AZ$15)),"",'III_Plan comp 438.68 {Plan 2}'!AZ$15&amp;analysismethod10)</f>
        <v xml:space="preserve">Language Capabilities: Contract
IHCP: Contract/Good-faith effort to contract; 
</v>
      </c>
      <c r="DH37" s="254" t="str">
        <f>IF(ISNUMBER(FIND(analysismethod10,'III_Plan comp 438.68 {Plan 2}'!BA$15)),"",'III_Plan comp 438.68 {Plan 2}'!BA$15&amp;analysismethod10)</f>
        <v xml:space="preserve">Language Capabilities: Contract
IHCP: Contract/Good-faith effort to contract; 
</v>
      </c>
      <c r="DI37" s="254" t="str">
        <f>IF(ISNUMBER(FIND(analysismethod10,'III_Plan comp 438.68 {Plan 2}'!BB$15)),"",'III_Plan comp 438.68 {Plan 2}'!BB$15&amp;analysismethod10)</f>
        <v xml:space="preserve">Language Capabilities: Contract
IHCP: Contract/Good-faith effort to contract; 
</v>
      </c>
      <c r="DJ37" s="254" t="str">
        <f>IF(ISNUMBER(FIND(analysismethod10,'III_Plan comp 438.68 {Plan 2}'!BC$15)),"",'III_Plan comp 438.68 {Plan 2}'!BC$15&amp;analysismethod10)</f>
        <v xml:space="preserve">Language Capabilities: Contract
IHCP: Contract/Good-faith effort to contract; 
</v>
      </c>
      <c r="DK37" s="254" t="str">
        <f>IF(ISNUMBER(FIND(analysismethod10,'III_Plan comp 438.68 {Plan 2}'!BD$15)),"",'III_Plan comp 438.68 {Plan 2}'!BD$15&amp;analysismethod10)</f>
        <v xml:space="preserve">Language Capabilities: Contract
IHCP: Contract/Good-faith effort to contract; 
</v>
      </c>
      <c r="DL37" s="254" t="str">
        <f>IF(ISNUMBER(FIND(analysismethod10,'III_Plan comp 438.68 {Plan 2}'!BE$15)),"",'III_Plan comp 438.68 {Plan 2}'!BE$15&amp;analysismethod10)</f>
        <v xml:space="preserve">Language Capabilities: Contract
IHCP: Contract/Good-faith effort to contract; 
</v>
      </c>
      <c r="DM37" s="254" t="str">
        <f>IF(ISNUMBER(FIND(analysismethod10,'III_Plan comp 438.68 {Plan 2}'!BF$15)),"",'III_Plan comp 438.68 {Plan 2}'!BF$15&amp;analysismethod10)</f>
        <v xml:space="preserve">Language Capabilities: Contract
IHCP: Contract/Good-faith effort to contract; 
</v>
      </c>
      <c r="DN37" s="254" t="str">
        <f>IF(ISNUMBER(FIND(analysismethod10,'III_Plan comp 438.68 {Plan 2}'!BG$15)),"",'III_Plan comp 438.68 {Plan 2}'!BG$15&amp;analysismethod10)</f>
        <v xml:space="preserve">Language Capabilities: Contract
IHCP: Contract/Good-faith effort to contract; 
</v>
      </c>
      <c r="DO37" s="254" t="str">
        <f>IF(ISNUMBER(FIND(analysismethod10,'III_Plan comp 438.68 {Plan 2}'!BH$15)),"",'III_Plan comp 438.68 {Plan 2}'!BH$15&amp;analysismethod10)</f>
        <v xml:space="preserve">Language Capabilities: Contract
IHCP: Contract/Good-faith effort to contract; 
</v>
      </c>
      <c r="DP37" s="254" t="str">
        <f>IF(ISNUMBER(FIND(analysismethod10,'III_Plan comp 438.68 {Plan 2}'!BI$15)),"",'III_Plan comp 438.68 {Plan 2}'!BI$15&amp;analysismethod10)</f>
        <v xml:space="preserve">Language Capabilities: Contract
IHCP: Contract/Good-faith effort to contract; 
</v>
      </c>
      <c r="DQ37" s="254" t="str">
        <f>IF(ISNUMBER(FIND(analysismethod10,'III_Plan comp 438.68 {Plan 2}'!BJ$15)),"",'III_Plan comp 438.68 {Plan 2}'!BJ$15&amp;analysismethod10)</f>
        <v xml:space="preserve">Language Capabilities: Contract
IHCP: Contract/Good-faith effort to contract; 
</v>
      </c>
      <c r="DR37" s="254" t="str">
        <f>IF(ISNUMBER(FIND(analysismethod10,'III_Plan comp 438.68 {Plan 2}'!BK$15)),"",'III_Plan comp 438.68 {Plan 2}'!BK$15&amp;analysismethod10)</f>
        <v xml:space="preserve">Language Capabilities: Contract
IHCP: Contract/Good-faith effort to contract; 
</v>
      </c>
      <c r="DS37" s="254" t="str">
        <f>IF(ISNUMBER(FIND(analysismethod10,'III_Plan comp 438.68 {Plan 2}'!BL$15)),"",'III_Plan comp 438.68 {Plan 2}'!BL$15&amp;analysismethod10)</f>
        <v xml:space="preserve">Language Capabilities: Contract
IHCP: Contract/Good-faith effort to contract; 
</v>
      </c>
      <c r="DT37" s="254" t="str">
        <f>IF(ISNUMBER(FIND(analysismethod10,'III_Plan comp 438.68 {Plan 2}'!BM$15)),"",'III_Plan comp 438.68 {Plan 2}'!BM$15&amp;analysismethod10)</f>
        <v xml:space="preserve">Language Capabilities: Contract
IHCP: Contract/Good-faith effort to contract; 
</v>
      </c>
      <c r="DU37" s="254" t="str">
        <f>IF(ISNUMBER(FIND(analysismethod10,'III_Plan comp 438.68 {Plan 2}'!BN$15)),"",'III_Plan comp 438.68 {Plan 2}'!BN$15&amp;analysismethod10)</f>
        <v xml:space="preserve">Language Capabilities: Contract
IHCP: Contract/Good-faith effort to contract; 
</v>
      </c>
      <c r="DV37" s="254" t="str">
        <f>IF(ISNUMBER(FIND(analysismethod10,'III_Plan comp 438.68 {Plan 2}'!BO$15)),"",'III_Plan comp 438.68 {Plan 2}'!BO$15&amp;analysismethod10)</f>
        <v xml:space="preserve">Language Capabilities: Contract
IHCP: Contract/Good-faith effort to contract; 
</v>
      </c>
      <c r="DW37" s="254" t="str">
        <f>IF(ISNUMBER(FIND(analysismethod10,'III_Plan comp 438.68 {Plan 2}'!BP$15)),"",'III_Plan comp 438.68 {Plan 2}'!BP$15&amp;analysismethod10)</f>
        <v xml:space="preserve">Language Capabilities: Contract
IHCP: Contract/Good-faith effort to contract; 
</v>
      </c>
      <c r="DX37" s="254" t="str">
        <f>IF(ISNUMBER(FIND(analysismethod10,'III_Plan comp 438.68 {Plan 2}'!BQ$15)),"",'III_Plan comp 438.68 {Plan 2}'!BQ$15&amp;analysismethod10)</f>
        <v xml:space="preserve">Language Capabilities: Contract
IHCP: Contract/Good-faith effort to contract; 
</v>
      </c>
      <c r="DY37" s="254" t="str">
        <f>IF(ISNUMBER(FIND(analysismethod10,'III_Plan comp 438.68 {Plan 2}'!BR$15)),"",'III_Plan comp 438.68 {Plan 2}'!BR$15&amp;analysismethod10)</f>
        <v xml:space="preserve">Language Capabilities: Contract
IHCP: Contract/Good-faith effort to contract; 
</v>
      </c>
      <c r="DZ37" s="254" t="str">
        <f>IF(ISNUMBER(FIND(analysismethod10,'III_Plan comp 438.68 {Plan 2}'!BS$15)),"",'III_Plan comp 438.68 {Plan 2}'!BS$15&amp;analysismethod10)</f>
        <v xml:space="preserve">Language Capabilities: Contract
IHCP: Contract/Good-faith effort to contract; 
</v>
      </c>
      <c r="EA37" s="254" t="str">
        <f>IF(ISNUMBER(FIND(analysismethod10,'III_Plan comp 438.68 {Plan 2}'!BT$15)),"",'III_Plan comp 438.68 {Plan 2}'!BT$15&amp;analysismethod10)</f>
        <v xml:space="preserve">Language Capabilities: Contract
IHCP: Contract/Good-faith effort to contract; 
</v>
      </c>
      <c r="EB37" s="254" t="str">
        <f>IF(ISNUMBER(FIND(analysismethod10,'III_Plan comp 438.68 {Plan 2}'!BU$15)),"",'III_Plan comp 438.68 {Plan 2}'!BU$15&amp;analysismethod10)</f>
        <v xml:space="preserve">Language Capabilities: Contract
IHCP: Contract/Good-faith effort to contract; 
</v>
      </c>
      <c r="EC37" s="254" t="str">
        <f>IF(ISNUMBER(FIND(analysismethod10,'III_Plan comp 438.68 {Plan 2}'!BV$15)),"",'III_Plan comp 438.68 {Plan 2}'!BV$15&amp;analysismethod10)</f>
        <v xml:space="preserve">Language Capabilities: Contract
IHCP: Contract/Good-faith effort to contract; 
</v>
      </c>
      <c r="ED37" s="254" t="str">
        <f>IF(ISNUMBER(FIND(analysismethod10,'III_Plan comp 438.68 {Plan 2}'!BW$15)),"",'III_Plan comp 438.68 {Plan 2}'!BW$15&amp;analysismethod10)</f>
        <v xml:space="preserve">Language Capabilities: Contract
IHCP: Contract/Good-faith effort to contract; 
</v>
      </c>
      <c r="EE37" s="254" t="str">
        <f>IF(ISNUMBER(FIND(analysismethod10,'III_Plan comp 438.68 {Plan 2}'!BX$15)),"",'III_Plan comp 438.68 {Plan 2}'!BX$15&amp;analysismethod10)</f>
        <v xml:space="preserve">Language Capabilities: Contract
IHCP: Contract/Good-faith effort to contract; 
</v>
      </c>
      <c r="EF37" s="254" t="str">
        <f>IF(ISNUMBER(FIND(analysismethod10,'III_Plan comp 438.68 {Plan 2}'!BY$15)),"",'III_Plan comp 438.68 {Plan 2}'!BY$15&amp;analysismethod10)</f>
        <v xml:space="preserve">Language Capabilities: Contract
IHCP: Contract/Good-faith effort to contract; 
</v>
      </c>
      <c r="EG37" s="254" t="str">
        <f>IF(ISNUMBER(FIND(analysismethod10,'III_Plan comp 438.68 {Plan 2}'!BZ$15)),"",'III_Plan comp 438.68 {Plan 2}'!BZ$15&amp;analysismethod10)</f>
        <v xml:space="preserve">Language Capabilities: Contract
IHCP: Contract/Good-faith effort to contract; 
</v>
      </c>
      <c r="EH37" s="254" t="str">
        <f>IF(ISNUMBER(FIND(analysismethod10,'III_Plan comp 438.68 {Plan 2}'!CA$15)),"",'III_Plan comp 438.68 {Plan 2}'!CA$15&amp;analysismethod10)</f>
        <v xml:space="preserve">Language Capabilities: Contract
IHCP: Contract/Good-faith effort to contract; 
</v>
      </c>
      <c r="EI37" s="254" t="str">
        <f>IF(ISNUMBER(FIND(analysismethod10,'III_Plan comp 438.68 {Plan 2}'!CB$15)),"",'III_Plan comp 438.68 {Plan 2}'!CB$15&amp;analysismethod10)</f>
        <v xml:space="preserve">Language Capabilities: Contract
IHCP: Contract/Good-faith effort to contract; 
</v>
      </c>
      <c r="EJ37" s="254" t="str">
        <f>IF(ISNUMBER(FIND(analysismethod10,'III_Plan comp 438.68 {Plan 2}'!CC$15)),"",'III_Plan comp 438.68 {Plan 2}'!CC$15&amp;analysismethod10)</f>
        <v xml:space="preserve">Language Capabilities: Contract
IHCP: Contract/Good-faith effort to contract; 
</v>
      </c>
      <c r="EK37" s="254" t="str">
        <f>IF(ISNUMBER(FIND(analysismethod10,'III_Plan comp 438.68 {Plan 2}'!CD$15)),"",'III_Plan comp 438.68 {Plan 2}'!CD$15&amp;analysismethod10)</f>
        <v xml:space="preserve">Language Capabilities: Contract
IHCP: Contract/Good-faith effort to contract; 
</v>
      </c>
      <c r="EL37" s="254" t="str">
        <f>IF(ISNUMBER(FIND(analysismethod10,'III_Plan comp 438.68 {Plan 2}'!CE$15)),"",'III_Plan comp 438.68 {Plan 2}'!CE$15&amp;analysismethod10)</f>
        <v xml:space="preserve">Language Capabilities: Contract
IHCP: Contract/Good-faith effort to contract; 
</v>
      </c>
      <c r="EM37" s="254" t="str">
        <f>IF(ISNUMBER(FIND(analysismethod10,'III_Plan comp 438.68 {Plan 2}'!CF$15)),"",'III_Plan comp 438.68 {Plan 2}'!CF$15&amp;analysismethod10)</f>
        <v xml:space="preserve">Language Capabilities: Contract
IHCP: Contract/Good-faith effort to contract; 
</v>
      </c>
      <c r="EN37" s="254" t="str">
        <f>IF(ISNUMBER(FIND(analysismethod10,'III_Plan comp 438.68 {Plan 2}'!CG$15)),"",'III_Plan comp 438.68 {Plan 2}'!CG$15&amp;analysismethod10)</f>
        <v xml:space="preserve">Language Capabilities: Contract
IHCP: Contract/Good-faith effort to contract; 
</v>
      </c>
      <c r="EO37" s="254" t="str">
        <f>IF(ISNUMBER(FIND(analysismethod10,'III_Plan comp 438.68 {Plan 2}'!CH$15)),"",'III_Plan comp 438.68 {Plan 2}'!CH$15&amp;analysismethod10)</f>
        <v xml:space="preserve">Language Capabilities: Contract
IHCP: Contract/Good-faith effort to contract; 
</v>
      </c>
      <c r="EP37" s="254" t="str">
        <f>IF(ISNUMBER(FIND(analysismethod10,'III_Plan comp 438.68 {Plan 2}'!CI$15)),"",'III_Plan comp 438.68 {Plan 2}'!CI$15&amp;analysismethod10)</f>
        <v xml:space="preserve">Language Capabilities: Contract
IHCP: Contract/Good-faith effort to contract; 
</v>
      </c>
      <c r="EQ37" s="254" t="str">
        <f>IF(ISNUMBER(FIND(analysismethod10,'III_Plan comp 438.68 {Plan 2}'!CJ$15)),"",'III_Plan comp 438.68 {Plan 2}'!CJ$15&amp;analysismethod10)</f>
        <v xml:space="preserve">Language Capabilities: Contract
IHCP: Contract/Good-faith effort to contract; 
</v>
      </c>
      <c r="ER37" s="254" t="str">
        <f>IF(ISNUMBER(FIND(analysismethod10,'III_Plan comp 438.68 {Plan 2}'!CK$15)),"",'III_Plan comp 438.68 {Plan 2}'!CK$15&amp;analysismethod10)</f>
        <v xml:space="preserve">Language Capabilities: Contract
IHCP: Contract/Good-faith effort to contract; 
</v>
      </c>
      <c r="ES37" s="254" t="str">
        <f>IF(ISNUMBER(FIND(analysismethod10,'III_Plan comp 438.68 {Plan 2}'!CL$15)),"",'III_Plan comp 438.68 {Plan 2}'!CL$15&amp;analysismethod10)</f>
        <v xml:space="preserve">Language Capabilities: Contract
IHCP: Contract/Good-faith effort to contract; 
</v>
      </c>
      <c r="ET37" s="254" t="str">
        <f>IF(ISNUMBER(FIND(analysismethod10,'III_Plan comp 438.68 {Plan 2}'!CM$15)),"",'III_Plan comp 438.68 {Plan 2}'!CM$15&amp;analysismethod10)</f>
        <v xml:space="preserve">Language Capabilities: Contract
IHCP: Contract/Good-faith effort to contract; 
</v>
      </c>
      <c r="EU37" s="254" t="str">
        <f>IF(ISNUMBER(FIND(analysismethod10,'III_Plan comp 438.68 {Plan 2}'!CN$15)),"",'III_Plan comp 438.68 {Plan 2}'!CN$15&amp;analysismethod10)</f>
        <v xml:space="preserve">Language Capabilities: Contract
IHCP: Contract/Good-faith effort to contract; 
</v>
      </c>
      <c r="EV37" s="254" t="str">
        <f>IF(ISNUMBER(FIND(analysismethod10,'III_Plan comp 438.68 {Plan 2}'!CO$15)),"",'III_Plan comp 438.68 {Plan 2}'!CO$15&amp;analysismethod10)</f>
        <v xml:space="preserve">Language Capabilities: Contract
IHCP: Contract/Good-faith effort to contract; 
</v>
      </c>
      <c r="EW37" s="254" t="str">
        <f>IF(ISNUMBER(FIND(analysismethod10,'III_Plan comp 438.68 {Plan 2}'!CP$15)),"",'III_Plan comp 438.68 {Plan 2}'!CP$15&amp;analysismethod10)</f>
        <v xml:space="preserve">Language Capabilities: Contract
IHCP: Contract/Good-faith effort to contract; 
</v>
      </c>
      <c r="EX37" s="254" t="str">
        <f>IF(ISNUMBER(FIND(analysismethod10,'III_Plan comp 438.68 {Plan 2}'!CQ$15)),"",'III_Plan comp 438.68 {Plan 2}'!CQ$15&amp;analysismethod10)</f>
        <v xml:space="preserve">Language Capabilities: Contract
IHCP: Contract/Good-faith effort to contract; 
</v>
      </c>
      <c r="EY37" s="254" t="str">
        <f>IF(ISNUMBER(FIND(analysismethod10,'III_Plan comp 438.68 {Plan 2}'!CR$15)),"",'III_Plan comp 438.68 {Plan 2}'!CR$15&amp;analysismethod10)</f>
        <v xml:space="preserve">Language Capabilities: Contract
IHCP: Contract/Good-faith effort to contract; 
</v>
      </c>
      <c r="EZ37" s="254" t="str">
        <f>IF(ISNUMBER(FIND(analysismethod10,'III_Plan comp 438.68 {Plan 2}'!CS$15)),"",'III_Plan comp 438.68 {Plan 2}'!CS$15&amp;analysismethod10)</f>
        <v xml:space="preserve">Language Capabilities: Contract
IHCP: Contract/Good-faith effort to contract; 
</v>
      </c>
      <c r="FA37" s="254" t="str">
        <f>IF(ISNUMBER(FIND(analysismethod10,'III_Plan comp 438.68 {Plan 2}'!CT$15)),"",'III_Plan comp 438.68 {Plan 2}'!CT$15&amp;analysismethod10)</f>
        <v xml:space="preserve">Language Capabilities: Contract
IHCP: Contract/Good-faith effort to contract; 
</v>
      </c>
      <c r="FB37" s="254" t="str">
        <f>IF(ISNUMBER(FIND(analysismethod10,'III_Plan comp 438.68 {Plan 2}'!CU$15)),"",'III_Plan comp 438.68 {Plan 2}'!CU$15&amp;analysismethod10)</f>
        <v xml:space="preserve">Language Capabilities: Contract
IHCP: Contract/Good-faith effort to contract; 
</v>
      </c>
      <c r="FC37" s="254" t="str">
        <f>IF(ISNUMBER(FIND(analysismethod10,'III_Plan comp 438.68 {Plan 2}'!CV$15)),"",'III_Plan comp 438.68 {Plan 2}'!CV$15&amp;analysismethod10)</f>
        <v xml:space="preserve">Language Capabilities: Contract
IHCP: Contract/Good-faith effort to contract; 
</v>
      </c>
      <c r="FD37" s="254" t="str">
        <f>IF(ISNUMBER(FIND(analysismethod10,'III_Plan comp 438.68 {Plan 2}'!CW$15)),"",'III_Plan comp 438.68 {Plan 2}'!CW$15&amp;analysismethod10)</f>
        <v xml:space="preserve">Language Capabilities: Contract
IHCP: Contract/Good-faith effort to contract; 
</v>
      </c>
      <c r="FE37" s="254" t="str">
        <f>IF(ISNUMBER(FIND(analysismethod10,'III_Plan comp 438.68 {Plan 2}'!CX$15)),"",'III_Plan comp 438.68 {Plan 2}'!CX$15&amp;analysismethod10)</f>
        <v xml:space="preserve">Language Capabilities: Contract
IHCP: Contract/Good-faith effort to contract; 
</v>
      </c>
      <c r="FF37" s="254" t="str">
        <f>IF(ISNUMBER(FIND(analysismethod10,'III_Plan comp 438.68 {Plan 2}'!CY$15)),"",'III_Plan comp 438.68 {Plan 2}'!CY$15&amp;analysismethod10)</f>
        <v xml:space="preserve">Language Capabilities: Contract
IHCP: Contract/Good-faith effort to contract; 
</v>
      </c>
      <c r="FG37" s="254" t="str">
        <f>IF(ISNUMBER(FIND(analysismethod10,'III_Plan comp 438.68 {Plan 2}'!CZ$15)),"",'III_Plan comp 438.68 {Plan 2}'!CZ$15&amp;analysismethod10)</f>
        <v xml:space="preserve">Language Capabilities: Contract
IHCP: Contract/Good-faith effort to contract; 
</v>
      </c>
    </row>
    <row r="38" spans="2:163" ht="15" thickTop="1">
      <c r="B38" s="12" t="s">
        <v>765</v>
      </c>
      <c r="C38" s="12"/>
      <c r="D38" s="12"/>
      <c r="E38" s="12"/>
      <c r="F38" s="12"/>
      <c r="G38" s="12"/>
      <c r="J38" s="12"/>
      <c r="K38" s="12"/>
      <c r="L38" s="12"/>
      <c r="M38" s="12"/>
      <c r="N38" s="12"/>
      <c r="O38" s="12"/>
      <c r="P38" s="12"/>
      <c r="Q38" s="12"/>
      <c r="R38" s="12"/>
      <c r="S38" s="12"/>
      <c r="T38" s="12"/>
      <c r="BK38" s="12"/>
      <c r="BL38" s="12"/>
    </row>
    <row r="39" spans="2:163" ht="15" thickBot="1">
      <c r="B39" s="12" t="s">
        <v>766</v>
      </c>
      <c r="C39" s="12"/>
      <c r="D39" s="12"/>
      <c r="E39" s="12"/>
      <c r="F39" s="12"/>
      <c r="G39" s="12"/>
      <c r="J39" s="12"/>
      <c r="K39" s="12"/>
      <c r="L39" s="12"/>
      <c r="M39" s="12"/>
      <c r="N39" s="12"/>
      <c r="O39" s="12"/>
      <c r="P39" s="12"/>
      <c r="Q39" s="12"/>
      <c r="R39" s="12"/>
      <c r="S39" s="12"/>
      <c r="T39" s="12"/>
      <c r="BK39" s="12"/>
      <c r="BL39" s="12"/>
    </row>
    <row r="40" spans="2:163" ht="15.75" thickTop="1">
      <c r="B40" s="12" t="s">
        <v>767</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Network Adequacy Certification Tool (NACT); 
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Timely Access Data Tool (TADT); 
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Contract/Good faith effort to contract ; 
Network Adequacy Certification Tool (NACT); 
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768</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769</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770</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771</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772</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773</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774</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Network Adequacy Certification Tool (NACT); 
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Contract/Good faith effort to contract ; 
Network Adequacy Certification Tool (NACT); 
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775</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Network Adequacy Certification Tool (NACT); 
</v>
      </c>
      <c r="BM48" s="251" t="str">
        <f>IF(ISNUMBER(FIND(analysismethod9,'III_Plan comp 438.68 {Plan 3}'!F$15)),"",'III_Plan comp 438.68 {Plan 3}'!F$15&amp;analysismethod9)</f>
        <v xml:space="preserve">Network Adequacy Certification Tool (NACT); 
</v>
      </c>
      <c r="BN48" s="251" t="str">
        <f>IF(ISNUMBER(FIND(analysismethod9,'III_Plan comp 438.68 {Plan 3}'!G$15)),"",'III_Plan comp 438.68 {Plan 3}'!G$15&amp;analysismethod9)</f>
        <v xml:space="preserve">Network Adequacy Certification Tool (NACT); 
</v>
      </c>
      <c r="BO48" s="251" t="str">
        <f>IF(ISNUMBER(FIND(analysismethod9,'III_Plan comp 438.68 {Plan 3}'!H$15)),"",'III_Plan comp 438.68 {Plan 3}'!H$15&amp;analysismethod9)</f>
        <v xml:space="preserve">Network Adequacy Certification Tool (NACT); 
</v>
      </c>
      <c r="BP48" s="251" t="str">
        <f>IF(ISNUMBER(FIND(analysismethod9,'III_Plan comp 438.68 {Plan 3}'!I$15)),"",'III_Plan comp 438.68 {Plan 3}'!I$15&amp;analysismethod9)</f>
        <v/>
      </c>
      <c r="BQ48" s="251" t="str">
        <f>IF(ISNUMBER(FIND(analysismethod9,'III_Plan comp 438.68 {Plan 3}'!J$15)),"",'III_Plan comp 438.68 {Plan 3}'!J$15&amp;analysismethod9)</f>
        <v xml:space="preserve">Network Adequacy Certification Tool (NACT); 
</v>
      </c>
      <c r="BR48" s="251" t="str">
        <f>IF(ISNUMBER(FIND(analysismethod9,'III_Plan comp 438.68 {Plan 3}'!K$15)),"",'III_Plan comp 438.68 {Plan 3}'!K$15&amp;analysismethod9)</f>
        <v xml:space="preserve">Timely Access Data Tool (TADT); 
Network Adequacy Certification Tool (NACT); 
</v>
      </c>
      <c r="BS48" s="251" t="str">
        <f>IF(ISNUMBER(FIND(analysismethod9,'III_Plan comp 438.68 {Plan 3}'!L$15)),"",'III_Plan comp 438.68 {Plan 3}'!L$15&amp;analysismethod9)</f>
        <v xml:space="preserve">Network Adequacy Certification Tool (NACT); 
</v>
      </c>
      <c r="BT48" s="251" t="str">
        <f>IF(ISNUMBER(FIND(analysismethod9,'III_Plan comp 438.68 {Plan 3}'!M$15)),"",'III_Plan comp 438.68 {Plan 3}'!M$15&amp;analysismethod9)</f>
        <v xml:space="preserve">Network Adequacy Certification Tool (NACT); 
</v>
      </c>
      <c r="BU48" s="251" t="str">
        <f>IF(ISNUMBER(FIND(analysismethod9,'III_Plan comp 438.68 {Plan 3}'!N$15)),"",'III_Plan comp 438.68 {Plan 3}'!N$15&amp;analysismethod9)</f>
        <v xml:space="preserve">Network Adequacy Certification Tool (NACT); 
</v>
      </c>
      <c r="BV48" s="251" t="str">
        <f>IF(ISNUMBER(FIND(analysismethod9,'III_Plan comp 438.68 {Plan 3}'!O$15)),"",'III_Plan comp 438.68 {Plan 3}'!O$15&amp;analysismethod9)</f>
        <v xml:space="preserve">Network Adequacy Certification Tool (NACT); 
</v>
      </c>
      <c r="BW48" s="251" t="str">
        <f>IF(ISNUMBER(FIND(analysismethod9,'III_Plan comp 438.68 {Plan 3}'!P$15)),"",'III_Plan comp 438.68 {Plan 3}'!P$15&amp;analysismethod9)</f>
        <v/>
      </c>
      <c r="BX48" s="251" t="str">
        <f>IF(ISNUMBER(FIND(analysismethod9,'III_Plan comp 438.68 {Plan 3}'!Q$15)),"",'III_Plan comp 438.68 {Plan 3}'!Q$15&amp;analysismethod9)</f>
        <v xml:space="preserve">Network Adequacy Certification Tool (NACT); 
</v>
      </c>
      <c r="BY48" s="251" t="str">
        <f>IF(ISNUMBER(FIND(analysismethod9,'III_Plan comp 438.68 {Plan 3}'!R$15)),"",'III_Plan comp 438.68 {Plan 3}'!R$15&amp;analysismethod9)</f>
        <v xml:space="preserve">Network Adequacy Certification Tool (NACT); 
</v>
      </c>
      <c r="BZ48" s="251" t="str">
        <f>IF(ISNUMBER(FIND(analysismethod9,'III_Plan comp 438.68 {Plan 3}'!S$15)),"",'III_Plan comp 438.68 {Plan 3}'!S$15&amp;analysismethod9)</f>
        <v xml:space="preserve">Network Adequacy Certification Tool (NACT); 
</v>
      </c>
      <c r="CA48" s="251" t="str">
        <f>IF(ISNUMBER(FIND(analysismethod9,'III_Plan comp 438.68 {Plan 3}'!T$15)),"",'III_Plan comp 438.68 {Plan 3}'!T$15&amp;analysismethod9)</f>
        <v xml:space="preserve">Network Adequacy Certification Tool (NACT); 
</v>
      </c>
      <c r="CB48" s="251" t="str">
        <f>IF(ISNUMBER(FIND(analysismethod9,'III_Plan comp 438.68 {Plan 3}'!U$15)),"",'III_Plan comp 438.68 {Plan 3}'!U$15&amp;analysismethod9)</f>
        <v xml:space="preserve">Network Adequacy Certification Tool (NACT); 
</v>
      </c>
      <c r="CC48" s="251" t="str">
        <f>IF(ISNUMBER(FIND(analysismethod9,'III_Plan comp 438.68 {Plan 3}'!V$15)),"",'III_Plan comp 438.68 {Plan 3}'!V$15&amp;analysismethod9)</f>
        <v xml:space="preserve">Network Adequacy Certification Tool (NACT); 
</v>
      </c>
      <c r="CD48" s="251" t="str">
        <f>IF(ISNUMBER(FIND(analysismethod9,'III_Plan comp 438.68 {Plan 3}'!W$15)),"",'III_Plan comp 438.68 {Plan 3}'!W$15&amp;analysismethod9)</f>
        <v xml:space="preserve">Network Adequacy Certification Tool (NACT); 
</v>
      </c>
      <c r="CE48" s="251" t="str">
        <f>IF(ISNUMBER(FIND(analysismethod9,'III_Plan comp 438.68 {Plan 3}'!X$15)),"",'III_Plan comp 438.68 {Plan 3}'!X$15&amp;analysismethod9)</f>
        <v xml:space="preserve">Network Adequacy Certification Tool (NACT); 
</v>
      </c>
      <c r="CF48" s="251" t="str">
        <f>IF(ISNUMBER(FIND(analysismethod9,'III_Plan comp 438.68 {Plan 3}'!Y$15)),"",'III_Plan comp 438.68 {Plan 3}'!Y$15&amp;analysismethod9)</f>
        <v xml:space="preserve">Network Adequacy Certification Tool (NACT); 
</v>
      </c>
      <c r="CG48" s="251" t="str">
        <f>IF(ISNUMBER(FIND(analysismethod9,'III_Plan comp 438.68 {Plan 3}'!Z$15)),"",'III_Plan comp 438.68 {Plan 3}'!Z$15&amp;analysismethod9)</f>
        <v xml:space="preserve">Network Adequacy Certification Tool (NACT); 
</v>
      </c>
      <c r="CH48" s="251" t="str">
        <f>IF(ISNUMBER(FIND(analysismethod9,'III_Plan comp 438.68 {Plan 3}'!AA$15)),"",'III_Plan comp 438.68 {Plan 3}'!AA$15&amp;analysismethod9)</f>
        <v xml:space="preserve">Network Adequacy Certification Tool (NACT); 
</v>
      </c>
      <c r="CI48" s="251" t="str">
        <f>IF(ISNUMBER(FIND(analysismethod9,'III_Plan comp 438.68 {Plan 3}'!AB$15)),"",'III_Plan comp 438.68 {Plan 3}'!AB$15&amp;analysismethod9)</f>
        <v xml:space="preserve">Network Adequacy Certification Tool (NACT); 
</v>
      </c>
      <c r="CJ48" s="251" t="str">
        <f>IF(ISNUMBER(FIND(analysismethod9,'III_Plan comp 438.68 {Plan 3}'!AC$15)),"",'III_Plan comp 438.68 {Plan 3}'!AC$15&amp;analysismethod9)</f>
        <v xml:space="preserve">Network Adequacy Certification Tool (NACT); 
</v>
      </c>
      <c r="CK48" s="251" t="str">
        <f>IF(ISNUMBER(FIND(analysismethod9,'III_Plan comp 438.68 {Plan 3}'!AD$15)),"",'III_Plan comp 438.68 {Plan 3}'!AD$15&amp;analysismethod9)</f>
        <v xml:space="preserve">Network Adequacy Certification Tool (NACT); 
</v>
      </c>
      <c r="CL48" s="251" t="str">
        <f>IF(ISNUMBER(FIND(analysismethod9,'III_Plan comp 438.68 {Plan 3}'!AE$15)),"",'III_Plan comp 438.68 {Plan 3}'!AE$15&amp;analysismethod9)</f>
        <v xml:space="preserve">Network Adequacy Certification Tool (NACT); 
</v>
      </c>
      <c r="CM48" s="251" t="str">
        <f>IF(ISNUMBER(FIND(analysismethod9,'III_Plan comp 438.68 {Plan 3}'!AF$15)),"",'III_Plan comp 438.68 {Plan 3}'!AF$15&amp;analysismethod9)</f>
        <v xml:space="preserve">Network Adequacy Certification Tool (NACT); 
</v>
      </c>
      <c r="CN48" s="251" t="str">
        <f>IF(ISNUMBER(FIND(analysismethod9,'III_Plan comp 438.68 {Plan 3}'!AG$15)),"",'III_Plan comp 438.68 {Plan 3}'!AG$15&amp;analysismethod9)</f>
        <v xml:space="preserve">Network Adequacy Certification Tool (NACT); 
</v>
      </c>
      <c r="CO48" s="251" t="str">
        <f>IF(ISNUMBER(FIND(analysismethod9,'III_Plan comp 438.68 {Plan 3}'!AH$15)),"",'III_Plan comp 438.68 {Plan 3}'!AH$15&amp;analysismethod9)</f>
        <v xml:space="preserve">Network Adequacy Certification Tool (NACT); 
</v>
      </c>
      <c r="CP48" s="251" t="str">
        <f>IF(ISNUMBER(FIND(analysismethod9,'III_Plan comp 438.68 {Plan 3}'!AI$15)),"",'III_Plan comp 438.68 {Plan 3}'!AI$15&amp;analysismethod9)</f>
        <v xml:space="preserve">Network Adequacy Certification Tool (NACT); 
</v>
      </c>
      <c r="CQ48" s="251" t="str">
        <f>IF(ISNUMBER(FIND(analysismethod9,'III_Plan comp 438.68 {Plan 3}'!AJ$15)),"",'III_Plan comp 438.68 {Plan 3}'!AJ$15&amp;analysismethod9)</f>
        <v xml:space="preserve">Network Adequacy Certification Tool (NACT); 
</v>
      </c>
      <c r="CR48" s="251" t="str">
        <f>IF(ISNUMBER(FIND(analysismethod9,'III_Plan comp 438.68 {Plan 3}'!AK$15)),"",'III_Plan comp 438.68 {Plan 3}'!AK$15&amp;analysismethod9)</f>
        <v xml:space="preserve">Network Adequacy Certification Tool (NACT); 
</v>
      </c>
      <c r="CS48" s="251" t="str">
        <f>IF(ISNUMBER(FIND(analysismethod9,'III_Plan comp 438.68 {Plan 3}'!AL$15)),"",'III_Plan comp 438.68 {Plan 3}'!AL$15&amp;analysismethod9)</f>
        <v xml:space="preserve">Network Adequacy Certification Tool (NACT); 
</v>
      </c>
      <c r="CT48" s="251" t="str">
        <f>IF(ISNUMBER(FIND(analysismethod9,'III_Plan comp 438.68 {Plan 3}'!AM$15)),"",'III_Plan comp 438.68 {Plan 3}'!AM$15&amp;analysismethod9)</f>
        <v xml:space="preserve">Network Adequacy Certification Tool (NACT); 
</v>
      </c>
      <c r="CU48" s="251" t="str">
        <f>IF(ISNUMBER(FIND(analysismethod9,'III_Plan comp 438.68 {Plan 3}'!AN$15)),"",'III_Plan comp 438.68 {Plan 3}'!AN$15&amp;analysismethod9)</f>
        <v xml:space="preserve">Network Adequacy Certification Tool (NACT); 
</v>
      </c>
      <c r="CV48" s="251" t="str">
        <f>IF(ISNUMBER(FIND(analysismethod9,'III_Plan comp 438.68 {Plan 3}'!AO$15)),"",'III_Plan comp 438.68 {Plan 3}'!AO$15&amp;analysismethod9)</f>
        <v xml:space="preserve">Network Adequacy Certification Tool (NACT); 
</v>
      </c>
      <c r="CW48" s="251" t="str">
        <f>IF(ISNUMBER(FIND(analysismethod9,'III_Plan comp 438.68 {Plan 3}'!AP$15)),"",'III_Plan comp 438.68 {Plan 3}'!AP$15&amp;analysismethod9)</f>
        <v xml:space="preserve">Network Adequacy Certification Tool (NACT); 
</v>
      </c>
      <c r="CX48" s="251" t="str">
        <f>IF(ISNUMBER(FIND(analysismethod9,'III_Plan comp 438.68 {Plan 3}'!AQ$15)),"",'III_Plan comp 438.68 {Plan 3}'!AQ$15&amp;analysismethod9)</f>
        <v xml:space="preserve">Network Adequacy Certification Tool (NACT); 
</v>
      </c>
      <c r="CY48" s="251" t="str">
        <f>IF(ISNUMBER(FIND(analysismethod9,'III_Plan comp 438.68 {Plan 3}'!AR$15)),"",'III_Plan comp 438.68 {Plan 3}'!AR$15&amp;analysismethod9)</f>
        <v xml:space="preserve">Network Adequacy Certification Tool (NACT); 
</v>
      </c>
      <c r="CZ48" s="251" t="str">
        <f>IF(ISNUMBER(FIND(analysismethod9,'III_Plan comp 438.68 {Plan 3}'!AS$15)),"",'III_Plan comp 438.68 {Plan 3}'!AS$15&amp;analysismethod9)</f>
        <v xml:space="preserve">Network Adequacy Certification Tool (NACT); 
</v>
      </c>
      <c r="DA48" s="251" t="str">
        <f>IF(ISNUMBER(FIND(analysismethod9,'III_Plan comp 438.68 {Plan 3}'!AT$15)),"",'III_Plan comp 438.68 {Plan 3}'!AT$15&amp;analysismethod9)</f>
        <v xml:space="preserve">Network Adequacy Certification Tool (NACT); 
</v>
      </c>
      <c r="DB48" s="251" t="str">
        <f>IF(ISNUMBER(FIND(analysismethod9,'III_Plan comp 438.68 {Plan 3}'!AU$15)),"",'III_Plan comp 438.68 {Plan 3}'!AU$15&amp;analysismethod9)</f>
        <v xml:space="preserve">Network Adequacy Certification Tool (NACT); 
</v>
      </c>
      <c r="DC48" s="251" t="str">
        <f>IF(ISNUMBER(FIND(analysismethod9,'III_Plan comp 438.68 {Plan 3}'!AV$15)),"",'III_Plan comp 438.68 {Plan 3}'!AV$15&amp;analysismethod9)</f>
        <v xml:space="preserve">Network Adequacy Certification Tool (NACT); 
</v>
      </c>
      <c r="DD48" s="251" t="str">
        <f>IF(ISNUMBER(FIND(analysismethod9,'III_Plan comp 438.68 {Plan 3}'!AW$15)),"",'III_Plan comp 438.68 {Plan 3}'!AW$15&amp;analysismethod9)</f>
        <v xml:space="preserve">Network Adequacy Certification Tool (NACT); 
</v>
      </c>
      <c r="DE48" s="251" t="str">
        <f>IF(ISNUMBER(FIND(analysismethod9,'III_Plan comp 438.68 {Plan 3}'!AX$15)),"",'III_Plan comp 438.68 {Plan 3}'!AX$15&amp;analysismethod9)</f>
        <v xml:space="preserve">Network Adequacy Certification Tool (NACT); 
</v>
      </c>
      <c r="DF48" s="251" t="str">
        <f>IF(ISNUMBER(FIND(analysismethod9,'III_Plan comp 438.68 {Plan 3}'!AY$15)),"",'III_Plan comp 438.68 {Plan 3}'!AY$15&amp;analysismethod9)</f>
        <v xml:space="preserve">Network Adequacy Certification Tool (NACT); 
</v>
      </c>
      <c r="DG48" s="251" t="str">
        <f>IF(ISNUMBER(FIND(analysismethod9,'III_Plan comp 438.68 {Plan 3}'!AZ$15)),"",'III_Plan comp 438.68 {Plan 3}'!AZ$15&amp;analysismethod9)</f>
        <v xml:space="preserve">Network Adequacy Certification Tool (NACT); 
</v>
      </c>
      <c r="DH48" s="251" t="str">
        <f>IF(ISNUMBER(FIND(analysismethod9,'III_Plan comp 438.68 {Plan 3}'!BA$15)),"",'III_Plan comp 438.68 {Plan 3}'!BA$15&amp;analysismethod9)</f>
        <v xml:space="preserve">Network Adequacy Certification Tool (NACT); 
</v>
      </c>
      <c r="DI48" s="251" t="str">
        <f>IF(ISNUMBER(FIND(analysismethod9,'III_Plan comp 438.68 {Plan 3}'!BB$15)),"",'III_Plan comp 438.68 {Plan 3}'!BB$15&amp;analysismethod9)</f>
        <v xml:space="preserve">Network Adequacy Certification Tool (NACT); 
</v>
      </c>
      <c r="DJ48" s="251" t="str">
        <f>IF(ISNUMBER(FIND(analysismethod9,'III_Plan comp 438.68 {Plan 3}'!BC$15)),"",'III_Plan comp 438.68 {Plan 3}'!BC$15&amp;analysismethod9)</f>
        <v xml:space="preserve">Network Adequacy Certification Tool (NACT); 
</v>
      </c>
      <c r="DK48" s="251" t="str">
        <f>IF(ISNUMBER(FIND(analysismethod9,'III_Plan comp 438.68 {Plan 3}'!BD$15)),"",'III_Plan comp 438.68 {Plan 3}'!BD$15&amp;analysismethod9)</f>
        <v xml:space="preserve">Network Adequacy Certification Tool (NACT); 
</v>
      </c>
      <c r="DL48" s="251" t="str">
        <f>IF(ISNUMBER(FIND(analysismethod9,'III_Plan comp 438.68 {Plan 3}'!BE$15)),"",'III_Plan comp 438.68 {Plan 3}'!BE$15&amp;analysismethod9)</f>
        <v xml:space="preserve">Network Adequacy Certification Tool (NACT); 
</v>
      </c>
      <c r="DM48" s="251" t="str">
        <f>IF(ISNUMBER(FIND(analysismethod9,'III_Plan comp 438.68 {Plan 3}'!BF$15)),"",'III_Plan comp 438.68 {Plan 3}'!BF$15&amp;analysismethod9)</f>
        <v xml:space="preserve">Network Adequacy Certification Tool (NACT); 
</v>
      </c>
      <c r="DN48" s="251" t="str">
        <f>IF(ISNUMBER(FIND(analysismethod9,'III_Plan comp 438.68 {Plan 3}'!BG$15)),"",'III_Plan comp 438.68 {Plan 3}'!BG$15&amp;analysismethod9)</f>
        <v xml:space="preserve">Network Adequacy Certification Tool (NACT); 
</v>
      </c>
      <c r="DO48" s="251" t="str">
        <f>IF(ISNUMBER(FIND(analysismethod9,'III_Plan comp 438.68 {Plan 3}'!BH$15)),"",'III_Plan comp 438.68 {Plan 3}'!BH$15&amp;analysismethod9)</f>
        <v xml:space="preserve">Network Adequacy Certification Tool (NACT); 
</v>
      </c>
      <c r="DP48" s="251" t="str">
        <f>IF(ISNUMBER(FIND(analysismethod9,'III_Plan comp 438.68 {Plan 3}'!BI$15)),"",'III_Plan comp 438.68 {Plan 3}'!BI$15&amp;analysismethod9)</f>
        <v xml:space="preserve">Network Adequacy Certification Tool (NACT); 
</v>
      </c>
      <c r="DQ48" s="251" t="str">
        <f>IF(ISNUMBER(FIND(analysismethod9,'III_Plan comp 438.68 {Plan 3}'!BJ$15)),"",'III_Plan comp 438.68 {Plan 3}'!BJ$15&amp;analysismethod9)</f>
        <v xml:space="preserve">Network Adequacy Certification Tool (NACT); 
</v>
      </c>
      <c r="DR48" s="251" t="str">
        <f>IF(ISNUMBER(FIND(analysismethod9,'III_Plan comp 438.68 {Plan 3}'!BK$15)),"",'III_Plan comp 438.68 {Plan 3}'!BK$15&amp;analysismethod9)</f>
        <v xml:space="preserve">Network Adequacy Certification Tool (NACT); 
</v>
      </c>
      <c r="DS48" s="251" t="str">
        <f>IF(ISNUMBER(FIND(analysismethod9,'III_Plan comp 438.68 {Plan 3}'!BL$15)),"",'III_Plan comp 438.68 {Plan 3}'!BL$15&amp;analysismethod9)</f>
        <v xml:space="preserve">Network Adequacy Certification Tool (NACT); 
</v>
      </c>
      <c r="DT48" s="251" t="str">
        <f>IF(ISNUMBER(FIND(analysismethod9,'III_Plan comp 438.68 {Plan 3}'!BM$15)),"",'III_Plan comp 438.68 {Plan 3}'!BM$15&amp;analysismethod9)</f>
        <v xml:space="preserve">Network Adequacy Certification Tool (NACT); 
</v>
      </c>
      <c r="DU48" s="251" t="str">
        <f>IF(ISNUMBER(FIND(analysismethod9,'III_Plan comp 438.68 {Plan 3}'!BN$15)),"",'III_Plan comp 438.68 {Plan 3}'!BN$15&amp;analysismethod9)</f>
        <v xml:space="preserve">Network Adequacy Certification Tool (NACT); 
</v>
      </c>
      <c r="DV48" s="251" t="str">
        <f>IF(ISNUMBER(FIND(analysismethod9,'III_Plan comp 438.68 {Plan 3}'!BO$15)),"",'III_Plan comp 438.68 {Plan 3}'!BO$15&amp;analysismethod9)</f>
        <v xml:space="preserve">Network Adequacy Certification Tool (NACT); 
</v>
      </c>
      <c r="DW48" s="251" t="str">
        <f>IF(ISNUMBER(FIND(analysismethod9,'III_Plan comp 438.68 {Plan 3}'!BP$15)),"",'III_Plan comp 438.68 {Plan 3}'!BP$15&amp;analysismethod9)</f>
        <v xml:space="preserve">Network Adequacy Certification Tool (NACT); 
</v>
      </c>
      <c r="DX48" s="251" t="str">
        <f>IF(ISNUMBER(FIND(analysismethod9,'III_Plan comp 438.68 {Plan 3}'!BQ$15)),"",'III_Plan comp 438.68 {Plan 3}'!BQ$15&amp;analysismethod9)</f>
        <v xml:space="preserve">Network Adequacy Certification Tool (NACT); 
</v>
      </c>
      <c r="DY48" s="251" t="str">
        <f>IF(ISNUMBER(FIND(analysismethod9,'III_Plan comp 438.68 {Plan 3}'!BR$15)),"",'III_Plan comp 438.68 {Plan 3}'!BR$15&amp;analysismethod9)</f>
        <v xml:space="preserve">Network Adequacy Certification Tool (NACT); 
</v>
      </c>
      <c r="DZ48" s="251" t="str">
        <f>IF(ISNUMBER(FIND(analysismethod9,'III_Plan comp 438.68 {Plan 3}'!BS$15)),"",'III_Plan comp 438.68 {Plan 3}'!BS$15&amp;analysismethod9)</f>
        <v xml:space="preserve">Network Adequacy Certification Tool (NACT); 
</v>
      </c>
      <c r="EA48" s="251" t="str">
        <f>IF(ISNUMBER(FIND(analysismethod9,'III_Plan comp 438.68 {Plan 3}'!BT$15)),"",'III_Plan comp 438.68 {Plan 3}'!BT$15&amp;analysismethod9)</f>
        <v xml:space="preserve">Network Adequacy Certification Tool (NACT); 
</v>
      </c>
      <c r="EB48" s="251" t="str">
        <f>IF(ISNUMBER(FIND(analysismethod9,'III_Plan comp 438.68 {Plan 3}'!BU$15)),"",'III_Plan comp 438.68 {Plan 3}'!BU$15&amp;analysismethod9)</f>
        <v xml:space="preserve">Network Adequacy Certification Tool (NACT); 
</v>
      </c>
      <c r="EC48" s="251" t="str">
        <f>IF(ISNUMBER(FIND(analysismethod9,'III_Plan comp 438.68 {Plan 3}'!BV$15)),"",'III_Plan comp 438.68 {Plan 3}'!BV$15&amp;analysismethod9)</f>
        <v xml:space="preserve">Network Adequacy Certification Tool (NACT); 
</v>
      </c>
      <c r="ED48" s="251" t="str">
        <f>IF(ISNUMBER(FIND(analysismethod9,'III_Plan comp 438.68 {Plan 3}'!BW$15)),"",'III_Plan comp 438.68 {Plan 3}'!BW$15&amp;analysismethod9)</f>
        <v xml:space="preserve">Network Adequacy Certification Tool (NACT); 
</v>
      </c>
      <c r="EE48" s="251" t="str">
        <f>IF(ISNUMBER(FIND(analysismethod9,'III_Plan comp 438.68 {Plan 3}'!BX$15)),"",'III_Plan comp 438.68 {Plan 3}'!BX$15&amp;analysismethod9)</f>
        <v xml:space="preserve">Network Adequacy Certification Tool (NACT); 
</v>
      </c>
      <c r="EF48" s="251" t="str">
        <f>IF(ISNUMBER(FIND(analysismethod9,'III_Plan comp 438.68 {Plan 3}'!BY$15)),"",'III_Plan comp 438.68 {Plan 3}'!BY$15&amp;analysismethod9)</f>
        <v xml:space="preserve">Network Adequacy Certification Tool (NACT); 
</v>
      </c>
      <c r="EG48" s="251" t="str">
        <f>IF(ISNUMBER(FIND(analysismethod9,'III_Plan comp 438.68 {Plan 3}'!BZ$15)),"",'III_Plan comp 438.68 {Plan 3}'!BZ$15&amp;analysismethod9)</f>
        <v xml:space="preserve">Network Adequacy Certification Tool (NACT); 
</v>
      </c>
      <c r="EH48" s="251" t="str">
        <f>IF(ISNUMBER(FIND(analysismethod9,'III_Plan comp 438.68 {Plan 3}'!CA$15)),"",'III_Plan comp 438.68 {Plan 3}'!CA$15&amp;analysismethod9)</f>
        <v xml:space="preserve">Network Adequacy Certification Tool (NACT); 
</v>
      </c>
      <c r="EI48" s="251" t="str">
        <f>IF(ISNUMBER(FIND(analysismethod9,'III_Plan comp 438.68 {Plan 3}'!CB$15)),"",'III_Plan comp 438.68 {Plan 3}'!CB$15&amp;analysismethod9)</f>
        <v xml:space="preserve">Network Adequacy Certification Tool (NACT); 
</v>
      </c>
      <c r="EJ48" s="251" t="str">
        <f>IF(ISNUMBER(FIND(analysismethod9,'III_Plan comp 438.68 {Plan 3}'!CC$15)),"",'III_Plan comp 438.68 {Plan 3}'!CC$15&amp;analysismethod9)</f>
        <v xml:space="preserve">Network Adequacy Certification Tool (NACT); 
</v>
      </c>
      <c r="EK48" s="251" t="str">
        <f>IF(ISNUMBER(FIND(analysismethod9,'III_Plan comp 438.68 {Plan 3}'!CD$15)),"",'III_Plan comp 438.68 {Plan 3}'!CD$15&amp;analysismethod9)</f>
        <v xml:space="preserve">Network Adequacy Certification Tool (NACT); 
</v>
      </c>
      <c r="EL48" s="251" t="str">
        <f>IF(ISNUMBER(FIND(analysismethod9,'III_Plan comp 438.68 {Plan 3}'!CE$15)),"",'III_Plan comp 438.68 {Plan 3}'!CE$15&amp;analysismethod9)</f>
        <v xml:space="preserve">Network Adequacy Certification Tool (NACT); 
</v>
      </c>
      <c r="EM48" s="251" t="str">
        <f>IF(ISNUMBER(FIND(analysismethod9,'III_Plan comp 438.68 {Plan 3}'!CF$15)),"",'III_Plan comp 438.68 {Plan 3}'!CF$15&amp;analysismethod9)</f>
        <v xml:space="preserve">Network Adequacy Certification Tool (NACT); 
</v>
      </c>
      <c r="EN48" s="251" t="str">
        <f>IF(ISNUMBER(FIND(analysismethod9,'III_Plan comp 438.68 {Plan 3}'!CG$15)),"",'III_Plan comp 438.68 {Plan 3}'!CG$15&amp;analysismethod9)</f>
        <v xml:space="preserve">Network Adequacy Certification Tool (NACT); 
</v>
      </c>
      <c r="EO48" s="251" t="str">
        <f>IF(ISNUMBER(FIND(analysismethod9,'III_Plan comp 438.68 {Plan 3}'!CH$15)),"",'III_Plan comp 438.68 {Plan 3}'!CH$15&amp;analysismethod9)</f>
        <v xml:space="preserve">Network Adequacy Certification Tool (NACT); 
</v>
      </c>
      <c r="EP48" s="251" t="str">
        <f>IF(ISNUMBER(FIND(analysismethod9,'III_Plan comp 438.68 {Plan 3}'!CI$15)),"",'III_Plan comp 438.68 {Plan 3}'!CI$15&amp;analysismethod9)</f>
        <v xml:space="preserve">Network Adequacy Certification Tool (NACT); 
</v>
      </c>
      <c r="EQ48" s="251" t="str">
        <f>IF(ISNUMBER(FIND(analysismethod9,'III_Plan comp 438.68 {Plan 3}'!CJ$15)),"",'III_Plan comp 438.68 {Plan 3}'!CJ$15&amp;analysismethod9)</f>
        <v xml:space="preserve">Network Adequacy Certification Tool (NACT); 
</v>
      </c>
      <c r="ER48" s="251" t="str">
        <f>IF(ISNUMBER(FIND(analysismethod9,'III_Plan comp 438.68 {Plan 3}'!CK$15)),"",'III_Plan comp 438.68 {Plan 3}'!CK$15&amp;analysismethod9)</f>
        <v xml:space="preserve">Network Adequacy Certification Tool (NACT); 
</v>
      </c>
      <c r="ES48" s="251" t="str">
        <f>IF(ISNUMBER(FIND(analysismethod9,'III_Plan comp 438.68 {Plan 3}'!CL$15)),"",'III_Plan comp 438.68 {Plan 3}'!CL$15&amp;analysismethod9)</f>
        <v xml:space="preserve">Network Adequacy Certification Tool (NACT); 
</v>
      </c>
      <c r="ET48" s="251" t="str">
        <f>IF(ISNUMBER(FIND(analysismethod9,'III_Plan comp 438.68 {Plan 3}'!CM$15)),"",'III_Plan comp 438.68 {Plan 3}'!CM$15&amp;analysismethod9)</f>
        <v xml:space="preserve">Network Adequacy Certification Tool (NACT); 
</v>
      </c>
      <c r="EU48" s="251" t="str">
        <f>IF(ISNUMBER(FIND(analysismethod9,'III_Plan comp 438.68 {Plan 3}'!CN$15)),"",'III_Plan comp 438.68 {Plan 3}'!CN$15&amp;analysismethod9)</f>
        <v xml:space="preserve">Network Adequacy Certification Tool (NACT); 
</v>
      </c>
      <c r="EV48" s="251" t="str">
        <f>IF(ISNUMBER(FIND(analysismethod9,'III_Plan comp 438.68 {Plan 3}'!CO$15)),"",'III_Plan comp 438.68 {Plan 3}'!CO$15&amp;analysismethod9)</f>
        <v xml:space="preserve">Network Adequacy Certification Tool (NACT); 
</v>
      </c>
      <c r="EW48" s="251" t="str">
        <f>IF(ISNUMBER(FIND(analysismethod9,'III_Plan comp 438.68 {Plan 3}'!CP$15)),"",'III_Plan comp 438.68 {Plan 3}'!CP$15&amp;analysismethod9)</f>
        <v xml:space="preserve">Network Adequacy Certification Tool (NACT); 
</v>
      </c>
      <c r="EX48" s="251" t="str">
        <f>IF(ISNUMBER(FIND(analysismethod9,'III_Plan comp 438.68 {Plan 3}'!CQ$15)),"",'III_Plan comp 438.68 {Plan 3}'!CQ$15&amp;analysismethod9)</f>
        <v xml:space="preserve">Network Adequacy Certification Tool (NACT); 
</v>
      </c>
      <c r="EY48" s="251" t="str">
        <f>IF(ISNUMBER(FIND(analysismethod9,'III_Plan comp 438.68 {Plan 3}'!CR$15)),"",'III_Plan comp 438.68 {Plan 3}'!CR$15&amp;analysismethod9)</f>
        <v xml:space="preserve">Network Adequacy Certification Tool (NACT); 
</v>
      </c>
      <c r="EZ48" s="251" t="str">
        <f>IF(ISNUMBER(FIND(analysismethod9,'III_Plan comp 438.68 {Plan 3}'!CS$15)),"",'III_Plan comp 438.68 {Plan 3}'!CS$15&amp;analysismethod9)</f>
        <v xml:space="preserve">Network Adequacy Certification Tool (NACT); 
</v>
      </c>
      <c r="FA48" s="251" t="str">
        <f>IF(ISNUMBER(FIND(analysismethod9,'III_Plan comp 438.68 {Plan 3}'!CT$15)),"",'III_Plan comp 438.68 {Plan 3}'!CT$15&amp;analysismethod9)</f>
        <v xml:space="preserve">Network Adequacy Certification Tool (NACT); 
</v>
      </c>
      <c r="FB48" s="251" t="str">
        <f>IF(ISNUMBER(FIND(analysismethod9,'III_Plan comp 438.68 {Plan 3}'!CU$15)),"",'III_Plan comp 438.68 {Plan 3}'!CU$15&amp;analysismethod9)</f>
        <v xml:space="preserve">Network Adequacy Certification Tool (NACT); 
</v>
      </c>
      <c r="FC48" s="251" t="str">
        <f>IF(ISNUMBER(FIND(analysismethod9,'III_Plan comp 438.68 {Plan 3}'!CV$15)),"",'III_Plan comp 438.68 {Plan 3}'!CV$15&amp;analysismethod9)</f>
        <v xml:space="preserve">Network Adequacy Certification Tool (NACT); 
</v>
      </c>
      <c r="FD48" s="251" t="str">
        <f>IF(ISNUMBER(FIND(analysismethod9,'III_Plan comp 438.68 {Plan 3}'!CW$15)),"",'III_Plan comp 438.68 {Plan 3}'!CW$15&amp;analysismethod9)</f>
        <v xml:space="preserve">Network Adequacy Certification Tool (NACT); 
</v>
      </c>
      <c r="FE48" s="251" t="str">
        <f>IF(ISNUMBER(FIND(analysismethod9,'III_Plan comp 438.68 {Plan 3}'!CX$15)),"",'III_Plan comp 438.68 {Plan 3}'!CX$15&amp;analysismethod9)</f>
        <v xml:space="preserve">Network Adequacy Certification Tool (NACT); 
</v>
      </c>
      <c r="FF48" s="251" t="str">
        <f>IF(ISNUMBER(FIND(analysismethod9,'III_Plan comp 438.68 {Plan 3}'!CY$15)),"",'III_Plan comp 438.68 {Plan 3}'!CY$15&amp;analysismethod9)</f>
        <v xml:space="preserve">Network Adequacy Certification Tool (NACT); 
</v>
      </c>
      <c r="FG48" s="251" t="str">
        <f>IF(ISNUMBER(FIND(analysismethod9,'III_Plan comp 438.68 {Plan 3}'!CZ$15)),"",'III_Plan comp 438.68 {Plan 3}'!CZ$15&amp;analysismethod9)</f>
        <v xml:space="preserve">Network Adequacy Certification Tool (NACT); 
</v>
      </c>
    </row>
    <row r="49" spans="2:163" ht="15" thickBot="1">
      <c r="B49" s="11" t="s">
        <v>776</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Language Capabilities: Contract
IHCP: Contract/Good-faith effort to contract; 
</v>
      </c>
      <c r="BM49" s="254" t="str">
        <f>IF(ISNUMBER(FIND(analysismethod10,'III_Plan comp 438.68 {Plan 1}'!F$15)),"",'III_Plan comp 438.68 {Plan 1}'!F$15&amp;analysismethod10)</f>
        <v xml:space="preserve">Language Capabilities: Contract
IHCP: Contract/Good-faith effort to contract; 
</v>
      </c>
      <c r="BN49" s="254" t="str">
        <f>IF(ISNUMBER(FIND(analysismethod10,'III_Plan comp 438.68 {Plan 1}'!G$15)),"",'III_Plan comp 438.68 {Plan 1}'!G$15&amp;analysismethod10)</f>
        <v xml:space="preserve">Language Capabilities: Contract
IHCP: Contract/Good-faith effort to contract; 
</v>
      </c>
      <c r="BO49" s="254" t="str">
        <f>IF(ISNUMBER(FIND(analysismethod10,'III_Plan comp 438.68 {Plan 1}'!H$15)),"",'III_Plan comp 438.68 {Plan 1}'!H$15&amp;analysismethod10)</f>
        <v xml:space="preserve">Language Capabilities: Contract
IHCP: Contract/Good-faith effort to contract; 
</v>
      </c>
      <c r="BP49" s="254" t="str">
        <f>IF(ISNUMBER(FIND(analysismethod10,'III_Plan comp 438.68 {Plan 1}'!I$15)),"",'III_Plan comp 438.68 {Plan 1}'!I$15&amp;analysismethod10)</f>
        <v xml:space="preserve">Network Adequacy Certification Tool (NACT); 
Language Capabilities: Contract
IHCP: Contract/Good-faith effort to contract; 
</v>
      </c>
      <c r="BQ49" s="254" t="str">
        <f>IF(ISNUMBER(FIND(analysismethod10,'III_Plan comp 438.68 {Plan 1}'!J$15)),"",'III_Plan comp 438.68 {Plan 1}'!J$15&amp;analysismethod10)</f>
        <v xml:space="preserve">Network Adequacy Certification Tool (NACT); 
Language Capabilities: Contract
IHCP: Contract/Good-faith effort to contract; 
</v>
      </c>
      <c r="BR49" s="254" t="str">
        <f>IF(ISNUMBER(FIND(analysismethod10,'III_Plan comp 438.68 {Plan 1}'!K$15)),"",'III_Plan comp 438.68 {Plan 1}'!K$15&amp;analysismethod10)</f>
        <v xml:space="preserve">Timely Access Data Tool (TADT); 
Language Capabilities: Contract
IHCP: Contract/Good-faith effort to contract; 
</v>
      </c>
      <c r="BS49" s="254" t="str">
        <f>IF(ISNUMBER(FIND(analysismethod10,'III_Plan comp 438.68 {Plan 1}'!L$15)),"",'III_Plan comp 438.68 {Plan 1}'!L$15&amp;analysismethod10)</f>
        <v xml:space="preserve">Timely Access Data Tool (TADT); 
Language Capabilities: Contract
IHCP: Contract/Good-faith effort to contract; 
</v>
      </c>
      <c r="BT49" s="254" t="str">
        <f>IF(ISNUMBER(FIND(analysismethod10,'III_Plan comp 438.68 {Plan 1}'!M$15)),"",'III_Plan comp 438.68 {Plan 1}'!M$15&amp;analysismethod10)</f>
        <v xml:space="preserve">Language Capabilities: Contract
IHCP: Contract/Good-faith effort to contract; 
</v>
      </c>
      <c r="BU49" s="254" t="str">
        <f>IF(ISNUMBER(FIND(analysismethod10,'III_Plan comp 438.68 {Plan 1}'!N$15)),"",'III_Plan comp 438.68 {Plan 1}'!N$15&amp;analysismethod10)</f>
        <v xml:space="preserve">Language Capabilities: Contract
IHCP: Contract/Good-faith effort to contract; 
</v>
      </c>
      <c r="BV49" s="254" t="str">
        <f>IF(ISNUMBER(FIND(analysismethod10,'III_Plan comp 438.68 {Plan 1}'!O$15)),"",'III_Plan comp 438.68 {Plan 1}'!O$15&amp;analysismethod10)</f>
        <v xml:space="preserve">Language Capabilities: Contract
IHCP: Contract/Good-faith effort to contract; 
</v>
      </c>
      <c r="BW49" s="254" t="str">
        <f>IF(ISNUMBER(FIND(analysismethod10,'III_Plan comp 438.68 {Plan 1}'!P$15)),"",'III_Plan comp 438.68 {Plan 1}'!P$15&amp;analysismethod10)</f>
        <v xml:space="preserve">Language Capabilities: Contract
IHCP: Contract/Good-faith effort to contract; 
</v>
      </c>
      <c r="BX49" s="254" t="str">
        <f>IF(ISNUMBER(FIND(analysismethod10,'III_Plan comp 438.68 {Plan 1}'!Q$15)),"",'III_Plan comp 438.68 {Plan 1}'!Q$15&amp;analysismethod10)</f>
        <v xml:space="preserve">Language Capabilities: Contract
IHCP: Contract/Good-faith effort to contract; 
</v>
      </c>
      <c r="BY49" s="254" t="str">
        <f>IF(ISNUMBER(FIND(analysismethod10,'III_Plan comp 438.68 {Plan 1}'!R$15)),"",'III_Plan comp 438.68 {Plan 1}'!R$15&amp;analysismethod10)</f>
        <v xml:space="preserve">Language Capabilities: Contract
IHCP: Contract/Good-faith effort to contract; 
</v>
      </c>
      <c r="BZ49" s="254" t="str">
        <f>IF(ISNUMBER(FIND(analysismethod10,'III_Plan comp 438.68 {Plan 1}'!S$15)),"",'III_Plan comp 438.68 {Plan 1}'!S$15&amp;analysismethod10)</f>
        <v xml:space="preserve">Language Capabilities: Contract
IHCP: Contract/Good-faith effort to contract; 
</v>
      </c>
      <c r="CA49" s="254" t="str">
        <f>IF(ISNUMBER(FIND(analysismethod10,'III_Plan comp 438.68 {Plan 1}'!T$15)),"",'III_Plan comp 438.68 {Plan 1}'!T$15&amp;analysismethod10)</f>
        <v xml:space="preserve">Language Capabilities: Contract
IHCP: Contract/Good-faith effort to contract; 
</v>
      </c>
      <c r="CB49" s="254" t="str">
        <f>IF(ISNUMBER(FIND(analysismethod10,'III_Plan comp 438.68 {Plan 1}'!U$15)),"",'III_Plan comp 438.68 {Plan 1}'!U$15&amp;analysismethod10)</f>
        <v xml:space="preserve">Language Capabilities: Contract
IHCP: Contract/Good-faith effort to contract; 
</v>
      </c>
      <c r="CC49" s="254" t="str">
        <f>IF(ISNUMBER(FIND(analysismethod10,'III_Plan comp 438.68 {Plan 1}'!V$15)),"",'III_Plan comp 438.68 {Plan 1}'!V$15&amp;analysismethod10)</f>
        <v xml:space="preserve">Language Capabilities: Contract
IHCP: Contract/Good-faith effort to contract; 
</v>
      </c>
      <c r="CD49" s="254" t="str">
        <f>IF(ISNUMBER(FIND(analysismethod10,'III_Plan comp 438.68 {Plan 1}'!W$15)),"",'III_Plan comp 438.68 {Plan 1}'!W$15&amp;analysismethod10)</f>
        <v xml:space="preserve">Language Capabilities: Contract
IHCP: Contract/Good-faith effort to contract; 
</v>
      </c>
      <c r="CE49" s="254" t="str">
        <f>IF(ISNUMBER(FIND(analysismethod10,'III_Plan comp 438.68 {Plan 1}'!X$15)),"",'III_Plan comp 438.68 {Plan 1}'!X$15&amp;analysismethod10)</f>
        <v xml:space="preserve">Language Capabilities: Contract
IHCP: Contract/Good-faith effort to contract; 
</v>
      </c>
      <c r="CF49" s="254" t="str">
        <f>IF(ISNUMBER(FIND(analysismethod10,'III_Plan comp 438.68 {Plan 1}'!Y$15)),"",'III_Plan comp 438.68 {Plan 1}'!Y$15&amp;analysismethod10)</f>
        <v xml:space="preserve">Language Capabilities: Contract
IHCP: Contract/Good-faith effort to contract; 
</v>
      </c>
      <c r="CG49" s="254" t="str">
        <f>IF(ISNUMBER(FIND(analysismethod10,'III_Plan comp 438.68 {Plan 1}'!Z$15)),"",'III_Plan comp 438.68 {Plan 1}'!Z$15&amp;analysismethod10)</f>
        <v xml:space="preserve">Language Capabilities: Contract
IHCP: Contract/Good-faith effort to contract; 
</v>
      </c>
      <c r="CH49" s="254" t="str">
        <f>IF(ISNUMBER(FIND(analysismethod10,'III_Plan comp 438.68 {Plan 1}'!AA$15)),"",'III_Plan comp 438.68 {Plan 1}'!AA$15&amp;analysismethod10)</f>
        <v xml:space="preserve">Language Capabilities: Contract
IHCP: Contract/Good-faith effort to contract; 
</v>
      </c>
      <c r="CI49" s="254" t="str">
        <f>IF(ISNUMBER(FIND(analysismethod10,'III_Plan comp 438.68 {Plan 1}'!AB$15)),"",'III_Plan comp 438.68 {Plan 1}'!AB$15&amp;analysismethod10)</f>
        <v xml:space="preserve">Language Capabilities: Contract
IHCP: Contract/Good-faith effort to contract; 
</v>
      </c>
      <c r="CJ49" s="254" t="str">
        <f>IF(ISNUMBER(FIND(analysismethod10,'III_Plan comp 438.68 {Plan 1}'!AC$15)),"",'III_Plan comp 438.68 {Plan 1}'!AC$15&amp;analysismethod10)</f>
        <v xml:space="preserve">Language Capabilities: Contract
IHCP: Contract/Good-faith effort to contract; 
</v>
      </c>
      <c r="CK49" s="254" t="str">
        <f>IF(ISNUMBER(FIND(analysismethod10,'III_Plan comp 438.68 {Plan 1}'!AD$15)),"",'III_Plan comp 438.68 {Plan 1}'!AD$15&amp;analysismethod10)</f>
        <v xml:space="preserve">Language Capabilities: Contract
IHCP: Contract/Good-faith effort to contract; 
</v>
      </c>
      <c r="CL49" s="254" t="str">
        <f>IF(ISNUMBER(FIND(analysismethod10,'III_Plan comp 438.68 {Plan 1}'!AE$15)),"",'III_Plan comp 438.68 {Plan 1}'!AE$15&amp;analysismethod10)</f>
        <v xml:space="preserve">Language Capabilities: Contract
IHCP: Contract/Good-faith effort to contract; 
</v>
      </c>
      <c r="CM49" s="254" t="str">
        <f>IF(ISNUMBER(FIND(analysismethod10,'III_Plan comp 438.68 {Plan 1}'!AF$15)),"",'III_Plan comp 438.68 {Plan 1}'!AF$15&amp;analysismethod10)</f>
        <v xml:space="preserve">Language Capabilities: Contract
IHCP: Contract/Good-faith effort to contract; 
</v>
      </c>
      <c r="CN49" s="254" t="str">
        <f>IF(ISNUMBER(FIND(analysismethod10,'III_Plan comp 438.68 {Plan 1}'!AG$15)),"",'III_Plan comp 438.68 {Plan 1}'!AG$15&amp;analysismethod10)</f>
        <v xml:space="preserve">Language Capabilities: Contract
IHCP: Contract/Good-faith effort to contract; 
</v>
      </c>
      <c r="CO49" s="254" t="str">
        <f>IF(ISNUMBER(FIND(analysismethod10,'III_Plan comp 438.68 {Plan 1}'!AH$15)),"",'III_Plan comp 438.68 {Plan 1}'!AH$15&amp;analysismethod10)</f>
        <v xml:space="preserve">Language Capabilities: Contract
IHCP: Contract/Good-faith effort to contract; 
</v>
      </c>
      <c r="CP49" s="254" t="str">
        <f>IF(ISNUMBER(FIND(analysismethod10,'III_Plan comp 438.68 {Plan 1}'!AI$15)),"",'III_Plan comp 438.68 {Plan 1}'!AI$15&amp;analysismethod10)</f>
        <v xml:space="preserve">Language Capabilities: Contract
IHCP: Contract/Good-faith effort to contract; 
</v>
      </c>
      <c r="CQ49" s="254" t="str">
        <f>IF(ISNUMBER(FIND(analysismethod10,'III_Plan comp 438.68 {Plan 1}'!AJ$15)),"",'III_Plan comp 438.68 {Plan 1}'!AJ$15&amp;analysismethod10)</f>
        <v xml:space="preserve">Language Capabilities: Contract
IHCP: Contract/Good-faith effort to contract; 
</v>
      </c>
      <c r="CR49" s="254" t="str">
        <f>IF(ISNUMBER(FIND(analysismethod10,'III_Plan comp 438.68 {Plan 1}'!AK$15)),"",'III_Plan comp 438.68 {Plan 1}'!AK$15&amp;analysismethod10)</f>
        <v xml:space="preserve">Language Capabilities: Contract
IHCP: Contract/Good-faith effort to contract; 
</v>
      </c>
      <c r="CS49" s="254" t="str">
        <f>IF(ISNUMBER(FIND(analysismethod10,'III_Plan comp 438.68 {Plan 1}'!AL$15)),"",'III_Plan comp 438.68 {Plan 1}'!AL$15&amp;analysismethod10)</f>
        <v xml:space="preserve">Language Capabilities: Contract
IHCP: Contract/Good-faith effort to contract; 
</v>
      </c>
      <c r="CT49" s="254" t="str">
        <f>IF(ISNUMBER(FIND(analysismethod10,'III_Plan comp 438.68 {Plan 1}'!AM$15)),"",'III_Plan comp 438.68 {Plan 1}'!AM$15&amp;analysismethod10)</f>
        <v xml:space="preserve">Language Capabilities: Contract
IHCP: Contract/Good-faith effort to contract; 
</v>
      </c>
      <c r="CU49" s="254" t="str">
        <f>IF(ISNUMBER(FIND(analysismethod10,'III_Plan comp 438.68 {Plan 1}'!AN$15)),"",'III_Plan comp 438.68 {Plan 1}'!AN$15&amp;analysismethod10)</f>
        <v xml:space="preserve">Language Capabilities: Contract
IHCP: Contract/Good-faith effort to contract; 
</v>
      </c>
      <c r="CV49" s="254" t="str">
        <f>IF(ISNUMBER(FIND(analysismethod10,'III_Plan comp 438.68 {Plan 1}'!AO$15)),"",'III_Plan comp 438.68 {Plan 1}'!AO$15&amp;analysismethod10)</f>
        <v xml:space="preserve">Language Capabilities: Contract
IHCP: Contract/Good-faith effort to contract; 
</v>
      </c>
      <c r="CW49" s="254" t="str">
        <f>IF(ISNUMBER(FIND(analysismethod10,'III_Plan comp 438.68 {Plan 1}'!AP$15)),"",'III_Plan comp 438.68 {Plan 1}'!AP$15&amp;analysismethod10)</f>
        <v xml:space="preserve">Language Capabilities: Contract
IHCP: Contract/Good-faith effort to contract; 
</v>
      </c>
      <c r="CX49" s="254" t="str">
        <f>IF(ISNUMBER(FIND(analysismethod10,'III_Plan comp 438.68 {Plan 1}'!AQ$15)),"",'III_Plan comp 438.68 {Plan 1}'!AQ$15&amp;analysismethod10)</f>
        <v xml:space="preserve">Language Capabilities: Contract
IHCP: Contract/Good-faith effort to contract; 
</v>
      </c>
      <c r="CY49" s="254" t="str">
        <f>IF(ISNUMBER(FIND(analysismethod10,'III_Plan comp 438.68 {Plan 1}'!AR$15)),"",'III_Plan comp 438.68 {Plan 1}'!AR$15&amp;analysismethod10)</f>
        <v xml:space="preserve">Language Capabilities: Contract
IHCP: Contract/Good-faith effort to contract; 
</v>
      </c>
      <c r="CZ49" s="254" t="str">
        <f>IF(ISNUMBER(FIND(analysismethod10,'III_Plan comp 438.68 {Plan 1}'!AS$15)),"",'III_Plan comp 438.68 {Plan 1}'!AS$15&amp;analysismethod10)</f>
        <v xml:space="preserve">Language Capabilities: Contract
IHCP: Contract/Good-faith effort to contract; 
</v>
      </c>
      <c r="DA49" s="254" t="str">
        <f>IF(ISNUMBER(FIND(analysismethod10,'III_Plan comp 438.68 {Plan 1}'!AT$15)),"",'III_Plan comp 438.68 {Plan 1}'!AT$15&amp;analysismethod10)</f>
        <v xml:space="preserve">Language Capabilities: Contract
IHCP: Contract/Good-faith effort to contract; 
</v>
      </c>
      <c r="DB49" s="254" t="str">
        <f>IF(ISNUMBER(FIND(analysismethod10,'III_Plan comp 438.68 {Plan 1}'!AU$15)),"",'III_Plan comp 438.68 {Plan 1}'!AU$15&amp;analysismethod10)</f>
        <v xml:space="preserve">Language Capabilities: Contract
IHCP: Contract/Good-faith effort to contract; 
</v>
      </c>
      <c r="DC49" s="254" t="str">
        <f>IF(ISNUMBER(FIND(analysismethod10,'III_Plan comp 438.68 {Plan 1}'!AV$15)),"",'III_Plan comp 438.68 {Plan 1}'!AV$15&amp;analysismethod10)</f>
        <v xml:space="preserve">Language Capabilities: Contract
IHCP: Contract/Good-faith effort to contract; 
</v>
      </c>
      <c r="DD49" s="254" t="str">
        <f>IF(ISNUMBER(FIND(analysismethod10,'III_Plan comp 438.68 {Plan 1}'!AW$15)),"",'III_Plan comp 438.68 {Plan 1}'!AW$15&amp;analysismethod10)</f>
        <v xml:space="preserve">Language Capabilities: Contract
IHCP: Contract/Good-faith effort to contract; 
</v>
      </c>
      <c r="DE49" s="254" t="str">
        <f>IF(ISNUMBER(FIND(analysismethod10,'III_Plan comp 438.68 {Plan 1}'!AX$15)),"",'III_Plan comp 438.68 {Plan 1}'!AX$15&amp;analysismethod10)</f>
        <v xml:space="preserve">Language Capabilities: Contract
IHCP: Contract/Good-faith effort to contract; 
</v>
      </c>
      <c r="DF49" s="254" t="str">
        <f>IF(ISNUMBER(FIND(analysismethod10,'III_Plan comp 438.68 {Plan 1}'!AY$15)),"",'III_Plan comp 438.68 {Plan 1}'!AY$15&amp;analysismethod10)</f>
        <v xml:space="preserve">Language Capabilities: Contract
IHCP: Contract/Good-faith effort to contract; 
</v>
      </c>
      <c r="DG49" s="254" t="str">
        <f>IF(ISNUMBER(FIND(analysismethod10,'III_Plan comp 438.68 {Plan 1}'!AZ$15)),"",'III_Plan comp 438.68 {Plan 1}'!AZ$15&amp;analysismethod10)</f>
        <v xml:space="preserve">Language Capabilities: Contract
IHCP: Contract/Good-faith effort to contract; 
</v>
      </c>
      <c r="DH49" s="254" t="str">
        <f>IF(ISNUMBER(FIND(analysismethod10,'III_Plan comp 438.68 {Plan 1}'!BA$15)),"",'III_Plan comp 438.68 {Plan 1}'!BA$15&amp;analysismethod10)</f>
        <v xml:space="preserve">Language Capabilities: Contract
IHCP: Contract/Good-faith effort to contract; 
</v>
      </c>
      <c r="DI49" s="254" t="str">
        <f>IF(ISNUMBER(FIND(analysismethod10,'III_Plan comp 438.68 {Plan 1}'!BB$15)),"",'III_Plan comp 438.68 {Plan 1}'!BB$15&amp;analysismethod10)</f>
        <v xml:space="preserve">Language Capabilities: Contract
IHCP: Contract/Good-faith effort to contract; 
</v>
      </c>
      <c r="DJ49" s="254" t="str">
        <f>IF(ISNUMBER(FIND(analysismethod10,'III_Plan comp 438.68 {Plan 1}'!BC$15)),"",'III_Plan comp 438.68 {Plan 1}'!BC$15&amp;analysismethod10)</f>
        <v xml:space="preserve">Language Capabilities: Contract
IHCP: Contract/Good-faith effort to contract; 
</v>
      </c>
      <c r="DK49" s="254" t="str">
        <f>IF(ISNUMBER(FIND(analysismethod10,'III_Plan comp 438.68 {Plan 1}'!BD$15)),"",'III_Plan comp 438.68 {Plan 1}'!BD$15&amp;analysismethod10)</f>
        <v xml:space="preserve">Language Capabilities: Contract
IHCP: Contract/Good-faith effort to contract; 
</v>
      </c>
      <c r="DL49" s="254" t="str">
        <f>IF(ISNUMBER(FIND(analysismethod10,'III_Plan comp 438.68 {Plan 1}'!BE$15)),"",'III_Plan comp 438.68 {Plan 1}'!BE$15&amp;analysismethod10)</f>
        <v xml:space="preserve">Language Capabilities: Contract
IHCP: Contract/Good-faith effort to contract; 
</v>
      </c>
      <c r="DM49" s="254" t="str">
        <f>IF(ISNUMBER(FIND(analysismethod10,'III_Plan comp 438.68 {Plan 1}'!BF$15)),"",'III_Plan comp 438.68 {Plan 1}'!BF$15&amp;analysismethod10)</f>
        <v xml:space="preserve">Language Capabilities: Contract
IHCP: Contract/Good-faith effort to contract; 
</v>
      </c>
      <c r="DN49" s="254" t="str">
        <f>IF(ISNUMBER(FIND(analysismethod10,'III_Plan comp 438.68 {Plan 1}'!BG$15)),"",'III_Plan comp 438.68 {Plan 1}'!BG$15&amp;analysismethod10)</f>
        <v xml:space="preserve">Language Capabilities: Contract
IHCP: Contract/Good-faith effort to contract; 
</v>
      </c>
      <c r="DO49" s="254" t="str">
        <f>IF(ISNUMBER(FIND(analysismethod10,'III_Plan comp 438.68 {Plan 1}'!BH$15)),"",'III_Plan comp 438.68 {Plan 1}'!BH$15&amp;analysismethod10)</f>
        <v xml:space="preserve">Language Capabilities: Contract
IHCP: Contract/Good-faith effort to contract; 
</v>
      </c>
      <c r="DP49" s="254" t="str">
        <f>IF(ISNUMBER(FIND(analysismethod10,'III_Plan comp 438.68 {Plan 1}'!BI$15)),"",'III_Plan comp 438.68 {Plan 1}'!BI$15&amp;analysismethod10)</f>
        <v xml:space="preserve">Language Capabilities: Contract
IHCP: Contract/Good-faith effort to contract; 
</v>
      </c>
      <c r="DQ49" s="254" t="str">
        <f>IF(ISNUMBER(FIND(analysismethod10,'III_Plan comp 438.68 {Plan 1}'!BJ$15)),"",'III_Plan comp 438.68 {Plan 1}'!BJ$15&amp;analysismethod10)</f>
        <v xml:space="preserve">Language Capabilities: Contract
IHCP: Contract/Good-faith effort to contract; 
</v>
      </c>
      <c r="DR49" s="254" t="str">
        <f>IF(ISNUMBER(FIND(analysismethod10,'III_Plan comp 438.68 {Plan 1}'!BK$15)),"",'III_Plan comp 438.68 {Plan 1}'!BK$15&amp;analysismethod10)</f>
        <v xml:space="preserve">Language Capabilities: Contract
IHCP: Contract/Good-faith effort to contract; 
</v>
      </c>
      <c r="DS49" s="254" t="str">
        <f>IF(ISNUMBER(FIND(analysismethod10,'III_Plan comp 438.68 {Plan 1}'!BL$15)),"",'III_Plan comp 438.68 {Plan 1}'!BL$15&amp;analysismethod10)</f>
        <v xml:space="preserve">Language Capabilities: Contract
IHCP: Contract/Good-faith effort to contract; 
</v>
      </c>
      <c r="DT49" s="254" t="str">
        <f>IF(ISNUMBER(FIND(analysismethod10,'III_Plan comp 438.68 {Plan 1}'!BM$15)),"",'III_Plan comp 438.68 {Plan 1}'!BM$15&amp;analysismethod10)</f>
        <v xml:space="preserve">Language Capabilities: Contract
IHCP: Contract/Good-faith effort to contract; 
</v>
      </c>
      <c r="DU49" s="254" t="str">
        <f>IF(ISNUMBER(FIND(analysismethod10,'III_Plan comp 438.68 {Plan 1}'!BN$15)),"",'III_Plan comp 438.68 {Plan 1}'!BN$15&amp;analysismethod10)</f>
        <v xml:space="preserve">Language Capabilities: Contract
IHCP: Contract/Good-faith effort to contract; 
</v>
      </c>
      <c r="DV49" s="254" t="str">
        <f>IF(ISNUMBER(FIND(analysismethod10,'III_Plan comp 438.68 {Plan 1}'!BO$15)),"",'III_Plan comp 438.68 {Plan 1}'!BO$15&amp;analysismethod10)</f>
        <v xml:space="preserve">Language Capabilities: Contract
IHCP: Contract/Good-faith effort to contract; 
</v>
      </c>
      <c r="DW49" s="254" t="str">
        <f>IF(ISNUMBER(FIND(analysismethod10,'III_Plan comp 438.68 {Plan 1}'!BP$15)),"",'III_Plan comp 438.68 {Plan 1}'!BP$15&amp;analysismethod10)</f>
        <v xml:space="preserve">Language Capabilities: Contract
IHCP: Contract/Good-faith effort to contract; 
</v>
      </c>
      <c r="DX49" s="254" t="str">
        <f>IF(ISNUMBER(FIND(analysismethod10,'III_Plan comp 438.68 {Plan 1}'!BQ$15)),"",'III_Plan comp 438.68 {Plan 1}'!BQ$15&amp;analysismethod10)</f>
        <v xml:space="preserve">Language Capabilities: Contract
IHCP: Contract/Good-faith effort to contract; 
</v>
      </c>
      <c r="DY49" s="254" t="str">
        <f>IF(ISNUMBER(FIND(analysismethod10,'III_Plan comp 438.68 {Plan 1}'!BR$15)),"",'III_Plan comp 438.68 {Plan 1}'!BR$15&amp;analysismethod10)</f>
        <v xml:space="preserve">Language Capabilities: Contract
IHCP: Contract/Good-faith effort to contract; 
</v>
      </c>
      <c r="DZ49" s="254" t="str">
        <f>IF(ISNUMBER(FIND(analysismethod10,'III_Plan comp 438.68 {Plan 1}'!BS$15)),"",'III_Plan comp 438.68 {Plan 1}'!BS$15&amp;analysismethod10)</f>
        <v xml:space="preserve">Language Capabilities: Contract
IHCP: Contract/Good-faith effort to contract; 
</v>
      </c>
      <c r="EA49" s="254" t="str">
        <f>IF(ISNUMBER(FIND(analysismethod10,'III_Plan comp 438.68 {Plan 1}'!BT$15)),"",'III_Plan comp 438.68 {Plan 1}'!BT$15&amp;analysismethod10)</f>
        <v xml:space="preserve">Language Capabilities: Contract
IHCP: Contract/Good-faith effort to contract; 
</v>
      </c>
      <c r="EB49" s="254" t="str">
        <f>IF(ISNUMBER(FIND(analysismethod10,'III_Plan comp 438.68 {Plan 1}'!BU$15)),"",'III_Plan comp 438.68 {Plan 1}'!BU$15&amp;analysismethod10)</f>
        <v xml:space="preserve">Language Capabilities: Contract
IHCP: Contract/Good-faith effort to contract; 
</v>
      </c>
      <c r="EC49" s="254" t="str">
        <f>IF(ISNUMBER(FIND(analysismethod10,'III_Plan comp 438.68 {Plan 1}'!BV$15)),"",'III_Plan comp 438.68 {Plan 1}'!BV$15&amp;analysismethod10)</f>
        <v xml:space="preserve">Language Capabilities: Contract
IHCP: Contract/Good-faith effort to contract; 
</v>
      </c>
      <c r="ED49" s="254" t="str">
        <f>IF(ISNUMBER(FIND(analysismethod10,'III_Plan comp 438.68 {Plan 1}'!BW$15)),"",'III_Plan comp 438.68 {Plan 1}'!BW$15&amp;analysismethod10)</f>
        <v xml:space="preserve">Language Capabilities: Contract
IHCP: Contract/Good-faith effort to contract; 
</v>
      </c>
      <c r="EE49" s="254" t="str">
        <f>IF(ISNUMBER(FIND(analysismethod10,'III_Plan comp 438.68 {Plan 1}'!BX$15)),"",'III_Plan comp 438.68 {Plan 1}'!BX$15&amp;analysismethod10)</f>
        <v xml:space="preserve">Language Capabilities: Contract
IHCP: Contract/Good-faith effort to contract; 
</v>
      </c>
      <c r="EF49" s="254" t="str">
        <f>IF(ISNUMBER(FIND(analysismethod10,'III_Plan comp 438.68 {Plan 1}'!BY$15)),"",'III_Plan comp 438.68 {Plan 1}'!BY$15&amp;analysismethod10)</f>
        <v xml:space="preserve">Language Capabilities: Contract
IHCP: Contract/Good-faith effort to contract; 
</v>
      </c>
      <c r="EG49" s="254" t="str">
        <f>IF(ISNUMBER(FIND(analysismethod10,'III_Plan comp 438.68 {Plan 1}'!BZ$15)),"",'III_Plan comp 438.68 {Plan 1}'!BZ$15&amp;analysismethod10)</f>
        <v xml:space="preserve">Language Capabilities: Contract
IHCP: Contract/Good-faith effort to contract; 
</v>
      </c>
      <c r="EH49" s="254" t="str">
        <f>IF(ISNUMBER(FIND(analysismethod10,'III_Plan comp 438.68 {Plan 1}'!CA$15)),"",'III_Plan comp 438.68 {Plan 1}'!CA$15&amp;analysismethod10)</f>
        <v xml:space="preserve">Language Capabilities: Contract
IHCP: Contract/Good-faith effort to contract; 
</v>
      </c>
      <c r="EI49" s="254" t="str">
        <f>IF(ISNUMBER(FIND(analysismethod10,'III_Plan comp 438.68 {Plan 1}'!CB$15)),"",'III_Plan comp 438.68 {Plan 1}'!CB$15&amp;analysismethod10)</f>
        <v xml:space="preserve">Language Capabilities: Contract
IHCP: Contract/Good-faith effort to contract; 
</v>
      </c>
      <c r="EJ49" s="254" t="str">
        <f>IF(ISNUMBER(FIND(analysismethod10,'III_Plan comp 438.68 {Plan 1}'!CC$15)),"",'III_Plan comp 438.68 {Plan 1}'!CC$15&amp;analysismethod10)</f>
        <v xml:space="preserve">Language Capabilities: Contract
IHCP: Contract/Good-faith effort to contract; 
</v>
      </c>
      <c r="EK49" s="254" t="str">
        <f>IF(ISNUMBER(FIND(analysismethod10,'III_Plan comp 438.68 {Plan 1}'!CD$15)),"",'III_Plan comp 438.68 {Plan 1}'!CD$15&amp;analysismethod10)</f>
        <v xml:space="preserve">Language Capabilities: Contract
IHCP: Contract/Good-faith effort to contract; 
</v>
      </c>
      <c r="EL49" s="254" t="str">
        <f>IF(ISNUMBER(FIND(analysismethod10,'III_Plan comp 438.68 {Plan 1}'!CE$15)),"",'III_Plan comp 438.68 {Plan 1}'!CE$15&amp;analysismethod10)</f>
        <v xml:space="preserve">Language Capabilities: Contract
IHCP: Contract/Good-faith effort to contract; 
</v>
      </c>
      <c r="EM49" s="254" t="str">
        <f>IF(ISNUMBER(FIND(analysismethod10,'III_Plan comp 438.68 {Plan 1}'!CF$15)),"",'III_Plan comp 438.68 {Plan 1}'!CF$15&amp;analysismethod10)</f>
        <v xml:space="preserve">Language Capabilities: Contract
IHCP: Contract/Good-faith effort to contract; 
</v>
      </c>
      <c r="EN49" s="254" t="str">
        <f>IF(ISNUMBER(FIND(analysismethod10,'III_Plan comp 438.68 {Plan 1}'!CG$15)),"",'III_Plan comp 438.68 {Plan 1}'!CG$15&amp;analysismethod10)</f>
        <v xml:space="preserve">Language Capabilities: Contract
IHCP: Contract/Good-faith effort to contract; 
</v>
      </c>
      <c r="EO49" s="254" t="str">
        <f>IF(ISNUMBER(FIND(analysismethod10,'III_Plan comp 438.68 {Plan 1}'!CH$15)),"",'III_Plan comp 438.68 {Plan 1}'!CH$15&amp;analysismethod10)</f>
        <v xml:space="preserve">Language Capabilities: Contract
IHCP: Contract/Good-faith effort to contract; 
</v>
      </c>
      <c r="EP49" s="254" t="str">
        <f>IF(ISNUMBER(FIND(analysismethod10,'III_Plan comp 438.68 {Plan 1}'!CI$15)),"",'III_Plan comp 438.68 {Plan 1}'!CI$15&amp;analysismethod10)</f>
        <v xml:space="preserve">Language Capabilities: Contract
IHCP: Contract/Good-faith effort to contract; 
</v>
      </c>
      <c r="EQ49" s="254" t="str">
        <f>IF(ISNUMBER(FIND(analysismethod10,'III_Plan comp 438.68 {Plan 1}'!CJ$15)),"",'III_Plan comp 438.68 {Plan 1}'!CJ$15&amp;analysismethod10)</f>
        <v xml:space="preserve">Language Capabilities: Contract
IHCP: Contract/Good-faith effort to contract; 
</v>
      </c>
      <c r="ER49" s="254" t="str">
        <f>IF(ISNUMBER(FIND(analysismethod10,'III_Plan comp 438.68 {Plan 1}'!CK$15)),"",'III_Plan comp 438.68 {Plan 1}'!CK$15&amp;analysismethod10)</f>
        <v xml:space="preserve">Language Capabilities: Contract
IHCP: Contract/Good-faith effort to contract; 
</v>
      </c>
      <c r="ES49" s="254" t="str">
        <f>IF(ISNUMBER(FIND(analysismethod10,'III_Plan comp 438.68 {Plan 1}'!CL$15)),"",'III_Plan comp 438.68 {Plan 1}'!CL$15&amp;analysismethod10)</f>
        <v xml:space="preserve">Language Capabilities: Contract
IHCP: Contract/Good-faith effort to contract; 
</v>
      </c>
      <c r="ET49" s="254" t="str">
        <f>IF(ISNUMBER(FIND(analysismethod10,'III_Plan comp 438.68 {Plan 1}'!CM$15)),"",'III_Plan comp 438.68 {Plan 1}'!CM$15&amp;analysismethod10)</f>
        <v xml:space="preserve">Language Capabilities: Contract
IHCP: Contract/Good-faith effort to contract; 
</v>
      </c>
      <c r="EU49" s="254" t="str">
        <f>IF(ISNUMBER(FIND(analysismethod10,'III_Plan comp 438.68 {Plan 1}'!CN$15)),"",'III_Plan comp 438.68 {Plan 1}'!CN$15&amp;analysismethod10)</f>
        <v xml:space="preserve">Language Capabilities: Contract
IHCP: Contract/Good-faith effort to contract; 
</v>
      </c>
      <c r="EV49" s="254" t="str">
        <f>IF(ISNUMBER(FIND(analysismethod10,'III_Plan comp 438.68 {Plan 1}'!CO$15)),"",'III_Plan comp 438.68 {Plan 1}'!CO$15&amp;analysismethod10)</f>
        <v xml:space="preserve">Language Capabilities: Contract
IHCP: Contract/Good-faith effort to contract; 
</v>
      </c>
      <c r="EW49" s="254" t="str">
        <f>IF(ISNUMBER(FIND(analysismethod10,'III_Plan comp 438.68 {Plan 1}'!CP$15)),"",'III_Plan comp 438.68 {Plan 1}'!CP$15&amp;analysismethod10)</f>
        <v xml:space="preserve">Language Capabilities: Contract
IHCP: Contract/Good-faith effort to contract; 
</v>
      </c>
      <c r="EX49" s="254" t="str">
        <f>IF(ISNUMBER(FIND(analysismethod10,'III_Plan comp 438.68 {Plan 1}'!CQ$15)),"",'III_Plan comp 438.68 {Plan 1}'!CQ$15&amp;analysismethod10)</f>
        <v xml:space="preserve">Language Capabilities: Contract
IHCP: Contract/Good-faith effort to contract; 
</v>
      </c>
      <c r="EY49" s="254" t="str">
        <f>IF(ISNUMBER(FIND(analysismethod10,'III_Plan comp 438.68 {Plan 1}'!CR$15)),"",'III_Plan comp 438.68 {Plan 1}'!CR$15&amp;analysismethod10)</f>
        <v xml:space="preserve">Language Capabilities: Contract
IHCP: Contract/Good-faith effort to contract; 
</v>
      </c>
      <c r="EZ49" s="254" t="str">
        <f>IF(ISNUMBER(FIND(analysismethod10,'III_Plan comp 438.68 {Plan 1}'!CS$15)),"",'III_Plan comp 438.68 {Plan 1}'!CS$15&amp;analysismethod10)</f>
        <v xml:space="preserve">Language Capabilities: Contract
IHCP: Contract/Good-faith effort to contract; 
</v>
      </c>
      <c r="FA49" s="254" t="str">
        <f>IF(ISNUMBER(FIND(analysismethod10,'III_Plan comp 438.68 {Plan 1}'!CT$15)),"",'III_Plan comp 438.68 {Plan 1}'!CT$15&amp;analysismethod10)</f>
        <v xml:space="preserve">Language Capabilities: Contract
IHCP: Contract/Good-faith effort to contract; 
</v>
      </c>
      <c r="FB49" s="254" t="str">
        <f>IF(ISNUMBER(FIND(analysismethod10,'III_Plan comp 438.68 {Plan 1}'!CU$15)),"",'III_Plan comp 438.68 {Plan 1}'!CU$15&amp;analysismethod10)</f>
        <v xml:space="preserve">Language Capabilities: Contract
IHCP: Contract/Good-faith effort to contract; 
</v>
      </c>
      <c r="FC49" s="254" t="str">
        <f>IF(ISNUMBER(FIND(analysismethod10,'III_Plan comp 438.68 {Plan 1}'!CV$15)),"",'III_Plan comp 438.68 {Plan 1}'!CV$15&amp;analysismethod10)</f>
        <v xml:space="preserve">Language Capabilities: Contract
IHCP: Contract/Good-faith effort to contract; 
</v>
      </c>
      <c r="FD49" s="254" t="str">
        <f>IF(ISNUMBER(FIND(analysismethod10,'III_Plan comp 438.68 {Plan 1}'!CW$15)),"",'III_Plan comp 438.68 {Plan 1}'!CW$15&amp;analysismethod10)</f>
        <v xml:space="preserve">Language Capabilities: Contract
IHCP: Contract/Good-faith effort to contract; 
</v>
      </c>
      <c r="FE49" s="254" t="str">
        <f>IF(ISNUMBER(FIND(analysismethod10,'III_Plan comp 438.68 {Plan 1}'!CX$15)),"",'III_Plan comp 438.68 {Plan 1}'!CX$15&amp;analysismethod10)</f>
        <v xml:space="preserve">Language Capabilities: Contract
IHCP: Contract/Good-faith effort to contract; 
</v>
      </c>
      <c r="FF49" s="254" t="str">
        <f>IF(ISNUMBER(FIND(analysismethod10,'III_Plan comp 438.68 {Plan 1}'!CY$15)),"",'III_Plan comp 438.68 {Plan 1}'!CY$15&amp;analysismethod10)</f>
        <v xml:space="preserve">Language Capabilities: Contract
IHCP: Contract/Good-faith effort to contract; 
</v>
      </c>
      <c r="FG49" s="254" t="str">
        <f>IF(ISNUMBER(FIND(analysismethod10,'III_Plan comp 438.68 {Plan 1}'!CZ$15)),"",'III_Plan comp 438.68 {Plan 1}'!CZ$15&amp;analysismethod10)</f>
        <v xml:space="preserve">Language Capabilities: Contract
IHCP: Contract/Good-faith effort to contract; 
</v>
      </c>
    </row>
    <row r="50" spans="2:163" ht="15" thickTop="1">
      <c r="B50" s="11" t="s">
        <v>777</v>
      </c>
      <c r="C50" s="11"/>
      <c r="D50" s="11"/>
      <c r="E50" s="11"/>
      <c r="F50" s="11"/>
      <c r="G50" s="11"/>
      <c r="J50" s="11"/>
      <c r="K50" s="11"/>
      <c r="L50" s="11"/>
      <c r="M50" s="11"/>
      <c r="N50" s="11"/>
      <c r="O50" s="11"/>
      <c r="P50" s="11"/>
      <c r="Q50" s="11"/>
      <c r="R50" s="11"/>
      <c r="S50" s="11"/>
      <c r="T50" s="11"/>
      <c r="BK50" s="11"/>
      <c r="BL50" s="11"/>
    </row>
    <row r="51" spans="2:163" ht="15" thickBot="1">
      <c r="B51" s="11" t="s">
        <v>778</v>
      </c>
      <c r="C51" s="11"/>
      <c r="D51" s="11"/>
      <c r="E51" s="11"/>
      <c r="F51" s="11"/>
      <c r="G51" s="11"/>
      <c r="J51" s="11"/>
      <c r="K51" s="11"/>
      <c r="L51" s="11"/>
      <c r="M51" s="11"/>
      <c r="N51" s="11"/>
      <c r="O51" s="11"/>
      <c r="P51" s="11"/>
      <c r="Q51" s="11"/>
      <c r="R51" s="11"/>
      <c r="S51" s="11"/>
      <c r="T51" s="11"/>
      <c r="BK51" s="11"/>
      <c r="BL51" s="11"/>
    </row>
    <row r="52" spans="2:163" ht="15.75" thickTop="1">
      <c r="B52" s="11" t="s">
        <v>779</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780</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xml:space="preserve">Timely Access Data Tool (TADT); 
</v>
      </c>
      <c r="BU59" s="251" t="str">
        <f>IF(ISNUMBER(FIND(analysismethod8,'III_Plan comp 438.68 {Plan 4}'!N$15)),"",'III_Plan comp 438.68 {Plan 4}'!N$15&amp;analysismethod8)</f>
        <v xml:space="preserve">Timely Access Data Tool (TADT);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Network Adequacy Certification Tool (NACT); 
</v>
      </c>
      <c r="BM60" s="251" t="str">
        <f>IF(ISNUMBER(FIND(analysismethod9,'III_Plan comp 438.68 {Plan 4}'!F$15)),"",'III_Plan comp 438.68 {Plan 4}'!F$15&amp;analysismethod9)</f>
        <v xml:space="preserve">Network Adequacy Certification Tool (NACT); 
</v>
      </c>
      <c r="BN60" s="251" t="str">
        <f>IF(ISNUMBER(FIND(analysismethod9,'III_Plan comp 438.68 {Plan 4}'!G$15)),"",'III_Plan comp 438.68 {Plan 4}'!G$15&amp;analysismethod9)</f>
        <v xml:space="preserve">Network Adequacy Certification Tool (NACT); 
</v>
      </c>
      <c r="BO60" s="251" t="str">
        <f>IF(ISNUMBER(FIND(analysismethod9,'III_Plan comp 438.68 {Plan 4}'!H$15)),"",'III_Plan comp 438.68 {Plan 4}'!H$15&amp;analysismethod9)</f>
        <v xml:space="preserve">Network Adequacy Certification Tool (NACT); 
</v>
      </c>
      <c r="BP60" s="251" t="str">
        <f>IF(ISNUMBER(FIND(analysismethod9,'III_Plan comp 438.68 {Plan 4}'!I$15)),"",'III_Plan comp 438.68 {Plan 4}'!I$15&amp;analysismethod9)</f>
        <v xml:space="preserve">Network Adequacy Certification Tool (NACT); 
</v>
      </c>
      <c r="BQ60" s="251" t="str">
        <f>IF(ISNUMBER(FIND(analysismethod9,'III_Plan comp 438.68 {Plan 4}'!J$15)),"",'III_Plan comp 438.68 {Plan 4}'!J$15&amp;analysismethod9)</f>
        <v xml:space="preserve">Network Adequacy Certification Tool (NACT); 
</v>
      </c>
      <c r="BR60" s="251" t="str">
        <f>IF(ISNUMBER(FIND(analysismethod9,'III_Plan comp 438.68 {Plan 4}'!K$15)),"",'III_Plan comp 438.68 {Plan 4}'!K$15&amp;analysismethod9)</f>
        <v xml:space="preserve">Network Adequacy Certification Tool (NACT); 
</v>
      </c>
      <c r="BS60" s="251" t="str">
        <f>IF(ISNUMBER(FIND(analysismethod9,'III_Plan comp 438.68 {Plan 4}'!L$15)),"",'III_Plan comp 438.68 {Plan 4}'!L$15&amp;analysismethod9)</f>
        <v xml:space="preserve">Network Adequacy Certification Tool (NACT); 
</v>
      </c>
      <c r="BT60" s="251" t="str">
        <f>IF(ISNUMBER(FIND(analysismethod9,'III_Plan comp 438.68 {Plan 4}'!M$15)),"",'III_Plan comp 438.68 {Plan 4}'!M$15&amp;analysismethod9)</f>
        <v xml:space="preserve">Network Adequacy Certification Tool (NACT); 
</v>
      </c>
      <c r="BU60" s="251" t="str">
        <f>IF(ISNUMBER(FIND(analysismethod9,'III_Plan comp 438.68 {Plan 4}'!N$15)),"",'III_Plan comp 438.68 {Plan 4}'!N$15&amp;analysismethod9)</f>
        <v xml:space="preserve">Network Adequacy Certification Tool (NACT); 
</v>
      </c>
      <c r="BV60" s="251" t="str">
        <f>IF(ISNUMBER(FIND(analysismethod9,'III_Plan comp 438.68 {Plan 4}'!O$15)),"",'III_Plan comp 438.68 {Plan 4}'!O$15&amp;analysismethod9)</f>
        <v xml:space="preserve">Network Adequacy Certification Tool (NACT); 
</v>
      </c>
      <c r="BW60" s="251" t="str">
        <f>IF(ISNUMBER(FIND(analysismethod9,'III_Plan comp 438.68 {Plan 4}'!P$15)),"",'III_Plan comp 438.68 {Plan 4}'!P$15&amp;analysismethod9)</f>
        <v xml:space="preserve">Network Adequacy Certification Tool (NACT); 
</v>
      </c>
      <c r="BX60" s="251" t="str">
        <f>IF(ISNUMBER(FIND(analysismethod9,'III_Plan comp 438.68 {Plan 4}'!Q$15)),"",'III_Plan comp 438.68 {Plan 4}'!Q$15&amp;analysismethod9)</f>
        <v xml:space="preserve">Network Adequacy Certification Tool (NACT); 
</v>
      </c>
      <c r="BY60" s="251" t="str">
        <f>IF(ISNUMBER(FIND(analysismethod9,'III_Plan comp 438.68 {Plan 4}'!R$15)),"",'III_Plan comp 438.68 {Plan 4}'!R$15&amp;analysismethod9)</f>
        <v xml:space="preserve">Network Adequacy Certification Tool (NACT); 
</v>
      </c>
      <c r="BZ60" s="251" t="str">
        <f>IF(ISNUMBER(FIND(analysismethod9,'III_Plan comp 438.68 {Plan 4}'!S$15)),"",'III_Plan comp 438.68 {Plan 4}'!S$15&amp;analysismethod9)</f>
        <v xml:space="preserve">Network Adequacy Certification Tool (NACT); 
</v>
      </c>
      <c r="CA60" s="251" t="str">
        <f>IF(ISNUMBER(FIND(analysismethod9,'III_Plan comp 438.68 {Plan 4}'!T$15)),"",'III_Plan comp 438.68 {Plan 4}'!T$15&amp;analysismethod9)</f>
        <v xml:space="preserve">Network Adequacy Certification Tool (NACT); 
</v>
      </c>
      <c r="CB60" s="251" t="str">
        <f>IF(ISNUMBER(FIND(analysismethod9,'III_Plan comp 438.68 {Plan 4}'!U$15)),"",'III_Plan comp 438.68 {Plan 4}'!U$15&amp;analysismethod9)</f>
        <v xml:space="preserve">Network Adequacy Certification Tool (NACT); 
</v>
      </c>
      <c r="CC60" s="251" t="str">
        <f>IF(ISNUMBER(FIND(analysismethod9,'III_Plan comp 438.68 {Plan 4}'!V$15)),"",'III_Plan comp 438.68 {Plan 4}'!V$15&amp;analysismethod9)</f>
        <v xml:space="preserve">Network Adequacy Certification Tool (NACT); 
</v>
      </c>
      <c r="CD60" s="251" t="str">
        <f>IF(ISNUMBER(FIND(analysismethod9,'III_Plan comp 438.68 {Plan 4}'!W$15)),"",'III_Plan comp 438.68 {Plan 4}'!W$15&amp;analysismethod9)</f>
        <v xml:space="preserve">Network Adequacy Certification Tool (NACT); 
</v>
      </c>
      <c r="CE60" s="251" t="str">
        <f>IF(ISNUMBER(FIND(analysismethod9,'III_Plan comp 438.68 {Plan 4}'!X$15)),"",'III_Plan comp 438.68 {Plan 4}'!X$15&amp;analysismethod9)</f>
        <v xml:space="preserve">Network Adequacy Certification Tool (NACT); 
</v>
      </c>
      <c r="CF60" s="251" t="str">
        <f>IF(ISNUMBER(FIND(analysismethod9,'III_Plan comp 438.68 {Plan 4}'!Y$15)),"",'III_Plan comp 438.68 {Plan 4}'!Y$15&amp;analysismethod9)</f>
        <v xml:space="preserve">Network Adequacy Certification Tool (NACT); 
</v>
      </c>
      <c r="CG60" s="251" t="str">
        <f>IF(ISNUMBER(FIND(analysismethod9,'III_Plan comp 438.68 {Plan 4}'!Z$15)),"",'III_Plan comp 438.68 {Plan 4}'!Z$15&amp;analysismethod9)</f>
        <v xml:space="preserve">Network Adequacy Certification Tool (NACT); 
</v>
      </c>
      <c r="CH60" s="251" t="str">
        <f>IF(ISNUMBER(FIND(analysismethod9,'III_Plan comp 438.68 {Plan 4}'!AA$15)),"",'III_Plan comp 438.68 {Plan 4}'!AA$15&amp;analysismethod9)</f>
        <v xml:space="preserve">Network Adequacy Certification Tool (NACT); 
</v>
      </c>
      <c r="CI60" s="251" t="str">
        <f>IF(ISNUMBER(FIND(analysismethod9,'III_Plan comp 438.68 {Plan 4}'!AB$15)),"",'III_Plan comp 438.68 {Plan 4}'!AB$15&amp;analysismethod9)</f>
        <v xml:space="preserve">Network Adequacy Certification Tool (NACT); 
</v>
      </c>
      <c r="CJ60" s="251" t="str">
        <f>IF(ISNUMBER(FIND(analysismethod9,'III_Plan comp 438.68 {Plan 4}'!AC$15)),"",'III_Plan comp 438.68 {Plan 4}'!AC$15&amp;analysismethod9)</f>
        <v xml:space="preserve">Network Adequacy Certification Tool (NACT); 
</v>
      </c>
      <c r="CK60" s="251" t="str">
        <f>IF(ISNUMBER(FIND(analysismethod9,'III_Plan comp 438.68 {Plan 4}'!AD$15)),"",'III_Plan comp 438.68 {Plan 4}'!AD$15&amp;analysismethod9)</f>
        <v xml:space="preserve">Network Adequacy Certification Tool (NACT); 
</v>
      </c>
      <c r="CL60" s="251" t="str">
        <f>IF(ISNUMBER(FIND(analysismethod9,'III_Plan comp 438.68 {Plan 4}'!AE$15)),"",'III_Plan comp 438.68 {Plan 4}'!AE$15&amp;analysismethod9)</f>
        <v xml:space="preserve">Network Adequacy Certification Tool (NACT); 
</v>
      </c>
      <c r="CM60" s="251" t="str">
        <f>IF(ISNUMBER(FIND(analysismethod9,'III_Plan comp 438.68 {Plan 4}'!AF$15)),"",'III_Plan comp 438.68 {Plan 4}'!AF$15&amp;analysismethod9)</f>
        <v xml:space="preserve">Network Adequacy Certification Tool (NACT); 
</v>
      </c>
      <c r="CN60" s="251" t="str">
        <f>IF(ISNUMBER(FIND(analysismethod9,'III_Plan comp 438.68 {Plan 4}'!AG$15)),"",'III_Plan comp 438.68 {Plan 4}'!AG$15&amp;analysismethod9)</f>
        <v xml:space="preserve">Network Adequacy Certification Tool (NACT); 
</v>
      </c>
      <c r="CO60" s="251" t="str">
        <f>IF(ISNUMBER(FIND(analysismethod9,'III_Plan comp 438.68 {Plan 4}'!AH$15)),"",'III_Plan comp 438.68 {Plan 4}'!AH$15&amp;analysismethod9)</f>
        <v xml:space="preserve">Network Adequacy Certification Tool (NACT); 
</v>
      </c>
      <c r="CP60" s="251" t="str">
        <f>IF(ISNUMBER(FIND(analysismethod9,'III_Plan comp 438.68 {Plan 4}'!AI$15)),"",'III_Plan comp 438.68 {Plan 4}'!AI$15&amp;analysismethod9)</f>
        <v xml:space="preserve">Network Adequacy Certification Tool (NACT); 
</v>
      </c>
      <c r="CQ60" s="251" t="str">
        <f>IF(ISNUMBER(FIND(analysismethod9,'III_Plan comp 438.68 {Plan 4}'!AJ$15)),"",'III_Plan comp 438.68 {Plan 4}'!AJ$15&amp;analysismethod9)</f>
        <v xml:space="preserve">Network Adequacy Certification Tool (NACT); 
</v>
      </c>
      <c r="CR60" s="251" t="str">
        <f>IF(ISNUMBER(FIND(analysismethod9,'III_Plan comp 438.68 {Plan 4}'!AK$15)),"",'III_Plan comp 438.68 {Plan 4}'!AK$15&amp;analysismethod9)</f>
        <v xml:space="preserve">Network Adequacy Certification Tool (NACT); 
</v>
      </c>
      <c r="CS60" s="251" t="str">
        <f>IF(ISNUMBER(FIND(analysismethod9,'III_Plan comp 438.68 {Plan 4}'!AL$15)),"",'III_Plan comp 438.68 {Plan 4}'!AL$15&amp;analysismethod9)</f>
        <v xml:space="preserve">Network Adequacy Certification Tool (NACT); 
</v>
      </c>
      <c r="CT60" s="251" t="str">
        <f>IF(ISNUMBER(FIND(analysismethod9,'III_Plan comp 438.68 {Plan 4}'!AM$15)),"",'III_Plan comp 438.68 {Plan 4}'!AM$15&amp;analysismethod9)</f>
        <v xml:space="preserve">Network Adequacy Certification Tool (NACT); 
</v>
      </c>
      <c r="CU60" s="251" t="str">
        <f>IF(ISNUMBER(FIND(analysismethod9,'III_Plan comp 438.68 {Plan 4}'!AN$15)),"",'III_Plan comp 438.68 {Plan 4}'!AN$15&amp;analysismethod9)</f>
        <v xml:space="preserve">Network Adequacy Certification Tool (NACT); 
</v>
      </c>
      <c r="CV60" s="251" t="str">
        <f>IF(ISNUMBER(FIND(analysismethod9,'III_Plan comp 438.68 {Plan 4}'!AO$15)),"",'III_Plan comp 438.68 {Plan 4}'!AO$15&amp;analysismethod9)</f>
        <v xml:space="preserve">Network Adequacy Certification Tool (NACT); 
</v>
      </c>
      <c r="CW60" s="251" t="str">
        <f>IF(ISNUMBER(FIND(analysismethod9,'III_Plan comp 438.68 {Plan 4}'!AP$15)),"",'III_Plan comp 438.68 {Plan 4}'!AP$15&amp;analysismethod9)</f>
        <v xml:space="preserve">Network Adequacy Certification Tool (NACT); 
</v>
      </c>
      <c r="CX60" s="251" t="str">
        <f>IF(ISNUMBER(FIND(analysismethod9,'III_Plan comp 438.68 {Plan 4}'!AQ$15)),"",'III_Plan comp 438.68 {Plan 4}'!AQ$15&amp;analysismethod9)</f>
        <v xml:space="preserve">Network Adequacy Certification Tool (NACT); 
</v>
      </c>
      <c r="CY60" s="251" t="str">
        <f>IF(ISNUMBER(FIND(analysismethod9,'III_Plan comp 438.68 {Plan 4}'!AR$15)),"",'III_Plan comp 438.68 {Plan 4}'!AR$15&amp;analysismethod9)</f>
        <v xml:space="preserve">Network Adequacy Certification Tool (NACT); 
</v>
      </c>
      <c r="CZ60" s="251" t="str">
        <f>IF(ISNUMBER(FIND(analysismethod9,'III_Plan comp 438.68 {Plan 4}'!AS$15)),"",'III_Plan comp 438.68 {Plan 4}'!AS$15&amp;analysismethod9)</f>
        <v xml:space="preserve">Network Adequacy Certification Tool (NACT); 
</v>
      </c>
      <c r="DA60" s="251" t="str">
        <f>IF(ISNUMBER(FIND(analysismethod9,'III_Plan comp 438.68 {Plan 4}'!AT$15)),"",'III_Plan comp 438.68 {Plan 4}'!AT$15&amp;analysismethod9)</f>
        <v xml:space="preserve">Network Adequacy Certification Tool (NACT); 
</v>
      </c>
      <c r="DB60" s="251" t="str">
        <f>IF(ISNUMBER(FIND(analysismethod9,'III_Plan comp 438.68 {Plan 4}'!AU$15)),"",'III_Plan comp 438.68 {Plan 4}'!AU$15&amp;analysismethod9)</f>
        <v xml:space="preserve">Network Adequacy Certification Tool (NACT); 
</v>
      </c>
      <c r="DC60" s="251" t="str">
        <f>IF(ISNUMBER(FIND(analysismethod9,'III_Plan comp 438.68 {Plan 4}'!AV$15)),"",'III_Plan comp 438.68 {Plan 4}'!AV$15&amp;analysismethod9)</f>
        <v xml:space="preserve">Network Adequacy Certification Tool (NACT); 
</v>
      </c>
      <c r="DD60" s="251" t="str">
        <f>IF(ISNUMBER(FIND(analysismethod9,'III_Plan comp 438.68 {Plan 4}'!AW$15)),"",'III_Plan comp 438.68 {Plan 4}'!AW$15&amp;analysismethod9)</f>
        <v xml:space="preserve">Network Adequacy Certification Tool (NACT); 
</v>
      </c>
      <c r="DE60" s="251" t="str">
        <f>IF(ISNUMBER(FIND(analysismethod9,'III_Plan comp 438.68 {Plan 4}'!AX$15)),"",'III_Plan comp 438.68 {Plan 4}'!AX$15&amp;analysismethod9)</f>
        <v xml:space="preserve">Network Adequacy Certification Tool (NACT); 
</v>
      </c>
      <c r="DF60" s="251" t="str">
        <f>IF(ISNUMBER(FIND(analysismethod9,'III_Plan comp 438.68 {Plan 4}'!AY$15)),"",'III_Plan comp 438.68 {Plan 4}'!AY$15&amp;analysismethod9)</f>
        <v xml:space="preserve">Network Adequacy Certification Tool (NACT); 
</v>
      </c>
      <c r="DG60" s="251" t="str">
        <f>IF(ISNUMBER(FIND(analysismethod9,'III_Plan comp 438.68 {Plan 4}'!AZ$15)),"",'III_Plan comp 438.68 {Plan 4}'!AZ$15&amp;analysismethod9)</f>
        <v xml:space="preserve">Network Adequacy Certification Tool (NACT); 
</v>
      </c>
      <c r="DH60" s="251" t="str">
        <f>IF(ISNUMBER(FIND(analysismethod9,'III_Plan comp 438.68 {Plan 4}'!BA$15)),"",'III_Plan comp 438.68 {Plan 4}'!BA$15&amp;analysismethod9)</f>
        <v xml:space="preserve">Network Adequacy Certification Tool (NACT); 
</v>
      </c>
      <c r="DI60" s="251" t="str">
        <f>IF(ISNUMBER(FIND(analysismethod9,'III_Plan comp 438.68 {Plan 4}'!BB$15)),"",'III_Plan comp 438.68 {Plan 4}'!BB$15&amp;analysismethod9)</f>
        <v xml:space="preserve">Network Adequacy Certification Tool (NACT); 
</v>
      </c>
      <c r="DJ60" s="251" t="str">
        <f>IF(ISNUMBER(FIND(analysismethod9,'III_Plan comp 438.68 {Plan 4}'!BC$15)),"",'III_Plan comp 438.68 {Plan 4}'!BC$15&amp;analysismethod9)</f>
        <v xml:space="preserve">Network Adequacy Certification Tool (NACT); 
</v>
      </c>
      <c r="DK60" s="251" t="str">
        <f>IF(ISNUMBER(FIND(analysismethod9,'III_Plan comp 438.68 {Plan 4}'!BD$15)),"",'III_Plan comp 438.68 {Plan 4}'!BD$15&amp;analysismethod9)</f>
        <v xml:space="preserve">Network Adequacy Certification Tool (NACT); 
</v>
      </c>
      <c r="DL60" s="251" t="str">
        <f>IF(ISNUMBER(FIND(analysismethod9,'III_Plan comp 438.68 {Plan 4}'!BE$15)),"",'III_Plan comp 438.68 {Plan 4}'!BE$15&amp;analysismethod9)</f>
        <v xml:space="preserve">Network Adequacy Certification Tool (NACT); 
</v>
      </c>
      <c r="DM60" s="251" t="str">
        <f>IF(ISNUMBER(FIND(analysismethod9,'III_Plan comp 438.68 {Plan 4}'!BF$15)),"",'III_Plan comp 438.68 {Plan 4}'!BF$15&amp;analysismethod9)</f>
        <v xml:space="preserve">Network Adequacy Certification Tool (NACT); 
</v>
      </c>
      <c r="DN60" s="251" t="str">
        <f>IF(ISNUMBER(FIND(analysismethod9,'III_Plan comp 438.68 {Plan 4}'!BG$15)),"",'III_Plan comp 438.68 {Plan 4}'!BG$15&amp;analysismethod9)</f>
        <v xml:space="preserve">Network Adequacy Certification Tool (NACT); 
</v>
      </c>
      <c r="DO60" s="251" t="str">
        <f>IF(ISNUMBER(FIND(analysismethod9,'III_Plan comp 438.68 {Plan 4}'!BH$15)),"",'III_Plan comp 438.68 {Plan 4}'!BH$15&amp;analysismethod9)</f>
        <v xml:space="preserve">Network Adequacy Certification Tool (NACT); 
</v>
      </c>
      <c r="DP60" s="251" t="str">
        <f>IF(ISNUMBER(FIND(analysismethod9,'III_Plan comp 438.68 {Plan 4}'!BI$15)),"",'III_Plan comp 438.68 {Plan 4}'!BI$15&amp;analysismethod9)</f>
        <v xml:space="preserve">Network Adequacy Certification Tool (NACT); 
</v>
      </c>
      <c r="DQ60" s="251" t="str">
        <f>IF(ISNUMBER(FIND(analysismethod9,'III_Plan comp 438.68 {Plan 4}'!BJ$15)),"",'III_Plan comp 438.68 {Plan 4}'!BJ$15&amp;analysismethod9)</f>
        <v xml:space="preserve">Network Adequacy Certification Tool (NACT); 
</v>
      </c>
      <c r="DR60" s="251" t="str">
        <f>IF(ISNUMBER(FIND(analysismethod9,'III_Plan comp 438.68 {Plan 4}'!BK$15)),"",'III_Plan comp 438.68 {Plan 4}'!BK$15&amp;analysismethod9)</f>
        <v xml:space="preserve">Network Adequacy Certification Tool (NACT); 
</v>
      </c>
      <c r="DS60" s="251" t="str">
        <f>IF(ISNUMBER(FIND(analysismethod9,'III_Plan comp 438.68 {Plan 4}'!BL$15)),"",'III_Plan comp 438.68 {Plan 4}'!BL$15&amp;analysismethod9)</f>
        <v xml:space="preserve">Network Adequacy Certification Tool (NACT); 
</v>
      </c>
      <c r="DT60" s="251" t="str">
        <f>IF(ISNUMBER(FIND(analysismethod9,'III_Plan comp 438.68 {Plan 4}'!BM$15)),"",'III_Plan comp 438.68 {Plan 4}'!BM$15&amp;analysismethod9)</f>
        <v xml:space="preserve">Network Adequacy Certification Tool (NACT); 
</v>
      </c>
      <c r="DU60" s="251" t="str">
        <f>IF(ISNUMBER(FIND(analysismethod9,'III_Plan comp 438.68 {Plan 4}'!BN$15)),"",'III_Plan comp 438.68 {Plan 4}'!BN$15&amp;analysismethod9)</f>
        <v xml:space="preserve">Network Adequacy Certification Tool (NACT); 
</v>
      </c>
      <c r="DV60" s="251" t="str">
        <f>IF(ISNUMBER(FIND(analysismethod9,'III_Plan comp 438.68 {Plan 4}'!BO$15)),"",'III_Plan comp 438.68 {Plan 4}'!BO$15&amp;analysismethod9)</f>
        <v xml:space="preserve">Network Adequacy Certification Tool (NACT); 
</v>
      </c>
      <c r="DW60" s="251" t="str">
        <f>IF(ISNUMBER(FIND(analysismethod9,'III_Plan comp 438.68 {Plan 4}'!BP$15)),"",'III_Plan comp 438.68 {Plan 4}'!BP$15&amp;analysismethod9)</f>
        <v xml:space="preserve">Network Adequacy Certification Tool (NACT); 
</v>
      </c>
      <c r="DX60" s="251" t="str">
        <f>IF(ISNUMBER(FIND(analysismethod9,'III_Plan comp 438.68 {Plan 4}'!BQ$15)),"",'III_Plan comp 438.68 {Plan 4}'!BQ$15&amp;analysismethod9)</f>
        <v xml:space="preserve">Network Adequacy Certification Tool (NACT); 
</v>
      </c>
      <c r="DY60" s="251" t="str">
        <f>IF(ISNUMBER(FIND(analysismethod9,'III_Plan comp 438.68 {Plan 4}'!BR$15)),"",'III_Plan comp 438.68 {Plan 4}'!BR$15&amp;analysismethod9)</f>
        <v xml:space="preserve">Network Adequacy Certification Tool (NACT); 
</v>
      </c>
      <c r="DZ60" s="251" t="str">
        <f>IF(ISNUMBER(FIND(analysismethod9,'III_Plan comp 438.68 {Plan 4}'!BS$15)),"",'III_Plan comp 438.68 {Plan 4}'!BS$15&amp;analysismethod9)</f>
        <v xml:space="preserve">Network Adequacy Certification Tool (NACT); 
</v>
      </c>
      <c r="EA60" s="251" t="str">
        <f>IF(ISNUMBER(FIND(analysismethod9,'III_Plan comp 438.68 {Plan 4}'!BT$15)),"",'III_Plan comp 438.68 {Plan 4}'!BT$15&amp;analysismethod9)</f>
        <v xml:space="preserve">Network Adequacy Certification Tool (NACT); 
</v>
      </c>
      <c r="EB60" s="251" t="str">
        <f>IF(ISNUMBER(FIND(analysismethod9,'III_Plan comp 438.68 {Plan 4}'!BU$15)),"",'III_Plan comp 438.68 {Plan 4}'!BU$15&amp;analysismethod9)</f>
        <v xml:space="preserve">Network Adequacy Certification Tool (NACT); 
</v>
      </c>
      <c r="EC60" s="251" t="str">
        <f>IF(ISNUMBER(FIND(analysismethod9,'III_Plan comp 438.68 {Plan 4}'!BV$15)),"",'III_Plan comp 438.68 {Plan 4}'!BV$15&amp;analysismethod9)</f>
        <v xml:space="preserve">Network Adequacy Certification Tool (NACT); 
</v>
      </c>
      <c r="ED60" s="251" t="str">
        <f>IF(ISNUMBER(FIND(analysismethod9,'III_Plan comp 438.68 {Plan 4}'!BW$15)),"",'III_Plan comp 438.68 {Plan 4}'!BW$15&amp;analysismethod9)</f>
        <v xml:space="preserve">Network Adequacy Certification Tool (NACT); 
</v>
      </c>
      <c r="EE60" s="251" t="str">
        <f>IF(ISNUMBER(FIND(analysismethod9,'III_Plan comp 438.68 {Plan 4}'!BX$15)),"",'III_Plan comp 438.68 {Plan 4}'!BX$15&amp;analysismethod9)</f>
        <v xml:space="preserve">Network Adequacy Certification Tool (NACT); 
</v>
      </c>
      <c r="EF60" s="251" t="str">
        <f>IF(ISNUMBER(FIND(analysismethod9,'III_Plan comp 438.68 {Plan 4}'!BY$15)),"",'III_Plan comp 438.68 {Plan 4}'!BY$15&amp;analysismethod9)</f>
        <v xml:space="preserve">Network Adequacy Certification Tool (NACT); 
</v>
      </c>
      <c r="EG60" s="251" t="str">
        <f>IF(ISNUMBER(FIND(analysismethod9,'III_Plan comp 438.68 {Plan 4}'!BZ$15)),"",'III_Plan comp 438.68 {Plan 4}'!BZ$15&amp;analysismethod9)</f>
        <v xml:space="preserve">Network Adequacy Certification Tool (NACT); 
</v>
      </c>
      <c r="EH60" s="251" t="str">
        <f>IF(ISNUMBER(FIND(analysismethod9,'III_Plan comp 438.68 {Plan 4}'!CA$15)),"",'III_Plan comp 438.68 {Plan 4}'!CA$15&amp;analysismethod9)</f>
        <v xml:space="preserve">Network Adequacy Certification Tool (NACT); 
</v>
      </c>
      <c r="EI60" s="251" t="str">
        <f>IF(ISNUMBER(FIND(analysismethod9,'III_Plan comp 438.68 {Plan 4}'!CB$15)),"",'III_Plan comp 438.68 {Plan 4}'!CB$15&amp;analysismethod9)</f>
        <v xml:space="preserve">Network Adequacy Certification Tool (NACT); 
</v>
      </c>
      <c r="EJ60" s="251" t="str">
        <f>IF(ISNUMBER(FIND(analysismethod9,'III_Plan comp 438.68 {Plan 4}'!CC$15)),"",'III_Plan comp 438.68 {Plan 4}'!CC$15&amp;analysismethod9)</f>
        <v xml:space="preserve">Network Adequacy Certification Tool (NACT); 
</v>
      </c>
      <c r="EK60" s="251" t="str">
        <f>IF(ISNUMBER(FIND(analysismethod9,'III_Plan comp 438.68 {Plan 4}'!CD$15)),"",'III_Plan comp 438.68 {Plan 4}'!CD$15&amp;analysismethod9)</f>
        <v xml:space="preserve">Network Adequacy Certification Tool (NACT); 
</v>
      </c>
      <c r="EL60" s="251" t="str">
        <f>IF(ISNUMBER(FIND(analysismethod9,'III_Plan comp 438.68 {Plan 4}'!CE$15)),"",'III_Plan comp 438.68 {Plan 4}'!CE$15&amp;analysismethod9)</f>
        <v xml:space="preserve">Network Adequacy Certification Tool (NACT); 
</v>
      </c>
      <c r="EM60" s="251" t="str">
        <f>IF(ISNUMBER(FIND(analysismethod9,'III_Plan comp 438.68 {Plan 4}'!CF$15)),"",'III_Plan comp 438.68 {Plan 4}'!CF$15&amp;analysismethod9)</f>
        <v xml:space="preserve">Network Adequacy Certification Tool (NACT); 
</v>
      </c>
      <c r="EN60" s="251" t="str">
        <f>IF(ISNUMBER(FIND(analysismethod9,'III_Plan comp 438.68 {Plan 4}'!CG$15)),"",'III_Plan comp 438.68 {Plan 4}'!CG$15&amp;analysismethod9)</f>
        <v xml:space="preserve">Network Adequacy Certification Tool (NACT); 
</v>
      </c>
      <c r="EO60" s="251" t="str">
        <f>IF(ISNUMBER(FIND(analysismethod9,'III_Plan comp 438.68 {Plan 4}'!CH$15)),"",'III_Plan comp 438.68 {Plan 4}'!CH$15&amp;analysismethod9)</f>
        <v xml:space="preserve">Network Adequacy Certification Tool (NACT); 
</v>
      </c>
      <c r="EP60" s="251" t="str">
        <f>IF(ISNUMBER(FIND(analysismethod9,'III_Plan comp 438.68 {Plan 4}'!CI$15)),"",'III_Plan comp 438.68 {Plan 4}'!CI$15&amp;analysismethod9)</f>
        <v xml:space="preserve">Network Adequacy Certification Tool (NACT); 
</v>
      </c>
      <c r="EQ60" s="251" t="str">
        <f>IF(ISNUMBER(FIND(analysismethod9,'III_Plan comp 438.68 {Plan 4}'!CJ$15)),"",'III_Plan comp 438.68 {Plan 4}'!CJ$15&amp;analysismethod9)</f>
        <v xml:space="preserve">Network Adequacy Certification Tool (NACT); 
</v>
      </c>
      <c r="ER60" s="251" t="str">
        <f>IF(ISNUMBER(FIND(analysismethod9,'III_Plan comp 438.68 {Plan 4}'!CK$15)),"",'III_Plan comp 438.68 {Plan 4}'!CK$15&amp;analysismethod9)</f>
        <v xml:space="preserve">Network Adequacy Certification Tool (NACT); 
</v>
      </c>
      <c r="ES60" s="251" t="str">
        <f>IF(ISNUMBER(FIND(analysismethod9,'III_Plan comp 438.68 {Plan 4}'!CL$15)),"",'III_Plan comp 438.68 {Plan 4}'!CL$15&amp;analysismethod9)</f>
        <v xml:space="preserve">Network Adequacy Certification Tool (NACT); 
</v>
      </c>
      <c r="ET60" s="251" t="str">
        <f>IF(ISNUMBER(FIND(analysismethod9,'III_Plan comp 438.68 {Plan 4}'!CM$15)),"",'III_Plan comp 438.68 {Plan 4}'!CM$15&amp;analysismethod9)</f>
        <v xml:space="preserve">Network Adequacy Certification Tool (NACT); 
</v>
      </c>
      <c r="EU60" s="251" t="str">
        <f>IF(ISNUMBER(FIND(analysismethod9,'III_Plan comp 438.68 {Plan 4}'!CN$15)),"",'III_Plan comp 438.68 {Plan 4}'!CN$15&amp;analysismethod9)</f>
        <v xml:space="preserve">Network Adequacy Certification Tool (NACT); 
</v>
      </c>
      <c r="EV60" s="251" t="str">
        <f>IF(ISNUMBER(FIND(analysismethod9,'III_Plan comp 438.68 {Plan 4}'!CO$15)),"",'III_Plan comp 438.68 {Plan 4}'!CO$15&amp;analysismethod9)</f>
        <v xml:space="preserve">Network Adequacy Certification Tool (NACT); 
</v>
      </c>
      <c r="EW60" s="251" t="str">
        <f>IF(ISNUMBER(FIND(analysismethod9,'III_Plan comp 438.68 {Plan 4}'!CP$15)),"",'III_Plan comp 438.68 {Plan 4}'!CP$15&amp;analysismethod9)</f>
        <v xml:space="preserve">Network Adequacy Certification Tool (NACT); 
</v>
      </c>
      <c r="EX60" s="251" t="str">
        <f>IF(ISNUMBER(FIND(analysismethod9,'III_Plan comp 438.68 {Plan 4}'!CQ$15)),"",'III_Plan comp 438.68 {Plan 4}'!CQ$15&amp;analysismethod9)</f>
        <v xml:space="preserve">Network Adequacy Certification Tool (NACT); 
</v>
      </c>
      <c r="EY60" s="251" t="str">
        <f>IF(ISNUMBER(FIND(analysismethod9,'III_Plan comp 438.68 {Plan 4}'!CR$15)),"",'III_Plan comp 438.68 {Plan 4}'!CR$15&amp;analysismethod9)</f>
        <v xml:space="preserve">Network Adequacy Certification Tool (NACT); 
</v>
      </c>
      <c r="EZ60" s="251" t="str">
        <f>IF(ISNUMBER(FIND(analysismethod9,'III_Plan comp 438.68 {Plan 4}'!CS$15)),"",'III_Plan comp 438.68 {Plan 4}'!CS$15&amp;analysismethod9)</f>
        <v xml:space="preserve">Network Adequacy Certification Tool (NACT); 
</v>
      </c>
      <c r="FA60" s="251" t="str">
        <f>IF(ISNUMBER(FIND(analysismethod9,'III_Plan comp 438.68 {Plan 4}'!CT$15)),"",'III_Plan comp 438.68 {Plan 4}'!CT$15&amp;analysismethod9)</f>
        <v xml:space="preserve">Network Adequacy Certification Tool (NACT); 
</v>
      </c>
      <c r="FB60" s="251" t="str">
        <f>IF(ISNUMBER(FIND(analysismethod9,'III_Plan comp 438.68 {Plan 4}'!CU$15)),"",'III_Plan comp 438.68 {Plan 4}'!CU$15&amp;analysismethod9)</f>
        <v xml:space="preserve">Network Adequacy Certification Tool (NACT); 
</v>
      </c>
      <c r="FC60" s="251" t="str">
        <f>IF(ISNUMBER(FIND(analysismethod9,'III_Plan comp 438.68 {Plan 4}'!CV$15)),"",'III_Plan comp 438.68 {Plan 4}'!CV$15&amp;analysismethod9)</f>
        <v xml:space="preserve">Network Adequacy Certification Tool (NACT); 
</v>
      </c>
      <c r="FD60" s="251" t="str">
        <f>IF(ISNUMBER(FIND(analysismethod9,'III_Plan comp 438.68 {Plan 4}'!CW$15)),"",'III_Plan comp 438.68 {Plan 4}'!CW$15&amp;analysismethod9)</f>
        <v xml:space="preserve">Network Adequacy Certification Tool (NACT); 
</v>
      </c>
      <c r="FE60" s="251" t="str">
        <f>IF(ISNUMBER(FIND(analysismethod9,'III_Plan comp 438.68 {Plan 4}'!CX$15)),"",'III_Plan comp 438.68 {Plan 4}'!CX$15&amp;analysismethod9)</f>
        <v xml:space="preserve">Network Adequacy Certification Tool (NACT); 
</v>
      </c>
      <c r="FF60" s="251" t="str">
        <f>IF(ISNUMBER(FIND(analysismethod9,'III_Plan comp 438.68 {Plan 4}'!CY$15)),"",'III_Plan comp 438.68 {Plan 4}'!CY$15&amp;analysismethod9)</f>
        <v xml:space="preserve">Network Adequacy Certification Tool (NACT); 
</v>
      </c>
      <c r="FG60" s="251" t="str">
        <f>IF(ISNUMBER(FIND(analysismethod9,'III_Plan comp 438.68 {Plan 4}'!CZ$15)),"",'III_Plan comp 438.68 {Plan 4}'!CZ$15&amp;analysismethod9)</f>
        <v xml:space="preserve">Network Adequacy Certification Tool (NACT);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Language Capabilities: Contract
IHCP: Contract/Good-faith effort to contract; 
</v>
      </c>
      <c r="BM61" s="254" t="str">
        <f>IF(ISNUMBER(FIND(analysismethod10,'III_Plan comp 438.68 {Plan 4}'!F$15)),"",'III_Plan comp 438.68 {Plan 4}'!F$15&amp;analysismethod10)</f>
        <v xml:space="preserve">Language Capabilities: Contract
IHCP: Contract/Good-faith effort to contract; 
</v>
      </c>
      <c r="BN61" s="254" t="str">
        <f>IF(ISNUMBER(FIND(analysismethod10,'III_Plan comp 438.68 {Plan 4}'!G$15)),"",'III_Plan comp 438.68 {Plan 4}'!G$15&amp;analysismethod10)</f>
        <v xml:space="preserve">Language Capabilities: Contract
IHCP: Contract/Good-faith effort to contract; 
</v>
      </c>
      <c r="BO61" s="254" t="str">
        <f>IF(ISNUMBER(FIND(analysismethod10,'III_Plan comp 438.68 {Plan 4}'!H$15)),"",'III_Plan comp 438.68 {Plan 4}'!H$15&amp;analysismethod10)</f>
        <v xml:space="preserve">Language Capabilities: Contract
IHCP: Contract/Good-faith effort to contract; 
</v>
      </c>
      <c r="BP61" s="254" t="str">
        <f>IF(ISNUMBER(FIND(analysismethod10,'III_Plan comp 438.68 {Plan 4}'!I$15)),"",'III_Plan comp 438.68 {Plan 4}'!I$15&amp;analysismethod10)</f>
        <v xml:space="preserve">Language Capabilities: Contract
IHCP: Contract/Good-faith effort to contract; 
</v>
      </c>
      <c r="BQ61" s="254" t="str">
        <f>IF(ISNUMBER(FIND(analysismethod10,'III_Plan comp 438.68 {Plan 4}'!J$15)),"",'III_Plan comp 438.68 {Plan 4}'!J$15&amp;analysismethod10)</f>
        <v xml:space="preserve">Language Capabilities: Contract
IHCP: Contract/Good-faith effort to contract; 
</v>
      </c>
      <c r="BR61" s="254" t="str">
        <f>IF(ISNUMBER(FIND(analysismethod10,'III_Plan comp 438.68 {Plan 4}'!K$15)),"",'III_Plan comp 438.68 {Plan 4}'!K$15&amp;analysismethod10)</f>
        <v xml:space="preserve">Language Capabilities: Contract
IHCP: Contract/Good-faith effort to contract; 
</v>
      </c>
      <c r="BS61" s="254" t="str">
        <f>IF(ISNUMBER(FIND(analysismethod10,'III_Plan comp 438.68 {Plan 4}'!L$15)),"",'III_Plan comp 438.68 {Plan 4}'!L$15&amp;analysismethod10)</f>
        <v xml:space="preserve">Language Capabilities: Contract
IHCP: Contract/Good-faith effort to contract; 
</v>
      </c>
      <c r="BT61" s="254" t="str">
        <f>IF(ISNUMBER(FIND(analysismethod10,'III_Plan comp 438.68 {Plan 4}'!M$15)),"",'III_Plan comp 438.68 {Plan 4}'!M$15&amp;analysismethod10)</f>
        <v xml:space="preserve">Language Capabilities: Contract
IHCP: Contract/Good-faith effort to contract; 
</v>
      </c>
      <c r="BU61" s="254" t="str">
        <f>IF(ISNUMBER(FIND(analysismethod10,'III_Plan comp 438.68 {Plan 4}'!N$15)),"",'III_Plan comp 438.68 {Plan 4}'!N$15&amp;analysismethod10)</f>
        <v xml:space="preserve">Language Capabilities: Contract
IHCP: Contract/Good-faith effort to contract; 
</v>
      </c>
      <c r="BV61" s="254" t="str">
        <f>IF(ISNUMBER(FIND(analysismethod10,'III_Plan comp 438.68 {Plan 4}'!O$15)),"",'III_Plan comp 438.68 {Plan 4}'!O$15&amp;analysismethod10)</f>
        <v xml:space="preserve">Language Capabilities: Contract
IHCP: Contract/Good-faith effort to contract; 
</v>
      </c>
      <c r="BW61" s="254" t="str">
        <f>IF(ISNUMBER(FIND(analysismethod10,'III_Plan comp 438.68 {Plan 4}'!P$15)),"",'III_Plan comp 438.68 {Plan 4}'!P$15&amp;analysismethod10)</f>
        <v xml:space="preserve">Language Capabilities: Contract
IHCP: Contract/Good-faith effort to contract; 
</v>
      </c>
      <c r="BX61" s="254" t="str">
        <f>IF(ISNUMBER(FIND(analysismethod10,'III_Plan comp 438.68 {Plan 4}'!Q$15)),"",'III_Plan comp 438.68 {Plan 4}'!Q$15&amp;analysismethod10)</f>
        <v xml:space="preserve">Language Capabilities: Contract
IHCP: Contract/Good-faith effort to contract; 
</v>
      </c>
      <c r="BY61" s="254" t="str">
        <f>IF(ISNUMBER(FIND(analysismethod10,'III_Plan comp 438.68 {Plan 4}'!R$15)),"",'III_Plan comp 438.68 {Plan 4}'!R$15&amp;analysismethod10)</f>
        <v xml:space="preserve">Language Capabilities: Contract
IHCP: Contract/Good-faith effort to contract; 
</v>
      </c>
      <c r="BZ61" s="254" t="str">
        <f>IF(ISNUMBER(FIND(analysismethod10,'III_Plan comp 438.68 {Plan 4}'!S$15)),"",'III_Plan comp 438.68 {Plan 4}'!S$15&amp;analysismethod10)</f>
        <v xml:space="preserve">Language Capabilities: Contract
IHCP: Contract/Good-faith effort to contract; 
</v>
      </c>
      <c r="CA61" s="254" t="str">
        <f>IF(ISNUMBER(FIND(analysismethod10,'III_Plan comp 438.68 {Plan 4}'!T$15)),"",'III_Plan comp 438.68 {Plan 4}'!T$15&amp;analysismethod10)</f>
        <v xml:space="preserve">Language Capabilities: Contract
IHCP: Contract/Good-faith effort to contract; 
</v>
      </c>
      <c r="CB61" s="254" t="str">
        <f>IF(ISNUMBER(FIND(analysismethod10,'III_Plan comp 438.68 {Plan 4}'!U$15)),"",'III_Plan comp 438.68 {Plan 4}'!U$15&amp;analysismethod10)</f>
        <v xml:space="preserve">Language Capabilities: Contract
IHCP: Contract/Good-faith effort to contract; 
</v>
      </c>
      <c r="CC61" s="254" t="str">
        <f>IF(ISNUMBER(FIND(analysismethod10,'III_Plan comp 438.68 {Plan 4}'!V$15)),"",'III_Plan comp 438.68 {Plan 4}'!V$15&amp;analysismethod10)</f>
        <v xml:space="preserve">Language Capabilities: Contract
IHCP: Contract/Good-faith effort to contract; 
</v>
      </c>
      <c r="CD61" s="254" t="str">
        <f>IF(ISNUMBER(FIND(analysismethod10,'III_Plan comp 438.68 {Plan 4}'!W$15)),"",'III_Plan comp 438.68 {Plan 4}'!W$15&amp;analysismethod10)</f>
        <v xml:space="preserve">Language Capabilities: Contract
IHCP: Contract/Good-faith effort to contract; 
</v>
      </c>
      <c r="CE61" s="254" t="str">
        <f>IF(ISNUMBER(FIND(analysismethod10,'III_Plan comp 438.68 {Plan 4}'!X$15)),"",'III_Plan comp 438.68 {Plan 4}'!X$15&amp;analysismethod10)</f>
        <v xml:space="preserve">Language Capabilities: Contract
IHCP: Contract/Good-faith effort to contract; 
</v>
      </c>
      <c r="CF61" s="254" t="str">
        <f>IF(ISNUMBER(FIND(analysismethod10,'III_Plan comp 438.68 {Plan 4}'!Y$15)),"",'III_Plan comp 438.68 {Plan 4}'!Y$15&amp;analysismethod10)</f>
        <v xml:space="preserve">Language Capabilities: Contract
IHCP: Contract/Good-faith effort to contract; 
</v>
      </c>
      <c r="CG61" s="254" t="str">
        <f>IF(ISNUMBER(FIND(analysismethod10,'III_Plan comp 438.68 {Plan 4}'!Z$15)),"",'III_Plan comp 438.68 {Plan 4}'!Z$15&amp;analysismethod10)</f>
        <v xml:space="preserve">Language Capabilities: Contract
IHCP: Contract/Good-faith effort to contract; 
</v>
      </c>
      <c r="CH61" s="254" t="str">
        <f>IF(ISNUMBER(FIND(analysismethod10,'III_Plan comp 438.68 {Plan 4}'!AA$15)),"",'III_Plan comp 438.68 {Plan 4}'!AA$15&amp;analysismethod10)</f>
        <v xml:space="preserve">Language Capabilities: Contract
IHCP: Contract/Good-faith effort to contract; 
</v>
      </c>
      <c r="CI61" s="254" t="str">
        <f>IF(ISNUMBER(FIND(analysismethod10,'III_Plan comp 438.68 {Plan 4}'!AB$15)),"",'III_Plan comp 438.68 {Plan 4}'!AB$15&amp;analysismethod10)</f>
        <v xml:space="preserve">Language Capabilities: Contract
IHCP: Contract/Good-faith effort to contract; 
</v>
      </c>
      <c r="CJ61" s="254" t="str">
        <f>IF(ISNUMBER(FIND(analysismethod10,'III_Plan comp 438.68 {Plan 4}'!AC$15)),"",'III_Plan comp 438.68 {Plan 4}'!AC$15&amp;analysismethod10)</f>
        <v xml:space="preserve">Language Capabilities: Contract
IHCP: Contract/Good-faith effort to contract; 
</v>
      </c>
      <c r="CK61" s="254" t="str">
        <f>IF(ISNUMBER(FIND(analysismethod10,'III_Plan comp 438.68 {Plan 4}'!AD$15)),"",'III_Plan comp 438.68 {Plan 4}'!AD$15&amp;analysismethod10)</f>
        <v xml:space="preserve">Language Capabilities: Contract
IHCP: Contract/Good-faith effort to contract; 
</v>
      </c>
      <c r="CL61" s="254" t="str">
        <f>IF(ISNUMBER(FIND(analysismethod10,'III_Plan comp 438.68 {Plan 4}'!AE$15)),"",'III_Plan comp 438.68 {Plan 4}'!AE$15&amp;analysismethod10)</f>
        <v xml:space="preserve">Language Capabilities: Contract
IHCP: Contract/Good-faith effort to contract; 
</v>
      </c>
      <c r="CM61" s="254" t="str">
        <f>IF(ISNUMBER(FIND(analysismethod10,'III_Plan comp 438.68 {Plan 4}'!AF$15)),"",'III_Plan comp 438.68 {Plan 4}'!AF$15&amp;analysismethod10)</f>
        <v xml:space="preserve">Language Capabilities: Contract
IHCP: Contract/Good-faith effort to contract; 
</v>
      </c>
      <c r="CN61" s="254" t="str">
        <f>IF(ISNUMBER(FIND(analysismethod10,'III_Plan comp 438.68 {Plan 4}'!AG$15)),"",'III_Plan comp 438.68 {Plan 4}'!AG$15&amp;analysismethod10)</f>
        <v xml:space="preserve">Language Capabilities: Contract
IHCP: Contract/Good-faith effort to contract; 
</v>
      </c>
      <c r="CO61" s="254" t="str">
        <f>IF(ISNUMBER(FIND(analysismethod10,'III_Plan comp 438.68 {Plan 4}'!AH$15)),"",'III_Plan comp 438.68 {Plan 4}'!AH$15&amp;analysismethod10)</f>
        <v xml:space="preserve">Language Capabilities: Contract
IHCP: Contract/Good-faith effort to contract; 
</v>
      </c>
      <c r="CP61" s="254" t="str">
        <f>IF(ISNUMBER(FIND(analysismethod10,'III_Plan comp 438.68 {Plan 4}'!AI$15)),"",'III_Plan comp 438.68 {Plan 4}'!AI$15&amp;analysismethod10)</f>
        <v xml:space="preserve">Language Capabilities: Contract
IHCP: Contract/Good-faith effort to contract; 
</v>
      </c>
      <c r="CQ61" s="254" t="str">
        <f>IF(ISNUMBER(FIND(analysismethod10,'III_Plan comp 438.68 {Plan 4}'!AJ$15)),"",'III_Plan comp 438.68 {Plan 4}'!AJ$15&amp;analysismethod10)</f>
        <v xml:space="preserve">Language Capabilities: Contract
IHCP: Contract/Good-faith effort to contract; 
</v>
      </c>
      <c r="CR61" s="254" t="str">
        <f>IF(ISNUMBER(FIND(analysismethod10,'III_Plan comp 438.68 {Plan 4}'!AK$15)),"",'III_Plan comp 438.68 {Plan 4}'!AK$15&amp;analysismethod10)</f>
        <v xml:space="preserve">Language Capabilities: Contract
IHCP: Contract/Good-faith effort to contract; 
</v>
      </c>
      <c r="CS61" s="254" t="str">
        <f>IF(ISNUMBER(FIND(analysismethod10,'III_Plan comp 438.68 {Plan 4}'!AL$15)),"",'III_Plan comp 438.68 {Plan 4}'!AL$15&amp;analysismethod10)</f>
        <v xml:space="preserve">Language Capabilities: Contract
IHCP: Contract/Good-faith effort to contract; 
</v>
      </c>
      <c r="CT61" s="254" t="str">
        <f>IF(ISNUMBER(FIND(analysismethod10,'III_Plan comp 438.68 {Plan 4}'!AM$15)),"",'III_Plan comp 438.68 {Plan 4}'!AM$15&amp;analysismethod10)</f>
        <v xml:space="preserve">Language Capabilities: Contract
IHCP: Contract/Good-faith effort to contract; 
</v>
      </c>
      <c r="CU61" s="254" t="str">
        <f>IF(ISNUMBER(FIND(analysismethod10,'III_Plan comp 438.68 {Plan 4}'!AN$15)),"",'III_Plan comp 438.68 {Plan 4}'!AN$15&amp;analysismethod10)</f>
        <v xml:space="preserve">Language Capabilities: Contract
IHCP: Contract/Good-faith effort to contract; 
</v>
      </c>
      <c r="CV61" s="254" t="str">
        <f>IF(ISNUMBER(FIND(analysismethod10,'III_Plan comp 438.68 {Plan 4}'!AO$15)),"",'III_Plan comp 438.68 {Plan 4}'!AO$15&amp;analysismethod10)</f>
        <v xml:space="preserve">Language Capabilities: Contract
IHCP: Contract/Good-faith effort to contract; 
</v>
      </c>
      <c r="CW61" s="254" t="str">
        <f>IF(ISNUMBER(FIND(analysismethod10,'III_Plan comp 438.68 {Plan 4}'!AP$15)),"",'III_Plan comp 438.68 {Plan 4}'!AP$15&amp;analysismethod10)</f>
        <v xml:space="preserve">Language Capabilities: Contract
IHCP: Contract/Good-faith effort to contract; 
</v>
      </c>
      <c r="CX61" s="254" t="str">
        <f>IF(ISNUMBER(FIND(analysismethod10,'III_Plan comp 438.68 {Plan 4}'!AQ$15)),"",'III_Plan comp 438.68 {Plan 4}'!AQ$15&amp;analysismethod10)</f>
        <v xml:space="preserve">Language Capabilities: Contract
IHCP: Contract/Good-faith effort to contract; 
</v>
      </c>
      <c r="CY61" s="254" t="str">
        <f>IF(ISNUMBER(FIND(analysismethod10,'III_Plan comp 438.68 {Plan 4}'!AR$15)),"",'III_Plan comp 438.68 {Plan 4}'!AR$15&amp;analysismethod10)</f>
        <v xml:space="preserve">Language Capabilities: Contract
IHCP: Contract/Good-faith effort to contract; 
</v>
      </c>
      <c r="CZ61" s="254" t="str">
        <f>IF(ISNUMBER(FIND(analysismethod10,'III_Plan comp 438.68 {Plan 4}'!AS$15)),"",'III_Plan comp 438.68 {Plan 4}'!AS$15&amp;analysismethod10)</f>
        <v xml:space="preserve">Language Capabilities: Contract
IHCP: Contract/Good-faith effort to contract; 
</v>
      </c>
      <c r="DA61" s="254" t="str">
        <f>IF(ISNUMBER(FIND(analysismethod10,'III_Plan comp 438.68 {Plan 4}'!AT$15)),"",'III_Plan comp 438.68 {Plan 4}'!AT$15&amp;analysismethod10)</f>
        <v xml:space="preserve">Language Capabilities: Contract
IHCP: Contract/Good-faith effort to contract; 
</v>
      </c>
      <c r="DB61" s="254" t="str">
        <f>IF(ISNUMBER(FIND(analysismethod10,'III_Plan comp 438.68 {Plan 4}'!AU$15)),"",'III_Plan comp 438.68 {Plan 4}'!AU$15&amp;analysismethod10)</f>
        <v xml:space="preserve">Language Capabilities: Contract
IHCP: Contract/Good-faith effort to contract; 
</v>
      </c>
      <c r="DC61" s="254" t="str">
        <f>IF(ISNUMBER(FIND(analysismethod10,'III_Plan comp 438.68 {Plan 4}'!AV$15)),"",'III_Plan comp 438.68 {Plan 4}'!AV$15&amp;analysismethod10)</f>
        <v xml:space="preserve">Language Capabilities: Contract
IHCP: Contract/Good-faith effort to contract; 
</v>
      </c>
      <c r="DD61" s="254" t="str">
        <f>IF(ISNUMBER(FIND(analysismethod10,'III_Plan comp 438.68 {Plan 4}'!AW$15)),"",'III_Plan comp 438.68 {Plan 4}'!AW$15&amp;analysismethod10)</f>
        <v xml:space="preserve">Language Capabilities: Contract
IHCP: Contract/Good-faith effort to contract; 
</v>
      </c>
      <c r="DE61" s="254" t="str">
        <f>IF(ISNUMBER(FIND(analysismethod10,'III_Plan comp 438.68 {Plan 4}'!AX$15)),"",'III_Plan comp 438.68 {Plan 4}'!AX$15&amp;analysismethod10)</f>
        <v xml:space="preserve">Language Capabilities: Contract
IHCP: Contract/Good-faith effort to contract; 
</v>
      </c>
      <c r="DF61" s="254" t="str">
        <f>IF(ISNUMBER(FIND(analysismethod10,'III_Plan comp 438.68 {Plan 4}'!AY$15)),"",'III_Plan comp 438.68 {Plan 4}'!AY$15&amp;analysismethod10)</f>
        <v xml:space="preserve">Language Capabilities: Contract
IHCP: Contract/Good-faith effort to contract; 
</v>
      </c>
      <c r="DG61" s="254" t="str">
        <f>IF(ISNUMBER(FIND(analysismethod10,'III_Plan comp 438.68 {Plan 4}'!AZ$15)),"",'III_Plan comp 438.68 {Plan 4}'!AZ$15&amp;analysismethod10)</f>
        <v xml:space="preserve">Language Capabilities: Contract
IHCP: Contract/Good-faith effort to contract; 
</v>
      </c>
      <c r="DH61" s="254" t="str">
        <f>IF(ISNUMBER(FIND(analysismethod10,'III_Plan comp 438.68 {Plan 4}'!BA$15)),"",'III_Plan comp 438.68 {Plan 4}'!BA$15&amp;analysismethod10)</f>
        <v xml:space="preserve">Language Capabilities: Contract
IHCP: Contract/Good-faith effort to contract; 
</v>
      </c>
      <c r="DI61" s="254" t="str">
        <f>IF(ISNUMBER(FIND(analysismethod10,'III_Plan comp 438.68 {Plan 4}'!BB$15)),"",'III_Plan comp 438.68 {Plan 4}'!BB$15&amp;analysismethod10)</f>
        <v xml:space="preserve">Language Capabilities: Contract
IHCP: Contract/Good-faith effort to contract; 
</v>
      </c>
      <c r="DJ61" s="254" t="str">
        <f>IF(ISNUMBER(FIND(analysismethod10,'III_Plan comp 438.68 {Plan 4}'!BC$15)),"",'III_Plan comp 438.68 {Plan 4}'!BC$15&amp;analysismethod10)</f>
        <v xml:space="preserve">Language Capabilities: Contract
IHCP: Contract/Good-faith effort to contract; 
</v>
      </c>
      <c r="DK61" s="254" t="str">
        <f>IF(ISNUMBER(FIND(analysismethod10,'III_Plan comp 438.68 {Plan 4}'!BD$15)),"",'III_Plan comp 438.68 {Plan 4}'!BD$15&amp;analysismethod10)</f>
        <v xml:space="preserve">Language Capabilities: Contract
IHCP: Contract/Good-faith effort to contract; 
</v>
      </c>
      <c r="DL61" s="254" t="str">
        <f>IF(ISNUMBER(FIND(analysismethod10,'III_Plan comp 438.68 {Plan 4}'!BE$15)),"",'III_Plan comp 438.68 {Plan 4}'!BE$15&amp;analysismethod10)</f>
        <v xml:space="preserve">Language Capabilities: Contract
IHCP: Contract/Good-faith effort to contract; 
</v>
      </c>
      <c r="DM61" s="254" t="str">
        <f>IF(ISNUMBER(FIND(analysismethod10,'III_Plan comp 438.68 {Plan 4}'!BF$15)),"",'III_Plan comp 438.68 {Plan 4}'!BF$15&amp;analysismethod10)</f>
        <v xml:space="preserve">Language Capabilities: Contract
IHCP: Contract/Good-faith effort to contract; 
</v>
      </c>
      <c r="DN61" s="254" t="str">
        <f>IF(ISNUMBER(FIND(analysismethod10,'III_Plan comp 438.68 {Plan 4}'!BG$15)),"",'III_Plan comp 438.68 {Plan 4}'!BG$15&amp;analysismethod10)</f>
        <v xml:space="preserve">Language Capabilities: Contract
IHCP: Contract/Good-faith effort to contract; 
</v>
      </c>
      <c r="DO61" s="254" t="str">
        <f>IF(ISNUMBER(FIND(analysismethod10,'III_Plan comp 438.68 {Plan 4}'!BH$15)),"",'III_Plan comp 438.68 {Plan 4}'!BH$15&amp;analysismethod10)</f>
        <v xml:space="preserve">Language Capabilities: Contract
IHCP: Contract/Good-faith effort to contract; 
</v>
      </c>
      <c r="DP61" s="254" t="str">
        <f>IF(ISNUMBER(FIND(analysismethod10,'III_Plan comp 438.68 {Plan 4}'!BI$15)),"",'III_Plan comp 438.68 {Plan 4}'!BI$15&amp;analysismethod10)</f>
        <v xml:space="preserve">Language Capabilities: Contract
IHCP: Contract/Good-faith effort to contract; 
</v>
      </c>
      <c r="DQ61" s="254" t="str">
        <f>IF(ISNUMBER(FIND(analysismethod10,'III_Plan comp 438.68 {Plan 4}'!BJ$15)),"",'III_Plan comp 438.68 {Plan 4}'!BJ$15&amp;analysismethod10)</f>
        <v xml:space="preserve">Language Capabilities: Contract
IHCP: Contract/Good-faith effort to contract; 
</v>
      </c>
      <c r="DR61" s="254" t="str">
        <f>IF(ISNUMBER(FIND(analysismethod10,'III_Plan comp 438.68 {Plan 4}'!BK$15)),"",'III_Plan comp 438.68 {Plan 4}'!BK$15&amp;analysismethod10)</f>
        <v xml:space="preserve">Language Capabilities: Contract
IHCP: Contract/Good-faith effort to contract; 
</v>
      </c>
      <c r="DS61" s="254" t="str">
        <f>IF(ISNUMBER(FIND(analysismethod10,'III_Plan comp 438.68 {Plan 4}'!BL$15)),"",'III_Plan comp 438.68 {Plan 4}'!BL$15&amp;analysismethod10)</f>
        <v xml:space="preserve">Language Capabilities: Contract
IHCP: Contract/Good-faith effort to contract; 
</v>
      </c>
      <c r="DT61" s="254" t="str">
        <f>IF(ISNUMBER(FIND(analysismethod10,'III_Plan comp 438.68 {Plan 4}'!BM$15)),"",'III_Plan comp 438.68 {Plan 4}'!BM$15&amp;analysismethod10)</f>
        <v xml:space="preserve">Language Capabilities: Contract
IHCP: Contract/Good-faith effort to contract; 
</v>
      </c>
      <c r="DU61" s="254" t="str">
        <f>IF(ISNUMBER(FIND(analysismethod10,'III_Plan comp 438.68 {Plan 4}'!BN$15)),"",'III_Plan comp 438.68 {Plan 4}'!BN$15&amp;analysismethod10)</f>
        <v xml:space="preserve">Language Capabilities: Contract
IHCP: Contract/Good-faith effort to contract; 
</v>
      </c>
      <c r="DV61" s="254" t="str">
        <f>IF(ISNUMBER(FIND(analysismethod10,'III_Plan comp 438.68 {Plan 4}'!BO$15)),"",'III_Plan comp 438.68 {Plan 4}'!BO$15&amp;analysismethod10)</f>
        <v xml:space="preserve">Language Capabilities: Contract
IHCP: Contract/Good-faith effort to contract; 
</v>
      </c>
      <c r="DW61" s="254" t="str">
        <f>IF(ISNUMBER(FIND(analysismethod10,'III_Plan comp 438.68 {Plan 4}'!BP$15)),"",'III_Plan comp 438.68 {Plan 4}'!BP$15&amp;analysismethod10)</f>
        <v xml:space="preserve">Language Capabilities: Contract
IHCP: Contract/Good-faith effort to contract; 
</v>
      </c>
      <c r="DX61" s="254" t="str">
        <f>IF(ISNUMBER(FIND(analysismethod10,'III_Plan comp 438.68 {Plan 4}'!BQ$15)),"",'III_Plan comp 438.68 {Plan 4}'!BQ$15&amp;analysismethod10)</f>
        <v xml:space="preserve">Language Capabilities: Contract
IHCP: Contract/Good-faith effort to contract; 
</v>
      </c>
      <c r="DY61" s="254" t="str">
        <f>IF(ISNUMBER(FIND(analysismethod10,'III_Plan comp 438.68 {Plan 4}'!BR$15)),"",'III_Plan comp 438.68 {Plan 4}'!BR$15&amp;analysismethod10)</f>
        <v xml:space="preserve">Language Capabilities: Contract
IHCP: Contract/Good-faith effort to contract; 
</v>
      </c>
      <c r="DZ61" s="254" t="str">
        <f>IF(ISNUMBER(FIND(analysismethod10,'III_Plan comp 438.68 {Plan 4}'!BS$15)),"",'III_Plan comp 438.68 {Plan 4}'!BS$15&amp;analysismethod10)</f>
        <v xml:space="preserve">Language Capabilities: Contract
IHCP: Contract/Good-faith effort to contract; 
</v>
      </c>
      <c r="EA61" s="254" t="str">
        <f>IF(ISNUMBER(FIND(analysismethod10,'III_Plan comp 438.68 {Plan 4}'!BT$15)),"",'III_Plan comp 438.68 {Plan 4}'!BT$15&amp;analysismethod10)</f>
        <v xml:space="preserve">Language Capabilities: Contract
IHCP: Contract/Good-faith effort to contract; 
</v>
      </c>
      <c r="EB61" s="254" t="str">
        <f>IF(ISNUMBER(FIND(analysismethod10,'III_Plan comp 438.68 {Plan 4}'!BU$15)),"",'III_Plan comp 438.68 {Plan 4}'!BU$15&amp;analysismethod10)</f>
        <v xml:space="preserve">Language Capabilities: Contract
IHCP: Contract/Good-faith effort to contract; 
</v>
      </c>
      <c r="EC61" s="254" t="str">
        <f>IF(ISNUMBER(FIND(analysismethod10,'III_Plan comp 438.68 {Plan 4}'!BV$15)),"",'III_Plan comp 438.68 {Plan 4}'!BV$15&amp;analysismethod10)</f>
        <v xml:space="preserve">Language Capabilities: Contract
IHCP: Contract/Good-faith effort to contract; 
</v>
      </c>
      <c r="ED61" s="254" t="str">
        <f>IF(ISNUMBER(FIND(analysismethod10,'III_Plan comp 438.68 {Plan 4}'!BW$15)),"",'III_Plan comp 438.68 {Plan 4}'!BW$15&amp;analysismethod10)</f>
        <v xml:space="preserve">Language Capabilities: Contract
IHCP: Contract/Good-faith effort to contract; 
</v>
      </c>
      <c r="EE61" s="254" t="str">
        <f>IF(ISNUMBER(FIND(analysismethod10,'III_Plan comp 438.68 {Plan 4}'!BX$15)),"",'III_Plan comp 438.68 {Plan 4}'!BX$15&amp;analysismethod10)</f>
        <v xml:space="preserve">Language Capabilities: Contract
IHCP: Contract/Good-faith effort to contract; 
</v>
      </c>
      <c r="EF61" s="254" t="str">
        <f>IF(ISNUMBER(FIND(analysismethod10,'III_Plan comp 438.68 {Plan 4}'!BY$15)),"",'III_Plan comp 438.68 {Plan 4}'!BY$15&amp;analysismethod10)</f>
        <v xml:space="preserve">Language Capabilities: Contract
IHCP: Contract/Good-faith effort to contract; 
</v>
      </c>
      <c r="EG61" s="254" t="str">
        <f>IF(ISNUMBER(FIND(analysismethod10,'III_Plan comp 438.68 {Plan 4}'!BZ$15)),"",'III_Plan comp 438.68 {Plan 4}'!BZ$15&amp;analysismethod10)</f>
        <v xml:space="preserve">Language Capabilities: Contract
IHCP: Contract/Good-faith effort to contract; 
</v>
      </c>
      <c r="EH61" s="254" t="str">
        <f>IF(ISNUMBER(FIND(analysismethod10,'III_Plan comp 438.68 {Plan 4}'!CA$15)),"",'III_Plan comp 438.68 {Plan 4}'!CA$15&amp;analysismethod10)</f>
        <v xml:space="preserve">Language Capabilities: Contract
IHCP: Contract/Good-faith effort to contract; 
</v>
      </c>
      <c r="EI61" s="254" t="str">
        <f>IF(ISNUMBER(FIND(analysismethod10,'III_Plan comp 438.68 {Plan 4}'!CB$15)),"",'III_Plan comp 438.68 {Plan 4}'!CB$15&amp;analysismethod10)</f>
        <v xml:space="preserve">Language Capabilities: Contract
IHCP: Contract/Good-faith effort to contract; 
</v>
      </c>
      <c r="EJ61" s="254" t="str">
        <f>IF(ISNUMBER(FIND(analysismethod10,'III_Plan comp 438.68 {Plan 4}'!CC$15)),"",'III_Plan comp 438.68 {Plan 4}'!CC$15&amp;analysismethod10)</f>
        <v xml:space="preserve">Language Capabilities: Contract
IHCP: Contract/Good-faith effort to contract; 
</v>
      </c>
      <c r="EK61" s="254" t="str">
        <f>IF(ISNUMBER(FIND(analysismethod10,'III_Plan comp 438.68 {Plan 4}'!CD$15)),"",'III_Plan comp 438.68 {Plan 4}'!CD$15&amp;analysismethod10)</f>
        <v xml:space="preserve">Language Capabilities: Contract
IHCP: Contract/Good-faith effort to contract; 
</v>
      </c>
      <c r="EL61" s="254" t="str">
        <f>IF(ISNUMBER(FIND(analysismethod10,'III_Plan comp 438.68 {Plan 4}'!CE$15)),"",'III_Plan comp 438.68 {Plan 4}'!CE$15&amp;analysismethod10)</f>
        <v xml:space="preserve">Language Capabilities: Contract
IHCP: Contract/Good-faith effort to contract; 
</v>
      </c>
      <c r="EM61" s="254" t="str">
        <f>IF(ISNUMBER(FIND(analysismethod10,'III_Plan comp 438.68 {Plan 4}'!CF$15)),"",'III_Plan comp 438.68 {Plan 4}'!CF$15&amp;analysismethod10)</f>
        <v xml:space="preserve">Language Capabilities: Contract
IHCP: Contract/Good-faith effort to contract; 
</v>
      </c>
      <c r="EN61" s="254" t="str">
        <f>IF(ISNUMBER(FIND(analysismethod10,'III_Plan comp 438.68 {Plan 4}'!CG$15)),"",'III_Plan comp 438.68 {Plan 4}'!CG$15&amp;analysismethod10)</f>
        <v xml:space="preserve">Language Capabilities: Contract
IHCP: Contract/Good-faith effort to contract; 
</v>
      </c>
      <c r="EO61" s="254" t="str">
        <f>IF(ISNUMBER(FIND(analysismethod10,'III_Plan comp 438.68 {Plan 4}'!CH$15)),"",'III_Plan comp 438.68 {Plan 4}'!CH$15&amp;analysismethod10)</f>
        <v xml:space="preserve">Language Capabilities: Contract
IHCP: Contract/Good-faith effort to contract; 
</v>
      </c>
      <c r="EP61" s="254" t="str">
        <f>IF(ISNUMBER(FIND(analysismethod10,'III_Plan comp 438.68 {Plan 4}'!CI$15)),"",'III_Plan comp 438.68 {Plan 4}'!CI$15&amp;analysismethod10)</f>
        <v xml:space="preserve">Language Capabilities: Contract
IHCP: Contract/Good-faith effort to contract; 
</v>
      </c>
      <c r="EQ61" s="254" t="str">
        <f>IF(ISNUMBER(FIND(analysismethod10,'III_Plan comp 438.68 {Plan 4}'!CJ$15)),"",'III_Plan comp 438.68 {Plan 4}'!CJ$15&amp;analysismethod10)</f>
        <v xml:space="preserve">Language Capabilities: Contract
IHCP: Contract/Good-faith effort to contract; 
</v>
      </c>
      <c r="ER61" s="254" t="str">
        <f>IF(ISNUMBER(FIND(analysismethod10,'III_Plan comp 438.68 {Plan 4}'!CK$15)),"",'III_Plan comp 438.68 {Plan 4}'!CK$15&amp;analysismethod10)</f>
        <v xml:space="preserve">Language Capabilities: Contract
IHCP: Contract/Good-faith effort to contract; 
</v>
      </c>
      <c r="ES61" s="254" t="str">
        <f>IF(ISNUMBER(FIND(analysismethod10,'III_Plan comp 438.68 {Plan 4}'!CL$15)),"",'III_Plan comp 438.68 {Plan 4}'!CL$15&amp;analysismethod10)</f>
        <v xml:space="preserve">Language Capabilities: Contract
IHCP: Contract/Good-faith effort to contract; 
</v>
      </c>
      <c r="ET61" s="254" t="str">
        <f>IF(ISNUMBER(FIND(analysismethod10,'III_Plan comp 438.68 {Plan 4}'!CM$15)),"",'III_Plan comp 438.68 {Plan 4}'!CM$15&amp;analysismethod10)</f>
        <v xml:space="preserve">Language Capabilities: Contract
IHCP: Contract/Good-faith effort to contract; 
</v>
      </c>
      <c r="EU61" s="254" t="str">
        <f>IF(ISNUMBER(FIND(analysismethod10,'III_Plan comp 438.68 {Plan 4}'!CN$15)),"",'III_Plan comp 438.68 {Plan 4}'!CN$15&amp;analysismethod10)</f>
        <v xml:space="preserve">Language Capabilities: Contract
IHCP: Contract/Good-faith effort to contract; 
</v>
      </c>
      <c r="EV61" s="254" t="str">
        <f>IF(ISNUMBER(FIND(analysismethod10,'III_Plan comp 438.68 {Plan 4}'!CO$15)),"",'III_Plan comp 438.68 {Plan 4}'!CO$15&amp;analysismethod10)</f>
        <v xml:space="preserve">Language Capabilities: Contract
IHCP: Contract/Good-faith effort to contract; 
</v>
      </c>
      <c r="EW61" s="254" t="str">
        <f>IF(ISNUMBER(FIND(analysismethod10,'III_Plan comp 438.68 {Plan 4}'!CP$15)),"",'III_Plan comp 438.68 {Plan 4}'!CP$15&amp;analysismethod10)</f>
        <v xml:space="preserve">Language Capabilities: Contract
IHCP: Contract/Good-faith effort to contract; 
</v>
      </c>
      <c r="EX61" s="254" t="str">
        <f>IF(ISNUMBER(FIND(analysismethod10,'III_Plan comp 438.68 {Plan 4}'!CQ$15)),"",'III_Plan comp 438.68 {Plan 4}'!CQ$15&amp;analysismethod10)</f>
        <v xml:space="preserve">Language Capabilities: Contract
IHCP: Contract/Good-faith effort to contract; 
</v>
      </c>
      <c r="EY61" s="254" t="str">
        <f>IF(ISNUMBER(FIND(analysismethod10,'III_Plan comp 438.68 {Plan 4}'!CR$15)),"",'III_Plan comp 438.68 {Plan 4}'!CR$15&amp;analysismethod10)</f>
        <v xml:space="preserve">Language Capabilities: Contract
IHCP: Contract/Good-faith effort to contract; 
</v>
      </c>
      <c r="EZ61" s="254" t="str">
        <f>IF(ISNUMBER(FIND(analysismethod10,'III_Plan comp 438.68 {Plan 4}'!CS$15)),"",'III_Plan comp 438.68 {Plan 4}'!CS$15&amp;analysismethod10)</f>
        <v xml:space="preserve">Language Capabilities: Contract
IHCP: Contract/Good-faith effort to contract; 
</v>
      </c>
      <c r="FA61" s="254" t="str">
        <f>IF(ISNUMBER(FIND(analysismethod10,'III_Plan comp 438.68 {Plan 4}'!CT$15)),"",'III_Plan comp 438.68 {Plan 4}'!CT$15&amp;analysismethod10)</f>
        <v xml:space="preserve">Language Capabilities: Contract
IHCP: Contract/Good-faith effort to contract; 
</v>
      </c>
      <c r="FB61" s="254" t="str">
        <f>IF(ISNUMBER(FIND(analysismethod10,'III_Plan comp 438.68 {Plan 4}'!CU$15)),"",'III_Plan comp 438.68 {Plan 4}'!CU$15&amp;analysismethod10)</f>
        <v xml:space="preserve">Language Capabilities: Contract
IHCP: Contract/Good-faith effort to contract; 
</v>
      </c>
      <c r="FC61" s="254" t="str">
        <f>IF(ISNUMBER(FIND(analysismethod10,'III_Plan comp 438.68 {Plan 4}'!CV$15)),"",'III_Plan comp 438.68 {Plan 4}'!CV$15&amp;analysismethod10)</f>
        <v xml:space="preserve">Language Capabilities: Contract
IHCP: Contract/Good-faith effort to contract; 
</v>
      </c>
      <c r="FD61" s="254" t="str">
        <f>IF(ISNUMBER(FIND(analysismethod10,'III_Plan comp 438.68 {Plan 4}'!CW$15)),"",'III_Plan comp 438.68 {Plan 4}'!CW$15&amp;analysismethod10)</f>
        <v xml:space="preserve">Language Capabilities: Contract
IHCP: Contract/Good-faith effort to contract; 
</v>
      </c>
      <c r="FE61" s="254" t="str">
        <f>IF(ISNUMBER(FIND(analysismethod10,'III_Plan comp 438.68 {Plan 4}'!CX$15)),"",'III_Plan comp 438.68 {Plan 4}'!CX$15&amp;analysismethod10)</f>
        <v xml:space="preserve">Language Capabilities: Contract
IHCP: Contract/Good-faith effort to contract; 
</v>
      </c>
      <c r="FF61" s="254" t="str">
        <f>IF(ISNUMBER(FIND(analysismethod10,'III_Plan comp 438.68 {Plan 4}'!CY$15)),"",'III_Plan comp 438.68 {Plan 4}'!CY$15&amp;analysismethod10)</f>
        <v xml:space="preserve">Language Capabilities: Contract
IHCP: Contract/Good-faith effort to contract; 
</v>
      </c>
      <c r="FG61" s="254" t="str">
        <f>IF(ISNUMBER(FIND(analysismethod10,'III_Plan comp 438.68 {Plan 4}'!CZ$15)),"",'III_Plan comp 438.68 {Plan 4}'!CZ$15&amp;analysismethod10)</f>
        <v xml:space="preserve">Language Capabilities: Contract
IHCP: Contract/Good-faith effort to contract;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c>
      <c r="BM64" s="248" t="str">
        <f>IF(ISNUMBER(FIND(analysismethod1,'III_Plan comp 438.68 {Plan 5}'!F$15)),"",'III_Plan comp 438.68 {Plan 5}'!F$15&amp;analysismethod1)</f>
        <v/>
      </c>
      <c r="BN64" s="248" t="str">
        <f>IF(ISNUMBER(FIND(analysismethod1,'III_Plan comp 438.68 {Plan 5}'!G$15)),"",'III_Plan comp 438.68 {Plan 5}'!G$15&amp;analysismethod1)</f>
        <v xml:space="preserve">Network Adequacy Certification Tool (NACT); 
Geomapping; 
</v>
      </c>
      <c r="BO64" s="248" t="str">
        <f>IF(ISNUMBER(FIND(analysismethod1,'III_Plan comp 438.68 {Plan 5}'!H$15)),"",'III_Plan comp 438.68 {Plan 5}'!H$15&amp;analysismethod1)</f>
        <v xml:space="preserve">Network Adequacy Certification Tool (NACT); 
Geomapping; 
</v>
      </c>
      <c r="BP64" s="248" t="str">
        <f>IF(ISNUMBER(FIND(analysismethod1,'III_Plan comp 438.68 {Plan 5}'!I$15)),"",'III_Plan comp 438.68 {Plan 5}'!I$15&amp;analysismethod1)</f>
        <v xml:space="preserve">Network Adequacy Certification Tool (NACT); 
Geomapping; 
</v>
      </c>
      <c r="BQ64" s="248" t="str">
        <f>IF(ISNUMBER(FIND(analysismethod1,'III_Plan comp 438.68 {Plan 5}'!J$15)),"",'III_Plan comp 438.68 {Plan 5}'!J$15&amp;analysismethod1)</f>
        <v xml:space="preserve">Network Adequacy Certification Tool (NACT); 
Geomapping; 
</v>
      </c>
      <c r="BR64" s="248" t="str">
        <f>IF(ISNUMBER(FIND(analysismethod1,'III_Plan comp 438.68 {Plan 5}'!K$15)),"",'III_Plan comp 438.68 {Plan 5}'!K$15&amp;analysismethod1)</f>
        <v xml:space="preserve">Timely Access Data Tool (TADT); 
Geomapping; 
</v>
      </c>
      <c r="BS64" s="248" t="str">
        <f>IF(ISNUMBER(FIND(analysismethod1,'III_Plan comp 438.68 {Plan 5}'!L$15)),"",'III_Plan comp 438.68 {Plan 5}'!L$15&amp;analysismethod1)</f>
        <v xml:space="preserve">Timely Access Data Tool (TADT); 
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Timely Access Data Tool (TADT); 
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Contract/Good faith effort to contract ; 
Network Adequacy Certification Tool (NACT); 
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Network Adequacy Certification Tool (NACT); 
Geomapping; 
Timely Access Data Tool (TADT); 
</v>
      </c>
      <c r="BM71" s="251" t="str">
        <f>IF(ISNUMBER(FIND(analysismethod8,'III_Plan comp 438.68 {Plan 5}'!F$15)),"",'III_Plan comp 438.68 {Plan 5}'!F$15&amp;analysismethod8)</f>
        <v xml:space="preserve">Network Adequacy Certification Tool (NACT); 
Geomapping; 
Timely Access Data Tool (TADT); 
</v>
      </c>
      <c r="BN71" s="251" t="str">
        <f>IF(ISNUMBER(FIND(analysismethod8,'III_Plan comp 438.68 {Plan 5}'!G$15)),"",'III_Plan comp 438.68 {Plan 5}'!G$15&amp;analysismethod8)</f>
        <v xml:space="preserve">Network Adequacy Certification Tool (NACT); 
Timely Access Data Tool (TADT); 
</v>
      </c>
      <c r="BO71" s="251" t="str">
        <f>IF(ISNUMBER(FIND(analysismethod8,'III_Plan comp 438.68 {Plan 5}'!H$15)),"",'III_Plan comp 438.68 {Plan 5}'!H$15&amp;analysismethod8)</f>
        <v xml:space="preserve">Network Adequacy Certification Tool (NACT); 
Timely Access Data Tool (TADT); 
</v>
      </c>
      <c r="BP71" s="251" t="str">
        <f>IF(ISNUMBER(FIND(analysismethod8,'III_Plan comp 438.68 {Plan 5}'!I$15)),"",'III_Plan comp 438.68 {Plan 5}'!I$15&amp;analysismethod8)</f>
        <v xml:space="preserve">Network Adequacy Certification Tool (NACT); 
Timely Access Data Tool (TADT); 
</v>
      </c>
      <c r="BQ71" s="251" t="str">
        <f>IF(ISNUMBER(FIND(analysismethod8,'III_Plan comp 438.68 {Plan 5}'!J$15)),"",'III_Plan comp 438.68 {Plan 5}'!J$15&amp;analysismethod8)</f>
        <v xml:space="preserve">Network Adequacy Certification Tool (NACT); 
Timely Access Data Tool (TADT); 
</v>
      </c>
      <c r="BR71" s="251" t="str">
        <f>IF(ISNUMBER(FIND(analysismethod8,'III_Plan comp 438.68 {Plan 5}'!K$15)),"",'III_Plan comp 438.68 {Plan 5}'!K$15&amp;analysismethod8)</f>
        <v/>
      </c>
      <c r="BS71" s="251" t="str">
        <f>IF(ISNUMBER(FIND(analysismethod8,'III_Plan comp 438.68 {Plan 5}'!L$15)),"",'III_Plan comp 438.68 {Plan 5}'!L$15&amp;analysismethod8)</f>
        <v/>
      </c>
      <c r="BT71" s="251" t="str">
        <f>IF(ISNUMBER(FIND(analysismethod8,'III_Plan comp 438.68 {Plan 5}'!M$15)),"",'III_Plan comp 438.68 {Plan 5}'!M$15&amp;analysismethod8)</f>
        <v/>
      </c>
      <c r="BU71" s="251" t="str">
        <f>IF(ISNUMBER(FIND(analysismethod8,'III_Plan comp 438.68 {Plan 5}'!N$15)),"",'III_Plan comp 438.68 {Plan 5}'!N$15&amp;analysismethod8)</f>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Contract/Good faith effort to contract ; 
Network Adequacy Certification Tool (NACT); 
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c>
      <c r="BM72" s="251" t="str">
        <f>IF(ISNUMBER(FIND(analysismethod9,'III_Plan comp 438.68 {Plan 5}'!F$15)),"",'III_Plan comp 438.68 {Plan 5}'!F$15&amp;analysismethod9)</f>
        <v/>
      </c>
      <c r="BN72" s="251" t="str">
        <f>IF(ISNUMBER(FIND(analysismethod9,'III_Plan comp 438.68 {Plan 5}'!G$15)),"",'III_Plan comp 438.68 {Plan 5}'!G$15&amp;analysismethod9)</f>
        <v/>
      </c>
      <c r="BO72" s="251" t="str">
        <f>IF(ISNUMBER(FIND(analysismethod9,'III_Plan comp 438.68 {Plan 5}'!H$15)),"",'III_Plan comp 438.68 {Plan 5}'!H$15&amp;analysismethod9)</f>
        <v/>
      </c>
      <c r="BP72" s="251" t="str">
        <f>IF(ISNUMBER(FIND(analysismethod9,'III_Plan comp 438.68 {Plan 5}'!I$15)),"",'III_Plan comp 438.68 {Plan 5}'!I$15&amp;analysismethod9)</f>
        <v/>
      </c>
      <c r="BQ72" s="251" t="str">
        <f>IF(ISNUMBER(FIND(analysismethod9,'III_Plan comp 438.68 {Plan 5}'!J$15)),"",'III_Plan comp 438.68 {Plan 5}'!J$15&amp;analysismethod9)</f>
        <v/>
      </c>
      <c r="BR72" s="251" t="str">
        <f>IF(ISNUMBER(FIND(analysismethod9,'III_Plan comp 438.68 {Plan 5}'!K$15)),"",'III_Plan comp 438.68 {Plan 5}'!K$15&amp;analysismethod9)</f>
        <v xml:space="preserve">Timely Access Data Tool (TADT); 
Network Adequacy Certification Tool (NACT); 
</v>
      </c>
      <c r="BS72" s="251" t="str">
        <f>IF(ISNUMBER(FIND(analysismethod9,'III_Plan comp 438.68 {Plan 5}'!L$15)),"",'III_Plan comp 438.68 {Plan 5}'!L$15&amp;analysismethod9)</f>
        <v xml:space="preserve">Timely Access Data Tool (TADT); 
Network Adequacy Certification Tool (NACT); 
</v>
      </c>
      <c r="BT72" s="251" t="str">
        <f>IF(ISNUMBER(FIND(analysismethod9,'III_Plan comp 438.68 {Plan 5}'!M$15)),"",'III_Plan comp 438.68 {Plan 5}'!M$15&amp;analysismethod9)</f>
        <v xml:space="preserve">Timely Access Data Tool (TADT); 
Network Adequacy Certification Tool (NACT); 
</v>
      </c>
      <c r="BU72" s="251" t="str">
        <f>IF(ISNUMBER(FIND(analysismethod9,'III_Plan comp 438.68 {Plan 5}'!N$15)),"",'III_Plan comp 438.68 {Plan 5}'!N$15&amp;analysismethod9)</f>
        <v xml:space="preserve">Timely Access Data Tool (TADT); 
Network Adequacy Certification Tool (NACT); 
</v>
      </c>
      <c r="BV72" s="251" t="str">
        <f>IF(ISNUMBER(FIND(analysismethod9,'III_Plan comp 438.68 {Plan 5}'!O$15)),"",'III_Plan comp 438.68 {Plan 5}'!O$15&amp;analysismethod9)</f>
        <v xml:space="preserve">Network Adequacy Certification Tool (NACT); 
</v>
      </c>
      <c r="BW72" s="251" t="str">
        <f>IF(ISNUMBER(FIND(analysismethod9,'III_Plan comp 438.68 {Plan 5}'!P$15)),"",'III_Plan comp 438.68 {Plan 5}'!P$15&amp;analysismethod9)</f>
        <v/>
      </c>
      <c r="BX72" s="251" t="str">
        <f>IF(ISNUMBER(FIND(analysismethod9,'III_Plan comp 438.68 {Plan 5}'!Q$15)),"",'III_Plan comp 438.68 {Plan 5}'!Q$15&amp;analysismethod9)</f>
        <v xml:space="preserve">Network Adequacy Certification Tool (NACT); 
</v>
      </c>
      <c r="BY72" s="251" t="str">
        <f>IF(ISNUMBER(FIND(analysismethod9,'III_Plan comp 438.68 {Plan 5}'!R$15)),"",'III_Plan comp 438.68 {Plan 5}'!R$15&amp;analysismethod9)</f>
        <v xml:space="preserve">Network Adequacy Certification Tool (NACT); 
</v>
      </c>
      <c r="BZ72" s="251" t="str">
        <f>IF(ISNUMBER(FIND(analysismethod9,'III_Plan comp 438.68 {Plan 5}'!S$15)),"",'III_Plan comp 438.68 {Plan 5}'!S$15&amp;analysismethod9)</f>
        <v xml:space="preserve">Network Adequacy Certification Tool (NACT); 
</v>
      </c>
      <c r="CA72" s="251" t="str">
        <f>IF(ISNUMBER(FIND(analysismethod9,'III_Plan comp 438.68 {Plan 5}'!T$15)),"",'III_Plan comp 438.68 {Plan 5}'!T$15&amp;analysismethod9)</f>
        <v xml:space="preserve">Network Adequacy Certification Tool (NACT); 
</v>
      </c>
      <c r="CB72" s="251" t="str">
        <f>IF(ISNUMBER(FIND(analysismethod9,'III_Plan comp 438.68 {Plan 5}'!U$15)),"",'III_Plan comp 438.68 {Plan 5}'!U$15&amp;analysismethod9)</f>
        <v xml:space="preserve">Network Adequacy Certification Tool (NACT); 
</v>
      </c>
      <c r="CC72" s="251" t="str">
        <f>IF(ISNUMBER(FIND(analysismethod9,'III_Plan comp 438.68 {Plan 5}'!V$15)),"",'III_Plan comp 438.68 {Plan 5}'!V$15&amp;analysismethod9)</f>
        <v xml:space="preserve">Network Adequacy Certification Tool (NACT); 
</v>
      </c>
      <c r="CD72" s="251" t="str">
        <f>IF(ISNUMBER(FIND(analysismethod9,'III_Plan comp 438.68 {Plan 5}'!W$15)),"",'III_Plan comp 438.68 {Plan 5}'!W$15&amp;analysismethod9)</f>
        <v xml:space="preserve">Network Adequacy Certification Tool (NACT); 
</v>
      </c>
      <c r="CE72" s="251" t="str">
        <f>IF(ISNUMBER(FIND(analysismethod9,'III_Plan comp 438.68 {Plan 5}'!X$15)),"",'III_Plan comp 438.68 {Plan 5}'!X$15&amp;analysismethod9)</f>
        <v xml:space="preserve">Network Adequacy Certification Tool (NACT); 
</v>
      </c>
      <c r="CF72" s="251" t="str">
        <f>IF(ISNUMBER(FIND(analysismethod9,'III_Plan comp 438.68 {Plan 5}'!Y$15)),"",'III_Plan comp 438.68 {Plan 5}'!Y$15&amp;analysismethod9)</f>
        <v xml:space="preserve">Network Adequacy Certification Tool (NACT); 
</v>
      </c>
      <c r="CG72" s="251" t="str">
        <f>IF(ISNUMBER(FIND(analysismethod9,'III_Plan comp 438.68 {Plan 5}'!Z$15)),"",'III_Plan comp 438.68 {Plan 5}'!Z$15&amp;analysismethod9)</f>
        <v xml:space="preserve">Network Adequacy Certification Tool (NACT); 
</v>
      </c>
      <c r="CH72" s="251" t="str">
        <f>IF(ISNUMBER(FIND(analysismethod9,'III_Plan comp 438.68 {Plan 5}'!AA$15)),"",'III_Plan comp 438.68 {Plan 5}'!AA$15&amp;analysismethod9)</f>
        <v xml:space="preserve">Network Adequacy Certification Tool (NACT); 
</v>
      </c>
      <c r="CI72" s="251" t="str">
        <f>IF(ISNUMBER(FIND(analysismethod9,'III_Plan comp 438.68 {Plan 5}'!AB$15)),"",'III_Plan comp 438.68 {Plan 5}'!AB$15&amp;analysismethod9)</f>
        <v xml:space="preserve">Network Adequacy Certification Tool (NACT); 
</v>
      </c>
      <c r="CJ72" s="251" t="str">
        <f>IF(ISNUMBER(FIND(analysismethod9,'III_Plan comp 438.68 {Plan 5}'!AC$15)),"",'III_Plan comp 438.68 {Plan 5}'!AC$15&amp;analysismethod9)</f>
        <v xml:space="preserve">Network Adequacy Certification Tool (NACT); 
</v>
      </c>
      <c r="CK72" s="251" t="str">
        <f>IF(ISNUMBER(FIND(analysismethod9,'III_Plan comp 438.68 {Plan 5}'!AD$15)),"",'III_Plan comp 438.68 {Plan 5}'!AD$15&amp;analysismethod9)</f>
        <v xml:space="preserve">Network Adequacy Certification Tool (NACT); 
</v>
      </c>
      <c r="CL72" s="251" t="str">
        <f>IF(ISNUMBER(FIND(analysismethod9,'III_Plan comp 438.68 {Plan 5}'!AE$15)),"",'III_Plan comp 438.68 {Plan 5}'!AE$15&amp;analysismethod9)</f>
        <v xml:space="preserve">Network Adequacy Certification Tool (NACT); 
</v>
      </c>
      <c r="CM72" s="251" t="str">
        <f>IF(ISNUMBER(FIND(analysismethod9,'III_Plan comp 438.68 {Plan 5}'!AF$15)),"",'III_Plan comp 438.68 {Plan 5}'!AF$15&amp;analysismethod9)</f>
        <v xml:space="preserve">Network Adequacy Certification Tool (NACT); 
</v>
      </c>
      <c r="CN72" s="251" t="str">
        <f>IF(ISNUMBER(FIND(analysismethod9,'III_Plan comp 438.68 {Plan 5}'!AG$15)),"",'III_Plan comp 438.68 {Plan 5}'!AG$15&amp;analysismethod9)</f>
        <v xml:space="preserve">Network Adequacy Certification Tool (NACT); 
</v>
      </c>
      <c r="CO72" s="251" t="str">
        <f>IF(ISNUMBER(FIND(analysismethod9,'III_Plan comp 438.68 {Plan 5}'!AH$15)),"",'III_Plan comp 438.68 {Plan 5}'!AH$15&amp;analysismethod9)</f>
        <v xml:space="preserve">Network Adequacy Certification Tool (NACT); 
</v>
      </c>
      <c r="CP72" s="251" t="str">
        <f>IF(ISNUMBER(FIND(analysismethod9,'III_Plan comp 438.68 {Plan 5}'!AI$15)),"",'III_Plan comp 438.68 {Plan 5}'!AI$15&amp;analysismethod9)</f>
        <v xml:space="preserve">Network Adequacy Certification Tool (NACT); 
</v>
      </c>
      <c r="CQ72" s="251" t="str">
        <f>IF(ISNUMBER(FIND(analysismethod9,'III_Plan comp 438.68 {Plan 5}'!AJ$15)),"",'III_Plan comp 438.68 {Plan 5}'!AJ$15&amp;analysismethod9)</f>
        <v xml:space="preserve">Network Adequacy Certification Tool (NACT); 
</v>
      </c>
      <c r="CR72" s="251" t="str">
        <f>IF(ISNUMBER(FIND(analysismethod9,'III_Plan comp 438.68 {Plan 5}'!AK$15)),"",'III_Plan comp 438.68 {Plan 5}'!AK$15&amp;analysismethod9)</f>
        <v xml:space="preserve">Network Adequacy Certification Tool (NACT); 
</v>
      </c>
      <c r="CS72" s="251" t="str">
        <f>IF(ISNUMBER(FIND(analysismethod9,'III_Plan comp 438.68 {Plan 5}'!AL$15)),"",'III_Plan comp 438.68 {Plan 5}'!AL$15&amp;analysismethod9)</f>
        <v xml:space="preserve">Network Adequacy Certification Tool (NACT); 
</v>
      </c>
      <c r="CT72" s="251" t="str">
        <f>IF(ISNUMBER(FIND(analysismethod9,'III_Plan comp 438.68 {Plan 5}'!AM$15)),"",'III_Plan comp 438.68 {Plan 5}'!AM$15&amp;analysismethod9)</f>
        <v xml:space="preserve">Network Adequacy Certification Tool (NACT); 
</v>
      </c>
      <c r="CU72" s="251" t="str">
        <f>IF(ISNUMBER(FIND(analysismethod9,'III_Plan comp 438.68 {Plan 5}'!AN$15)),"",'III_Plan comp 438.68 {Plan 5}'!AN$15&amp;analysismethod9)</f>
        <v xml:space="preserve">Network Adequacy Certification Tool (NACT); 
</v>
      </c>
      <c r="CV72" s="251" t="str">
        <f>IF(ISNUMBER(FIND(analysismethod9,'III_Plan comp 438.68 {Plan 5}'!AO$15)),"",'III_Plan comp 438.68 {Plan 5}'!AO$15&amp;analysismethod9)</f>
        <v xml:space="preserve">Network Adequacy Certification Tool (NACT); 
</v>
      </c>
      <c r="CW72" s="251" t="str">
        <f>IF(ISNUMBER(FIND(analysismethod9,'III_Plan comp 438.68 {Plan 5}'!AP$15)),"",'III_Plan comp 438.68 {Plan 5}'!AP$15&amp;analysismethod9)</f>
        <v xml:space="preserve">Network Adequacy Certification Tool (NACT); 
</v>
      </c>
      <c r="CX72" s="251" t="str">
        <f>IF(ISNUMBER(FIND(analysismethod9,'III_Plan comp 438.68 {Plan 5}'!AQ$15)),"",'III_Plan comp 438.68 {Plan 5}'!AQ$15&amp;analysismethod9)</f>
        <v xml:space="preserve">Network Adequacy Certification Tool (NACT); 
</v>
      </c>
      <c r="CY72" s="251" t="str">
        <f>IF(ISNUMBER(FIND(analysismethod9,'III_Plan comp 438.68 {Plan 5}'!AR$15)),"",'III_Plan comp 438.68 {Plan 5}'!AR$15&amp;analysismethod9)</f>
        <v xml:space="preserve">Network Adequacy Certification Tool (NACT); 
</v>
      </c>
      <c r="CZ72" s="251" t="str">
        <f>IF(ISNUMBER(FIND(analysismethod9,'III_Plan comp 438.68 {Plan 5}'!AS$15)),"",'III_Plan comp 438.68 {Plan 5}'!AS$15&amp;analysismethod9)</f>
        <v xml:space="preserve">Network Adequacy Certification Tool (NACT); 
</v>
      </c>
      <c r="DA72" s="251" t="str">
        <f>IF(ISNUMBER(FIND(analysismethod9,'III_Plan comp 438.68 {Plan 5}'!AT$15)),"",'III_Plan comp 438.68 {Plan 5}'!AT$15&amp;analysismethod9)</f>
        <v xml:space="preserve">Network Adequacy Certification Tool (NACT); 
</v>
      </c>
      <c r="DB72" s="251" t="str">
        <f>IF(ISNUMBER(FIND(analysismethod9,'III_Plan comp 438.68 {Plan 5}'!AU$15)),"",'III_Plan comp 438.68 {Plan 5}'!AU$15&amp;analysismethod9)</f>
        <v xml:space="preserve">Network Adequacy Certification Tool (NACT); 
</v>
      </c>
      <c r="DC72" s="251" t="str">
        <f>IF(ISNUMBER(FIND(analysismethod9,'III_Plan comp 438.68 {Plan 5}'!AV$15)),"",'III_Plan comp 438.68 {Plan 5}'!AV$15&amp;analysismethod9)</f>
        <v xml:space="preserve">Network Adequacy Certification Tool (NACT); 
</v>
      </c>
      <c r="DD72" s="251" t="str">
        <f>IF(ISNUMBER(FIND(analysismethod9,'III_Plan comp 438.68 {Plan 5}'!AW$15)),"",'III_Plan comp 438.68 {Plan 5}'!AW$15&amp;analysismethod9)</f>
        <v xml:space="preserve">Network Adequacy Certification Tool (NACT); 
</v>
      </c>
      <c r="DE72" s="251" t="str">
        <f>IF(ISNUMBER(FIND(analysismethod9,'III_Plan comp 438.68 {Plan 5}'!AX$15)),"",'III_Plan comp 438.68 {Plan 5}'!AX$15&amp;analysismethod9)</f>
        <v xml:space="preserve">Network Adequacy Certification Tool (NACT); 
</v>
      </c>
      <c r="DF72" s="251" t="str">
        <f>IF(ISNUMBER(FIND(analysismethod9,'III_Plan comp 438.68 {Plan 5}'!AY$15)),"",'III_Plan comp 438.68 {Plan 5}'!AY$15&amp;analysismethod9)</f>
        <v xml:space="preserve">Network Adequacy Certification Tool (NACT); 
</v>
      </c>
      <c r="DG72" s="251" t="str">
        <f>IF(ISNUMBER(FIND(analysismethod9,'III_Plan comp 438.68 {Plan 5}'!AZ$15)),"",'III_Plan comp 438.68 {Plan 5}'!AZ$15&amp;analysismethod9)</f>
        <v xml:space="preserve">Network Adequacy Certification Tool (NACT); 
</v>
      </c>
      <c r="DH72" s="251" t="str">
        <f>IF(ISNUMBER(FIND(analysismethod9,'III_Plan comp 438.68 {Plan 5}'!BA$15)),"",'III_Plan comp 438.68 {Plan 5}'!BA$15&amp;analysismethod9)</f>
        <v xml:space="preserve">Network Adequacy Certification Tool (NACT); 
</v>
      </c>
      <c r="DI72" s="251" t="str">
        <f>IF(ISNUMBER(FIND(analysismethod9,'III_Plan comp 438.68 {Plan 5}'!BB$15)),"",'III_Plan comp 438.68 {Plan 5}'!BB$15&amp;analysismethod9)</f>
        <v xml:space="preserve">Network Adequacy Certification Tool (NACT); 
</v>
      </c>
      <c r="DJ72" s="251" t="str">
        <f>IF(ISNUMBER(FIND(analysismethod9,'III_Plan comp 438.68 {Plan 5}'!BC$15)),"",'III_Plan comp 438.68 {Plan 5}'!BC$15&amp;analysismethod9)</f>
        <v xml:space="preserve">Network Adequacy Certification Tool (NACT); 
</v>
      </c>
      <c r="DK72" s="251" t="str">
        <f>IF(ISNUMBER(FIND(analysismethod9,'III_Plan comp 438.68 {Plan 5}'!BD$15)),"",'III_Plan comp 438.68 {Plan 5}'!BD$15&amp;analysismethod9)</f>
        <v xml:space="preserve">Network Adequacy Certification Tool (NACT); 
</v>
      </c>
      <c r="DL72" s="251" t="str">
        <f>IF(ISNUMBER(FIND(analysismethod9,'III_Plan comp 438.68 {Plan 5}'!BE$15)),"",'III_Plan comp 438.68 {Plan 5}'!BE$15&amp;analysismethod9)</f>
        <v xml:space="preserve">Network Adequacy Certification Tool (NACT); 
</v>
      </c>
      <c r="DM72" s="251" t="str">
        <f>IF(ISNUMBER(FIND(analysismethod9,'III_Plan comp 438.68 {Plan 5}'!BF$15)),"",'III_Plan comp 438.68 {Plan 5}'!BF$15&amp;analysismethod9)</f>
        <v xml:space="preserve">Network Adequacy Certification Tool (NACT); 
</v>
      </c>
      <c r="DN72" s="251" t="str">
        <f>IF(ISNUMBER(FIND(analysismethod9,'III_Plan comp 438.68 {Plan 5}'!BG$15)),"",'III_Plan comp 438.68 {Plan 5}'!BG$15&amp;analysismethod9)</f>
        <v xml:space="preserve">Network Adequacy Certification Tool (NACT); 
</v>
      </c>
      <c r="DO72" s="251" t="str">
        <f>IF(ISNUMBER(FIND(analysismethod9,'III_Plan comp 438.68 {Plan 5}'!BH$15)),"",'III_Plan comp 438.68 {Plan 5}'!BH$15&amp;analysismethod9)</f>
        <v xml:space="preserve">Network Adequacy Certification Tool (NACT); 
</v>
      </c>
      <c r="DP72" s="251" t="str">
        <f>IF(ISNUMBER(FIND(analysismethod9,'III_Plan comp 438.68 {Plan 5}'!BI$15)),"",'III_Plan comp 438.68 {Plan 5}'!BI$15&amp;analysismethod9)</f>
        <v xml:space="preserve">Network Adequacy Certification Tool (NACT); 
</v>
      </c>
      <c r="DQ72" s="251" t="str">
        <f>IF(ISNUMBER(FIND(analysismethod9,'III_Plan comp 438.68 {Plan 5}'!BJ$15)),"",'III_Plan comp 438.68 {Plan 5}'!BJ$15&amp;analysismethod9)</f>
        <v xml:space="preserve">Network Adequacy Certification Tool (NACT); 
</v>
      </c>
      <c r="DR72" s="251" t="str">
        <f>IF(ISNUMBER(FIND(analysismethod9,'III_Plan comp 438.68 {Plan 5}'!BK$15)),"",'III_Plan comp 438.68 {Plan 5}'!BK$15&amp;analysismethod9)</f>
        <v xml:space="preserve">Network Adequacy Certification Tool (NACT); 
</v>
      </c>
      <c r="DS72" s="251" t="str">
        <f>IF(ISNUMBER(FIND(analysismethod9,'III_Plan comp 438.68 {Plan 5}'!BL$15)),"",'III_Plan comp 438.68 {Plan 5}'!BL$15&amp;analysismethod9)</f>
        <v xml:space="preserve">Network Adequacy Certification Tool (NACT); 
</v>
      </c>
      <c r="DT72" s="251" t="str">
        <f>IF(ISNUMBER(FIND(analysismethod9,'III_Plan comp 438.68 {Plan 5}'!BM$15)),"",'III_Plan comp 438.68 {Plan 5}'!BM$15&amp;analysismethod9)</f>
        <v xml:space="preserve">Network Adequacy Certification Tool (NACT); 
</v>
      </c>
      <c r="DU72" s="251" t="str">
        <f>IF(ISNUMBER(FIND(analysismethod9,'III_Plan comp 438.68 {Plan 5}'!BN$15)),"",'III_Plan comp 438.68 {Plan 5}'!BN$15&amp;analysismethod9)</f>
        <v xml:space="preserve">Network Adequacy Certification Tool (NACT); 
</v>
      </c>
      <c r="DV72" s="251" t="str">
        <f>IF(ISNUMBER(FIND(analysismethod9,'III_Plan comp 438.68 {Plan 5}'!BO$15)),"",'III_Plan comp 438.68 {Plan 5}'!BO$15&amp;analysismethod9)</f>
        <v xml:space="preserve">Network Adequacy Certification Tool (NACT); 
</v>
      </c>
      <c r="DW72" s="251" t="str">
        <f>IF(ISNUMBER(FIND(analysismethod9,'III_Plan comp 438.68 {Plan 5}'!BP$15)),"",'III_Plan comp 438.68 {Plan 5}'!BP$15&amp;analysismethod9)</f>
        <v xml:space="preserve">Network Adequacy Certification Tool (NACT); 
</v>
      </c>
      <c r="DX72" s="251" t="str">
        <f>IF(ISNUMBER(FIND(analysismethod9,'III_Plan comp 438.68 {Plan 5}'!BQ$15)),"",'III_Plan comp 438.68 {Plan 5}'!BQ$15&amp;analysismethod9)</f>
        <v xml:space="preserve">Network Adequacy Certification Tool (NACT); 
</v>
      </c>
      <c r="DY72" s="251" t="str">
        <f>IF(ISNUMBER(FIND(analysismethod9,'III_Plan comp 438.68 {Plan 5}'!BR$15)),"",'III_Plan comp 438.68 {Plan 5}'!BR$15&amp;analysismethod9)</f>
        <v xml:space="preserve">Network Adequacy Certification Tool (NACT); 
</v>
      </c>
      <c r="DZ72" s="251" t="str">
        <f>IF(ISNUMBER(FIND(analysismethod9,'III_Plan comp 438.68 {Plan 5}'!BS$15)),"",'III_Plan comp 438.68 {Plan 5}'!BS$15&amp;analysismethod9)</f>
        <v xml:space="preserve">Network Adequacy Certification Tool (NACT); 
</v>
      </c>
      <c r="EA72" s="251" t="str">
        <f>IF(ISNUMBER(FIND(analysismethod9,'III_Plan comp 438.68 {Plan 5}'!BT$15)),"",'III_Plan comp 438.68 {Plan 5}'!BT$15&amp;analysismethod9)</f>
        <v xml:space="preserve">Network Adequacy Certification Tool (NACT); 
</v>
      </c>
      <c r="EB72" s="251" t="str">
        <f>IF(ISNUMBER(FIND(analysismethod9,'III_Plan comp 438.68 {Plan 5}'!BU$15)),"",'III_Plan comp 438.68 {Plan 5}'!BU$15&amp;analysismethod9)</f>
        <v xml:space="preserve">Network Adequacy Certification Tool (NACT); 
</v>
      </c>
      <c r="EC72" s="251" t="str">
        <f>IF(ISNUMBER(FIND(analysismethod9,'III_Plan comp 438.68 {Plan 5}'!BV$15)),"",'III_Plan comp 438.68 {Plan 5}'!BV$15&amp;analysismethod9)</f>
        <v xml:space="preserve">Network Adequacy Certification Tool (NACT); 
</v>
      </c>
      <c r="ED72" s="251" t="str">
        <f>IF(ISNUMBER(FIND(analysismethod9,'III_Plan comp 438.68 {Plan 5}'!BW$15)),"",'III_Plan comp 438.68 {Plan 5}'!BW$15&amp;analysismethod9)</f>
        <v xml:space="preserve">Network Adequacy Certification Tool (NACT); 
</v>
      </c>
      <c r="EE72" s="251" t="str">
        <f>IF(ISNUMBER(FIND(analysismethod9,'III_Plan comp 438.68 {Plan 5}'!BX$15)),"",'III_Plan comp 438.68 {Plan 5}'!BX$15&amp;analysismethod9)</f>
        <v xml:space="preserve">Network Adequacy Certification Tool (NACT); 
</v>
      </c>
      <c r="EF72" s="251" t="str">
        <f>IF(ISNUMBER(FIND(analysismethod9,'III_Plan comp 438.68 {Plan 5}'!BY$15)),"",'III_Plan comp 438.68 {Plan 5}'!BY$15&amp;analysismethod9)</f>
        <v xml:space="preserve">Network Adequacy Certification Tool (NACT); 
</v>
      </c>
      <c r="EG72" s="251" t="str">
        <f>IF(ISNUMBER(FIND(analysismethod9,'III_Plan comp 438.68 {Plan 5}'!BZ$15)),"",'III_Plan comp 438.68 {Plan 5}'!BZ$15&amp;analysismethod9)</f>
        <v xml:space="preserve">Network Adequacy Certification Tool (NACT); 
</v>
      </c>
      <c r="EH72" s="251" t="str">
        <f>IF(ISNUMBER(FIND(analysismethod9,'III_Plan comp 438.68 {Plan 5}'!CA$15)),"",'III_Plan comp 438.68 {Plan 5}'!CA$15&amp;analysismethod9)</f>
        <v xml:space="preserve">Network Adequacy Certification Tool (NACT); 
</v>
      </c>
      <c r="EI72" s="251" t="str">
        <f>IF(ISNUMBER(FIND(analysismethod9,'III_Plan comp 438.68 {Plan 5}'!CB$15)),"",'III_Plan comp 438.68 {Plan 5}'!CB$15&amp;analysismethod9)</f>
        <v xml:space="preserve">Network Adequacy Certification Tool (NACT); 
</v>
      </c>
      <c r="EJ72" s="251" t="str">
        <f>IF(ISNUMBER(FIND(analysismethod9,'III_Plan comp 438.68 {Plan 5}'!CC$15)),"",'III_Plan comp 438.68 {Plan 5}'!CC$15&amp;analysismethod9)</f>
        <v xml:space="preserve">Network Adequacy Certification Tool (NACT); 
</v>
      </c>
      <c r="EK72" s="251" t="str">
        <f>IF(ISNUMBER(FIND(analysismethod9,'III_Plan comp 438.68 {Plan 5}'!CD$15)),"",'III_Plan comp 438.68 {Plan 5}'!CD$15&amp;analysismethod9)</f>
        <v xml:space="preserve">Network Adequacy Certification Tool (NACT); 
</v>
      </c>
      <c r="EL72" s="251" t="str">
        <f>IF(ISNUMBER(FIND(analysismethod9,'III_Plan comp 438.68 {Plan 5}'!CE$15)),"",'III_Plan comp 438.68 {Plan 5}'!CE$15&amp;analysismethod9)</f>
        <v xml:space="preserve">Network Adequacy Certification Tool (NACT); 
</v>
      </c>
      <c r="EM72" s="251" t="str">
        <f>IF(ISNUMBER(FIND(analysismethod9,'III_Plan comp 438.68 {Plan 5}'!CF$15)),"",'III_Plan comp 438.68 {Plan 5}'!CF$15&amp;analysismethod9)</f>
        <v xml:space="preserve">Network Adequacy Certification Tool (NACT); 
</v>
      </c>
      <c r="EN72" s="251" t="str">
        <f>IF(ISNUMBER(FIND(analysismethod9,'III_Plan comp 438.68 {Plan 5}'!CG$15)),"",'III_Plan comp 438.68 {Plan 5}'!CG$15&amp;analysismethod9)</f>
        <v xml:space="preserve">Network Adequacy Certification Tool (NACT); 
</v>
      </c>
      <c r="EO72" s="251" t="str">
        <f>IF(ISNUMBER(FIND(analysismethod9,'III_Plan comp 438.68 {Plan 5}'!CH$15)),"",'III_Plan comp 438.68 {Plan 5}'!CH$15&amp;analysismethod9)</f>
        <v xml:space="preserve">Network Adequacy Certification Tool (NACT); 
</v>
      </c>
      <c r="EP72" s="251" t="str">
        <f>IF(ISNUMBER(FIND(analysismethod9,'III_Plan comp 438.68 {Plan 5}'!CI$15)),"",'III_Plan comp 438.68 {Plan 5}'!CI$15&amp;analysismethod9)</f>
        <v xml:space="preserve">Network Adequacy Certification Tool (NACT); 
</v>
      </c>
      <c r="EQ72" s="251" t="str">
        <f>IF(ISNUMBER(FIND(analysismethod9,'III_Plan comp 438.68 {Plan 5}'!CJ$15)),"",'III_Plan comp 438.68 {Plan 5}'!CJ$15&amp;analysismethod9)</f>
        <v xml:space="preserve">Network Adequacy Certification Tool (NACT); 
</v>
      </c>
      <c r="ER72" s="251" t="str">
        <f>IF(ISNUMBER(FIND(analysismethod9,'III_Plan comp 438.68 {Plan 5}'!CK$15)),"",'III_Plan comp 438.68 {Plan 5}'!CK$15&amp;analysismethod9)</f>
        <v xml:space="preserve">Network Adequacy Certification Tool (NACT); 
</v>
      </c>
      <c r="ES72" s="251" t="str">
        <f>IF(ISNUMBER(FIND(analysismethod9,'III_Plan comp 438.68 {Plan 5}'!CL$15)),"",'III_Plan comp 438.68 {Plan 5}'!CL$15&amp;analysismethod9)</f>
        <v xml:space="preserve">Network Adequacy Certification Tool (NACT); 
</v>
      </c>
      <c r="ET72" s="251" t="str">
        <f>IF(ISNUMBER(FIND(analysismethod9,'III_Plan comp 438.68 {Plan 5}'!CM$15)),"",'III_Plan comp 438.68 {Plan 5}'!CM$15&amp;analysismethod9)</f>
        <v xml:space="preserve">Network Adequacy Certification Tool (NACT); 
</v>
      </c>
      <c r="EU72" s="251" t="str">
        <f>IF(ISNUMBER(FIND(analysismethod9,'III_Plan comp 438.68 {Plan 5}'!CN$15)),"",'III_Plan comp 438.68 {Plan 5}'!CN$15&amp;analysismethod9)</f>
        <v xml:space="preserve">Network Adequacy Certification Tool (NACT); 
</v>
      </c>
      <c r="EV72" s="251" t="str">
        <f>IF(ISNUMBER(FIND(analysismethod9,'III_Plan comp 438.68 {Plan 5}'!CO$15)),"",'III_Plan comp 438.68 {Plan 5}'!CO$15&amp;analysismethod9)</f>
        <v xml:space="preserve">Network Adequacy Certification Tool (NACT); 
</v>
      </c>
      <c r="EW72" s="251" t="str">
        <f>IF(ISNUMBER(FIND(analysismethod9,'III_Plan comp 438.68 {Plan 5}'!CP$15)),"",'III_Plan comp 438.68 {Plan 5}'!CP$15&amp;analysismethod9)</f>
        <v xml:space="preserve">Network Adequacy Certification Tool (NACT); 
</v>
      </c>
      <c r="EX72" s="251" t="str">
        <f>IF(ISNUMBER(FIND(analysismethod9,'III_Plan comp 438.68 {Plan 5}'!CQ$15)),"",'III_Plan comp 438.68 {Plan 5}'!CQ$15&amp;analysismethod9)</f>
        <v xml:space="preserve">Network Adequacy Certification Tool (NACT); 
</v>
      </c>
      <c r="EY72" s="251" t="str">
        <f>IF(ISNUMBER(FIND(analysismethod9,'III_Plan comp 438.68 {Plan 5}'!CR$15)),"",'III_Plan comp 438.68 {Plan 5}'!CR$15&amp;analysismethod9)</f>
        <v xml:space="preserve">Network Adequacy Certification Tool (NACT); 
</v>
      </c>
      <c r="EZ72" s="251" t="str">
        <f>IF(ISNUMBER(FIND(analysismethod9,'III_Plan comp 438.68 {Plan 5}'!CS$15)),"",'III_Plan comp 438.68 {Plan 5}'!CS$15&amp;analysismethod9)</f>
        <v xml:space="preserve">Network Adequacy Certification Tool (NACT); 
</v>
      </c>
      <c r="FA72" s="251" t="str">
        <f>IF(ISNUMBER(FIND(analysismethod9,'III_Plan comp 438.68 {Plan 5}'!CT$15)),"",'III_Plan comp 438.68 {Plan 5}'!CT$15&amp;analysismethod9)</f>
        <v xml:space="preserve">Network Adequacy Certification Tool (NACT); 
</v>
      </c>
      <c r="FB72" s="251" t="str">
        <f>IF(ISNUMBER(FIND(analysismethod9,'III_Plan comp 438.68 {Plan 5}'!CU$15)),"",'III_Plan comp 438.68 {Plan 5}'!CU$15&amp;analysismethod9)</f>
        <v xml:space="preserve">Network Adequacy Certification Tool (NACT); 
</v>
      </c>
      <c r="FC72" s="251" t="str">
        <f>IF(ISNUMBER(FIND(analysismethod9,'III_Plan comp 438.68 {Plan 5}'!CV$15)),"",'III_Plan comp 438.68 {Plan 5}'!CV$15&amp;analysismethod9)</f>
        <v xml:space="preserve">Network Adequacy Certification Tool (NACT); 
</v>
      </c>
      <c r="FD72" s="251" t="str">
        <f>IF(ISNUMBER(FIND(analysismethod9,'III_Plan comp 438.68 {Plan 5}'!CW$15)),"",'III_Plan comp 438.68 {Plan 5}'!CW$15&amp;analysismethod9)</f>
        <v xml:space="preserve">Network Adequacy Certification Tool (NACT); 
</v>
      </c>
      <c r="FE72" s="251" t="str">
        <f>IF(ISNUMBER(FIND(analysismethod9,'III_Plan comp 438.68 {Plan 5}'!CX$15)),"",'III_Plan comp 438.68 {Plan 5}'!CX$15&amp;analysismethod9)</f>
        <v xml:space="preserve">Network Adequacy Certification Tool (NACT); 
</v>
      </c>
      <c r="FF72" s="251" t="str">
        <f>IF(ISNUMBER(FIND(analysismethod9,'III_Plan comp 438.68 {Plan 5}'!CY$15)),"",'III_Plan comp 438.68 {Plan 5}'!CY$15&amp;analysismethod9)</f>
        <v xml:space="preserve">Network Adequacy Certification Tool (NACT); 
</v>
      </c>
      <c r="FG72" s="251" t="str">
        <f>IF(ISNUMBER(FIND(analysismethod9,'III_Plan comp 438.68 {Plan 5}'!CZ$15)),"",'III_Plan comp 438.68 {Plan 5}'!CZ$15&amp;analysismethod9)</f>
        <v xml:space="preserve">Network Adequacy Certification Tool (NACT);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Network Adequacy Certification Tool (NACT); 
Geomapping; 
Language Capabilities: Contract
IHCP: Contract/Good-faith effort to contract; 
</v>
      </c>
      <c r="BM73" s="254" t="str">
        <f>IF(ISNUMBER(FIND(analysismethod10,'III_Plan comp 438.68 {Plan 5}'!F$15)),"",'III_Plan comp 438.68 {Plan 5}'!F$15&amp;analysismethod10)</f>
        <v xml:space="preserve">Network Adequacy Certification Tool (NACT); 
Geomapping; 
Language Capabilities: Contract
IHCP: Contract/Good-faith effort to contract; 
</v>
      </c>
      <c r="BN73" s="254" t="str">
        <f>IF(ISNUMBER(FIND(analysismethod10,'III_Plan comp 438.68 {Plan 5}'!G$15)),"",'III_Plan comp 438.68 {Plan 5}'!G$15&amp;analysismethod10)</f>
        <v xml:space="preserve">Network Adequacy Certification Tool (NACT); 
Language Capabilities: Contract
IHCP: Contract/Good-faith effort to contract; 
</v>
      </c>
      <c r="BO73" s="254" t="str">
        <f>IF(ISNUMBER(FIND(analysismethod10,'III_Plan comp 438.68 {Plan 5}'!H$15)),"",'III_Plan comp 438.68 {Plan 5}'!H$15&amp;analysismethod10)</f>
        <v xml:space="preserve">Network Adequacy Certification Tool (NACT); 
Language Capabilities: Contract
IHCP: Contract/Good-faith effort to contract; 
</v>
      </c>
      <c r="BP73" s="254" t="str">
        <f>IF(ISNUMBER(FIND(analysismethod10,'III_Plan comp 438.68 {Plan 5}'!I$15)),"",'III_Plan comp 438.68 {Plan 5}'!I$15&amp;analysismethod10)</f>
        <v xml:space="preserve">Network Adequacy Certification Tool (NACT); 
Language Capabilities: Contract
IHCP: Contract/Good-faith effort to contract; 
</v>
      </c>
      <c r="BQ73" s="254" t="str">
        <f>IF(ISNUMBER(FIND(analysismethod10,'III_Plan comp 438.68 {Plan 5}'!J$15)),"",'III_Plan comp 438.68 {Plan 5}'!J$15&amp;analysismethod10)</f>
        <v xml:space="preserve">Network Adequacy Certification Tool (NACT); 
Language Capabilities: Contract
IHCP: Contract/Good-faith effort to contract; 
</v>
      </c>
      <c r="BR73" s="254" t="str">
        <f>IF(ISNUMBER(FIND(analysismethod10,'III_Plan comp 438.68 {Plan 5}'!K$15)),"",'III_Plan comp 438.68 {Plan 5}'!K$15&amp;analysismethod10)</f>
        <v xml:space="preserve">Timely Access Data Tool (TADT); 
Language Capabilities: Contract
IHCP: Contract/Good-faith effort to contract; 
</v>
      </c>
      <c r="BS73" s="254" t="str">
        <f>IF(ISNUMBER(FIND(analysismethod10,'III_Plan comp 438.68 {Plan 5}'!L$15)),"",'III_Plan comp 438.68 {Plan 5}'!L$15&amp;analysismethod10)</f>
        <v xml:space="preserve">Timely Access Data Tool (TADT); 
Language Capabilities: Contract
IHCP: Contract/Good-faith effort to contract; 
</v>
      </c>
      <c r="BT73" s="254" t="str">
        <f>IF(ISNUMBER(FIND(analysismethod10,'III_Plan comp 438.68 {Plan 5}'!M$15)),"",'III_Plan comp 438.68 {Plan 5}'!M$15&amp;analysismethod10)</f>
        <v xml:space="preserve">Timely Access Data Tool (TADT); 
Language Capabilities: Contract
IHCP: Contract/Good-faith effort to contract; 
</v>
      </c>
      <c r="BU73" s="254" t="str">
        <f>IF(ISNUMBER(FIND(analysismethod10,'III_Plan comp 438.68 {Plan 5}'!N$15)),"",'III_Plan comp 438.68 {Plan 5}'!N$15&amp;analysismethod10)</f>
        <v xml:space="preserve">Timely Access Data Tool (TADT); 
Language Capabilities: Contract
IHCP: Contract/Good-faith effort to contract; 
</v>
      </c>
      <c r="BV73" s="254" t="str">
        <f>IF(ISNUMBER(FIND(analysismethod10,'III_Plan comp 438.68 {Plan 5}'!O$15)),"",'III_Plan comp 438.68 {Plan 5}'!O$15&amp;analysismethod10)</f>
        <v xml:space="preserve">Language Capabilities: Contract
IHCP: Contract/Good-faith effort to contract; 
</v>
      </c>
      <c r="BW73" s="254" t="str">
        <f>IF(ISNUMBER(FIND(analysismethod10,'III_Plan comp 438.68 {Plan 5}'!P$15)),"",'III_Plan comp 438.68 {Plan 5}'!P$15&amp;analysismethod10)</f>
        <v xml:space="preserve">Contract/Good faith effort to contract ; 
Network Adequacy Certification Tool (NACT); 
Language Capabilities: Contract
IHCP: Contract/Good-faith effort to contract; 
</v>
      </c>
      <c r="BX73" s="254" t="str">
        <f>IF(ISNUMBER(FIND(analysismethod10,'III_Plan comp 438.68 {Plan 5}'!Q$15)),"",'III_Plan comp 438.68 {Plan 5}'!Q$15&amp;analysismethod10)</f>
        <v xml:space="preserve">Language Capabilities: Contract
IHCP: Contract/Good-faith effort to contract; 
</v>
      </c>
      <c r="BY73" s="254" t="str">
        <f>IF(ISNUMBER(FIND(analysismethod10,'III_Plan comp 438.68 {Plan 5}'!R$15)),"",'III_Plan comp 438.68 {Plan 5}'!R$15&amp;analysismethod10)</f>
        <v xml:space="preserve">Language Capabilities: Contract
IHCP: Contract/Good-faith effort to contract; 
</v>
      </c>
      <c r="BZ73" s="254" t="str">
        <f>IF(ISNUMBER(FIND(analysismethod10,'III_Plan comp 438.68 {Plan 5}'!S$15)),"",'III_Plan comp 438.68 {Plan 5}'!S$15&amp;analysismethod10)</f>
        <v xml:space="preserve">Language Capabilities: Contract
IHCP: Contract/Good-faith effort to contract; 
</v>
      </c>
      <c r="CA73" s="254" t="str">
        <f>IF(ISNUMBER(FIND(analysismethod10,'III_Plan comp 438.68 {Plan 5}'!T$15)),"",'III_Plan comp 438.68 {Plan 5}'!T$15&amp;analysismethod10)</f>
        <v xml:space="preserve">Language Capabilities: Contract
IHCP: Contract/Good-faith effort to contract; 
</v>
      </c>
      <c r="CB73" s="254" t="str">
        <f>IF(ISNUMBER(FIND(analysismethod10,'III_Plan comp 438.68 {Plan 5}'!U$15)),"",'III_Plan comp 438.68 {Plan 5}'!U$15&amp;analysismethod10)</f>
        <v xml:space="preserve">Language Capabilities: Contract
IHCP: Contract/Good-faith effort to contract; 
</v>
      </c>
      <c r="CC73" s="254" t="str">
        <f>IF(ISNUMBER(FIND(analysismethod10,'III_Plan comp 438.68 {Plan 5}'!V$15)),"",'III_Plan comp 438.68 {Plan 5}'!V$15&amp;analysismethod10)</f>
        <v xml:space="preserve">Language Capabilities: Contract
IHCP: Contract/Good-faith effort to contract; 
</v>
      </c>
      <c r="CD73" s="254" t="str">
        <f>IF(ISNUMBER(FIND(analysismethod10,'III_Plan comp 438.68 {Plan 5}'!W$15)),"",'III_Plan comp 438.68 {Plan 5}'!W$15&amp;analysismethod10)</f>
        <v xml:space="preserve">Language Capabilities: Contract
IHCP: Contract/Good-faith effort to contract; 
</v>
      </c>
      <c r="CE73" s="254" t="str">
        <f>IF(ISNUMBER(FIND(analysismethod10,'III_Plan comp 438.68 {Plan 5}'!X$15)),"",'III_Plan comp 438.68 {Plan 5}'!X$15&amp;analysismethod10)</f>
        <v xml:space="preserve">Language Capabilities: Contract
IHCP: Contract/Good-faith effort to contract; 
</v>
      </c>
      <c r="CF73" s="254" t="str">
        <f>IF(ISNUMBER(FIND(analysismethod10,'III_Plan comp 438.68 {Plan 5}'!Y$15)),"",'III_Plan comp 438.68 {Plan 5}'!Y$15&amp;analysismethod10)</f>
        <v xml:space="preserve">Language Capabilities: Contract
IHCP: Contract/Good-faith effort to contract; 
</v>
      </c>
      <c r="CG73" s="254" t="str">
        <f>IF(ISNUMBER(FIND(analysismethod10,'III_Plan comp 438.68 {Plan 5}'!Z$15)),"",'III_Plan comp 438.68 {Plan 5}'!Z$15&amp;analysismethod10)</f>
        <v xml:space="preserve">Language Capabilities: Contract
IHCP: Contract/Good-faith effort to contract; 
</v>
      </c>
      <c r="CH73" s="254" t="str">
        <f>IF(ISNUMBER(FIND(analysismethod10,'III_Plan comp 438.68 {Plan 5}'!AA$15)),"",'III_Plan comp 438.68 {Plan 5}'!AA$15&amp;analysismethod10)</f>
        <v xml:space="preserve">Language Capabilities: Contract
IHCP: Contract/Good-faith effort to contract; 
</v>
      </c>
      <c r="CI73" s="254" t="str">
        <f>IF(ISNUMBER(FIND(analysismethod10,'III_Plan comp 438.68 {Plan 5}'!AB$15)),"",'III_Plan comp 438.68 {Plan 5}'!AB$15&amp;analysismethod10)</f>
        <v xml:space="preserve">Language Capabilities: Contract
IHCP: Contract/Good-faith effort to contract; 
</v>
      </c>
      <c r="CJ73" s="254" t="str">
        <f>IF(ISNUMBER(FIND(analysismethod10,'III_Plan comp 438.68 {Plan 5}'!AC$15)),"",'III_Plan comp 438.68 {Plan 5}'!AC$15&amp;analysismethod10)</f>
        <v xml:space="preserve">Language Capabilities: Contract
IHCP: Contract/Good-faith effort to contract; 
</v>
      </c>
      <c r="CK73" s="254" t="str">
        <f>IF(ISNUMBER(FIND(analysismethod10,'III_Plan comp 438.68 {Plan 5}'!AD$15)),"",'III_Plan comp 438.68 {Plan 5}'!AD$15&amp;analysismethod10)</f>
        <v xml:space="preserve">Language Capabilities: Contract
IHCP: Contract/Good-faith effort to contract; 
</v>
      </c>
      <c r="CL73" s="254" t="str">
        <f>IF(ISNUMBER(FIND(analysismethod10,'III_Plan comp 438.68 {Plan 5}'!AE$15)),"",'III_Plan comp 438.68 {Plan 5}'!AE$15&amp;analysismethod10)</f>
        <v xml:space="preserve">Language Capabilities: Contract
IHCP: Contract/Good-faith effort to contract; 
</v>
      </c>
      <c r="CM73" s="254" t="str">
        <f>IF(ISNUMBER(FIND(analysismethod10,'III_Plan comp 438.68 {Plan 5}'!AF$15)),"",'III_Plan comp 438.68 {Plan 5}'!AF$15&amp;analysismethod10)</f>
        <v xml:space="preserve">Language Capabilities: Contract
IHCP: Contract/Good-faith effort to contract; 
</v>
      </c>
      <c r="CN73" s="254" t="str">
        <f>IF(ISNUMBER(FIND(analysismethod10,'III_Plan comp 438.68 {Plan 5}'!AG$15)),"",'III_Plan comp 438.68 {Plan 5}'!AG$15&amp;analysismethod10)</f>
        <v xml:space="preserve">Language Capabilities: Contract
IHCP: Contract/Good-faith effort to contract; 
</v>
      </c>
      <c r="CO73" s="254" t="str">
        <f>IF(ISNUMBER(FIND(analysismethod10,'III_Plan comp 438.68 {Plan 5}'!AH$15)),"",'III_Plan comp 438.68 {Plan 5}'!AH$15&amp;analysismethod10)</f>
        <v xml:space="preserve">Language Capabilities: Contract
IHCP: Contract/Good-faith effort to contract; 
</v>
      </c>
      <c r="CP73" s="254" t="str">
        <f>IF(ISNUMBER(FIND(analysismethod10,'III_Plan comp 438.68 {Plan 5}'!AI$15)),"",'III_Plan comp 438.68 {Plan 5}'!AI$15&amp;analysismethod10)</f>
        <v xml:space="preserve">Language Capabilities: Contract
IHCP: Contract/Good-faith effort to contract; 
</v>
      </c>
      <c r="CQ73" s="254" t="str">
        <f>IF(ISNUMBER(FIND(analysismethod10,'III_Plan comp 438.68 {Plan 5}'!AJ$15)),"",'III_Plan comp 438.68 {Plan 5}'!AJ$15&amp;analysismethod10)</f>
        <v xml:space="preserve">Language Capabilities: Contract
IHCP: Contract/Good-faith effort to contract; 
</v>
      </c>
      <c r="CR73" s="254" t="str">
        <f>IF(ISNUMBER(FIND(analysismethod10,'III_Plan comp 438.68 {Plan 5}'!AK$15)),"",'III_Plan comp 438.68 {Plan 5}'!AK$15&amp;analysismethod10)</f>
        <v xml:space="preserve">Language Capabilities: Contract
IHCP: Contract/Good-faith effort to contract; 
</v>
      </c>
      <c r="CS73" s="254" t="str">
        <f>IF(ISNUMBER(FIND(analysismethod10,'III_Plan comp 438.68 {Plan 5}'!AL$15)),"",'III_Plan comp 438.68 {Plan 5}'!AL$15&amp;analysismethod10)</f>
        <v xml:space="preserve">Language Capabilities: Contract
IHCP: Contract/Good-faith effort to contract; 
</v>
      </c>
      <c r="CT73" s="254" t="str">
        <f>IF(ISNUMBER(FIND(analysismethod10,'III_Plan comp 438.68 {Plan 5}'!AM$15)),"",'III_Plan comp 438.68 {Plan 5}'!AM$15&amp;analysismethod10)</f>
        <v xml:space="preserve">Language Capabilities: Contract
IHCP: Contract/Good-faith effort to contract; 
</v>
      </c>
      <c r="CU73" s="254" t="str">
        <f>IF(ISNUMBER(FIND(analysismethod10,'III_Plan comp 438.68 {Plan 5}'!AN$15)),"",'III_Plan comp 438.68 {Plan 5}'!AN$15&amp;analysismethod10)</f>
        <v xml:space="preserve">Language Capabilities: Contract
IHCP: Contract/Good-faith effort to contract; 
</v>
      </c>
      <c r="CV73" s="254" t="str">
        <f>IF(ISNUMBER(FIND(analysismethod10,'III_Plan comp 438.68 {Plan 5}'!AO$15)),"",'III_Plan comp 438.68 {Plan 5}'!AO$15&amp;analysismethod10)</f>
        <v xml:space="preserve">Language Capabilities: Contract
IHCP: Contract/Good-faith effort to contract; 
</v>
      </c>
      <c r="CW73" s="254" t="str">
        <f>IF(ISNUMBER(FIND(analysismethod10,'III_Plan comp 438.68 {Plan 5}'!AP$15)),"",'III_Plan comp 438.68 {Plan 5}'!AP$15&amp;analysismethod10)</f>
        <v xml:space="preserve">Language Capabilities: Contract
IHCP: Contract/Good-faith effort to contract; 
</v>
      </c>
      <c r="CX73" s="254" t="str">
        <f>IF(ISNUMBER(FIND(analysismethod10,'III_Plan comp 438.68 {Plan 5}'!AQ$15)),"",'III_Plan comp 438.68 {Plan 5}'!AQ$15&amp;analysismethod10)</f>
        <v xml:space="preserve">Language Capabilities: Contract
IHCP: Contract/Good-faith effort to contract; 
</v>
      </c>
      <c r="CY73" s="254" t="str">
        <f>IF(ISNUMBER(FIND(analysismethod10,'III_Plan comp 438.68 {Plan 5}'!AR$15)),"",'III_Plan comp 438.68 {Plan 5}'!AR$15&amp;analysismethod10)</f>
        <v xml:space="preserve">Language Capabilities: Contract
IHCP: Contract/Good-faith effort to contract; 
</v>
      </c>
      <c r="CZ73" s="254" t="str">
        <f>IF(ISNUMBER(FIND(analysismethod10,'III_Plan comp 438.68 {Plan 5}'!AS$15)),"",'III_Plan comp 438.68 {Plan 5}'!AS$15&amp;analysismethod10)</f>
        <v xml:space="preserve">Language Capabilities: Contract
IHCP: Contract/Good-faith effort to contract; 
</v>
      </c>
      <c r="DA73" s="254" t="str">
        <f>IF(ISNUMBER(FIND(analysismethod10,'III_Plan comp 438.68 {Plan 5}'!AT$15)),"",'III_Plan comp 438.68 {Plan 5}'!AT$15&amp;analysismethod10)</f>
        <v xml:space="preserve">Language Capabilities: Contract
IHCP: Contract/Good-faith effort to contract; 
</v>
      </c>
      <c r="DB73" s="254" t="str">
        <f>IF(ISNUMBER(FIND(analysismethod10,'III_Plan comp 438.68 {Plan 5}'!AU$15)),"",'III_Plan comp 438.68 {Plan 5}'!AU$15&amp;analysismethod10)</f>
        <v xml:space="preserve">Language Capabilities: Contract
IHCP: Contract/Good-faith effort to contract; 
</v>
      </c>
      <c r="DC73" s="254" t="str">
        <f>IF(ISNUMBER(FIND(analysismethod10,'III_Plan comp 438.68 {Plan 5}'!AV$15)),"",'III_Plan comp 438.68 {Plan 5}'!AV$15&amp;analysismethod10)</f>
        <v xml:space="preserve">Language Capabilities: Contract
IHCP: Contract/Good-faith effort to contract; 
</v>
      </c>
      <c r="DD73" s="254" t="str">
        <f>IF(ISNUMBER(FIND(analysismethod10,'III_Plan comp 438.68 {Plan 5}'!AW$15)),"",'III_Plan comp 438.68 {Plan 5}'!AW$15&amp;analysismethod10)</f>
        <v xml:space="preserve">Language Capabilities: Contract
IHCP: Contract/Good-faith effort to contract; 
</v>
      </c>
      <c r="DE73" s="254" t="str">
        <f>IF(ISNUMBER(FIND(analysismethod10,'III_Plan comp 438.68 {Plan 5}'!AX$15)),"",'III_Plan comp 438.68 {Plan 5}'!AX$15&amp;analysismethod10)</f>
        <v xml:space="preserve">Language Capabilities: Contract
IHCP: Contract/Good-faith effort to contract; 
</v>
      </c>
      <c r="DF73" s="254" t="str">
        <f>IF(ISNUMBER(FIND(analysismethod10,'III_Plan comp 438.68 {Plan 5}'!AY$15)),"",'III_Plan comp 438.68 {Plan 5}'!AY$15&amp;analysismethod10)</f>
        <v xml:space="preserve">Language Capabilities: Contract
IHCP: Contract/Good-faith effort to contract; 
</v>
      </c>
      <c r="DG73" s="254" t="str">
        <f>IF(ISNUMBER(FIND(analysismethod10,'III_Plan comp 438.68 {Plan 5}'!AZ$15)),"",'III_Plan comp 438.68 {Plan 5}'!AZ$15&amp;analysismethod10)</f>
        <v xml:space="preserve">Language Capabilities: Contract
IHCP: Contract/Good-faith effort to contract; 
</v>
      </c>
      <c r="DH73" s="254" t="str">
        <f>IF(ISNUMBER(FIND(analysismethod10,'III_Plan comp 438.68 {Plan 5}'!BA$15)),"",'III_Plan comp 438.68 {Plan 5}'!BA$15&amp;analysismethod10)</f>
        <v xml:space="preserve">Language Capabilities: Contract
IHCP: Contract/Good-faith effort to contract; 
</v>
      </c>
      <c r="DI73" s="254" t="str">
        <f>IF(ISNUMBER(FIND(analysismethod10,'III_Plan comp 438.68 {Plan 5}'!BB$15)),"",'III_Plan comp 438.68 {Plan 5}'!BB$15&amp;analysismethod10)</f>
        <v xml:space="preserve">Language Capabilities: Contract
IHCP: Contract/Good-faith effort to contract; 
</v>
      </c>
      <c r="DJ73" s="254" t="str">
        <f>IF(ISNUMBER(FIND(analysismethod10,'III_Plan comp 438.68 {Plan 5}'!BC$15)),"",'III_Plan comp 438.68 {Plan 5}'!BC$15&amp;analysismethod10)</f>
        <v xml:space="preserve">Language Capabilities: Contract
IHCP: Contract/Good-faith effort to contract; 
</v>
      </c>
      <c r="DK73" s="254" t="str">
        <f>IF(ISNUMBER(FIND(analysismethod10,'III_Plan comp 438.68 {Plan 5}'!BD$15)),"",'III_Plan comp 438.68 {Plan 5}'!BD$15&amp;analysismethod10)</f>
        <v xml:space="preserve">Language Capabilities: Contract
IHCP: Contract/Good-faith effort to contract; 
</v>
      </c>
      <c r="DL73" s="254" t="str">
        <f>IF(ISNUMBER(FIND(analysismethod10,'III_Plan comp 438.68 {Plan 5}'!BE$15)),"",'III_Plan comp 438.68 {Plan 5}'!BE$15&amp;analysismethod10)</f>
        <v xml:space="preserve">Language Capabilities: Contract
IHCP: Contract/Good-faith effort to contract; 
</v>
      </c>
      <c r="DM73" s="254" t="str">
        <f>IF(ISNUMBER(FIND(analysismethod10,'III_Plan comp 438.68 {Plan 5}'!BF$15)),"",'III_Plan comp 438.68 {Plan 5}'!BF$15&amp;analysismethod10)</f>
        <v xml:space="preserve">Language Capabilities: Contract
IHCP: Contract/Good-faith effort to contract; 
</v>
      </c>
      <c r="DN73" s="254" t="str">
        <f>IF(ISNUMBER(FIND(analysismethod10,'III_Plan comp 438.68 {Plan 5}'!BG$15)),"",'III_Plan comp 438.68 {Plan 5}'!BG$15&amp;analysismethod10)</f>
        <v xml:space="preserve">Language Capabilities: Contract
IHCP: Contract/Good-faith effort to contract; 
</v>
      </c>
      <c r="DO73" s="254" t="str">
        <f>IF(ISNUMBER(FIND(analysismethod10,'III_Plan comp 438.68 {Plan 5}'!BH$15)),"",'III_Plan comp 438.68 {Plan 5}'!BH$15&amp;analysismethod10)</f>
        <v xml:space="preserve">Language Capabilities: Contract
IHCP: Contract/Good-faith effort to contract; 
</v>
      </c>
      <c r="DP73" s="254" t="str">
        <f>IF(ISNUMBER(FIND(analysismethod10,'III_Plan comp 438.68 {Plan 5}'!BI$15)),"",'III_Plan comp 438.68 {Plan 5}'!BI$15&amp;analysismethod10)</f>
        <v xml:space="preserve">Language Capabilities: Contract
IHCP: Contract/Good-faith effort to contract; 
</v>
      </c>
      <c r="DQ73" s="254" t="str">
        <f>IF(ISNUMBER(FIND(analysismethod10,'III_Plan comp 438.68 {Plan 5}'!BJ$15)),"",'III_Plan comp 438.68 {Plan 5}'!BJ$15&amp;analysismethod10)</f>
        <v xml:space="preserve">Language Capabilities: Contract
IHCP: Contract/Good-faith effort to contract; 
</v>
      </c>
      <c r="DR73" s="254" t="str">
        <f>IF(ISNUMBER(FIND(analysismethod10,'III_Plan comp 438.68 {Plan 5}'!BK$15)),"",'III_Plan comp 438.68 {Plan 5}'!BK$15&amp;analysismethod10)</f>
        <v xml:space="preserve">Language Capabilities: Contract
IHCP: Contract/Good-faith effort to contract; 
</v>
      </c>
      <c r="DS73" s="254" t="str">
        <f>IF(ISNUMBER(FIND(analysismethod10,'III_Plan comp 438.68 {Plan 5}'!BL$15)),"",'III_Plan comp 438.68 {Plan 5}'!BL$15&amp;analysismethod10)</f>
        <v xml:space="preserve">Language Capabilities: Contract
IHCP: Contract/Good-faith effort to contract; 
</v>
      </c>
      <c r="DT73" s="254" t="str">
        <f>IF(ISNUMBER(FIND(analysismethod10,'III_Plan comp 438.68 {Plan 5}'!BM$15)),"",'III_Plan comp 438.68 {Plan 5}'!BM$15&amp;analysismethod10)</f>
        <v xml:space="preserve">Language Capabilities: Contract
IHCP: Contract/Good-faith effort to contract; 
</v>
      </c>
      <c r="DU73" s="254" t="str">
        <f>IF(ISNUMBER(FIND(analysismethod10,'III_Plan comp 438.68 {Plan 5}'!BN$15)),"",'III_Plan comp 438.68 {Plan 5}'!BN$15&amp;analysismethod10)</f>
        <v xml:space="preserve">Language Capabilities: Contract
IHCP: Contract/Good-faith effort to contract; 
</v>
      </c>
      <c r="DV73" s="254" t="str">
        <f>IF(ISNUMBER(FIND(analysismethod10,'III_Plan comp 438.68 {Plan 5}'!BO$15)),"",'III_Plan comp 438.68 {Plan 5}'!BO$15&amp;analysismethod10)</f>
        <v xml:space="preserve">Language Capabilities: Contract
IHCP: Contract/Good-faith effort to contract; 
</v>
      </c>
      <c r="DW73" s="254" t="str">
        <f>IF(ISNUMBER(FIND(analysismethod10,'III_Plan comp 438.68 {Plan 5}'!BP$15)),"",'III_Plan comp 438.68 {Plan 5}'!BP$15&amp;analysismethod10)</f>
        <v xml:space="preserve">Language Capabilities: Contract
IHCP: Contract/Good-faith effort to contract; 
</v>
      </c>
      <c r="DX73" s="254" t="str">
        <f>IF(ISNUMBER(FIND(analysismethod10,'III_Plan comp 438.68 {Plan 5}'!BQ$15)),"",'III_Plan comp 438.68 {Plan 5}'!BQ$15&amp;analysismethod10)</f>
        <v xml:space="preserve">Language Capabilities: Contract
IHCP: Contract/Good-faith effort to contract; 
</v>
      </c>
      <c r="DY73" s="254" t="str">
        <f>IF(ISNUMBER(FIND(analysismethod10,'III_Plan comp 438.68 {Plan 5}'!BR$15)),"",'III_Plan comp 438.68 {Plan 5}'!BR$15&amp;analysismethod10)</f>
        <v xml:space="preserve">Language Capabilities: Contract
IHCP: Contract/Good-faith effort to contract; 
</v>
      </c>
      <c r="DZ73" s="254" t="str">
        <f>IF(ISNUMBER(FIND(analysismethod10,'III_Plan comp 438.68 {Plan 5}'!BS$15)),"",'III_Plan comp 438.68 {Plan 5}'!BS$15&amp;analysismethod10)</f>
        <v xml:space="preserve">Language Capabilities: Contract
IHCP: Contract/Good-faith effort to contract; 
</v>
      </c>
      <c r="EA73" s="254" t="str">
        <f>IF(ISNUMBER(FIND(analysismethod10,'III_Plan comp 438.68 {Plan 5}'!BT$15)),"",'III_Plan comp 438.68 {Plan 5}'!BT$15&amp;analysismethod10)</f>
        <v xml:space="preserve">Language Capabilities: Contract
IHCP: Contract/Good-faith effort to contract; 
</v>
      </c>
      <c r="EB73" s="254" t="str">
        <f>IF(ISNUMBER(FIND(analysismethod10,'III_Plan comp 438.68 {Plan 5}'!BU$15)),"",'III_Plan comp 438.68 {Plan 5}'!BU$15&amp;analysismethod10)</f>
        <v xml:space="preserve">Language Capabilities: Contract
IHCP: Contract/Good-faith effort to contract; 
</v>
      </c>
      <c r="EC73" s="254" t="str">
        <f>IF(ISNUMBER(FIND(analysismethod10,'III_Plan comp 438.68 {Plan 5}'!BV$15)),"",'III_Plan comp 438.68 {Plan 5}'!BV$15&amp;analysismethod10)</f>
        <v xml:space="preserve">Language Capabilities: Contract
IHCP: Contract/Good-faith effort to contract; 
</v>
      </c>
      <c r="ED73" s="254" t="str">
        <f>IF(ISNUMBER(FIND(analysismethod10,'III_Plan comp 438.68 {Plan 5}'!BW$15)),"",'III_Plan comp 438.68 {Plan 5}'!BW$15&amp;analysismethod10)</f>
        <v xml:space="preserve">Language Capabilities: Contract
IHCP: Contract/Good-faith effort to contract; 
</v>
      </c>
      <c r="EE73" s="254" t="str">
        <f>IF(ISNUMBER(FIND(analysismethod10,'III_Plan comp 438.68 {Plan 5}'!BX$15)),"",'III_Plan comp 438.68 {Plan 5}'!BX$15&amp;analysismethod10)</f>
        <v xml:space="preserve">Language Capabilities: Contract
IHCP: Contract/Good-faith effort to contract; 
</v>
      </c>
      <c r="EF73" s="254" t="str">
        <f>IF(ISNUMBER(FIND(analysismethod10,'III_Plan comp 438.68 {Plan 5}'!BY$15)),"",'III_Plan comp 438.68 {Plan 5}'!BY$15&amp;analysismethod10)</f>
        <v xml:space="preserve">Language Capabilities: Contract
IHCP: Contract/Good-faith effort to contract; 
</v>
      </c>
      <c r="EG73" s="254" t="str">
        <f>IF(ISNUMBER(FIND(analysismethod10,'III_Plan comp 438.68 {Plan 5}'!BZ$15)),"",'III_Plan comp 438.68 {Plan 5}'!BZ$15&amp;analysismethod10)</f>
        <v xml:space="preserve">Language Capabilities: Contract
IHCP: Contract/Good-faith effort to contract; 
</v>
      </c>
      <c r="EH73" s="254" t="str">
        <f>IF(ISNUMBER(FIND(analysismethod10,'III_Plan comp 438.68 {Plan 5}'!CA$15)),"",'III_Plan comp 438.68 {Plan 5}'!CA$15&amp;analysismethod10)</f>
        <v xml:space="preserve">Language Capabilities: Contract
IHCP: Contract/Good-faith effort to contract; 
</v>
      </c>
      <c r="EI73" s="254" t="str">
        <f>IF(ISNUMBER(FIND(analysismethod10,'III_Plan comp 438.68 {Plan 5}'!CB$15)),"",'III_Plan comp 438.68 {Plan 5}'!CB$15&amp;analysismethod10)</f>
        <v xml:space="preserve">Language Capabilities: Contract
IHCP: Contract/Good-faith effort to contract; 
</v>
      </c>
      <c r="EJ73" s="254" t="str">
        <f>IF(ISNUMBER(FIND(analysismethod10,'III_Plan comp 438.68 {Plan 5}'!CC$15)),"",'III_Plan comp 438.68 {Plan 5}'!CC$15&amp;analysismethod10)</f>
        <v xml:space="preserve">Language Capabilities: Contract
IHCP: Contract/Good-faith effort to contract; 
</v>
      </c>
      <c r="EK73" s="254" t="str">
        <f>IF(ISNUMBER(FIND(analysismethod10,'III_Plan comp 438.68 {Plan 5}'!CD$15)),"",'III_Plan comp 438.68 {Plan 5}'!CD$15&amp;analysismethod10)</f>
        <v xml:space="preserve">Language Capabilities: Contract
IHCP: Contract/Good-faith effort to contract; 
</v>
      </c>
      <c r="EL73" s="254" t="str">
        <f>IF(ISNUMBER(FIND(analysismethod10,'III_Plan comp 438.68 {Plan 5}'!CE$15)),"",'III_Plan comp 438.68 {Plan 5}'!CE$15&amp;analysismethod10)</f>
        <v xml:space="preserve">Language Capabilities: Contract
IHCP: Contract/Good-faith effort to contract; 
</v>
      </c>
      <c r="EM73" s="254" t="str">
        <f>IF(ISNUMBER(FIND(analysismethod10,'III_Plan comp 438.68 {Plan 5}'!CF$15)),"",'III_Plan comp 438.68 {Plan 5}'!CF$15&amp;analysismethod10)</f>
        <v xml:space="preserve">Language Capabilities: Contract
IHCP: Contract/Good-faith effort to contract; 
</v>
      </c>
      <c r="EN73" s="254" t="str">
        <f>IF(ISNUMBER(FIND(analysismethod10,'III_Plan comp 438.68 {Plan 5}'!CG$15)),"",'III_Plan comp 438.68 {Plan 5}'!CG$15&amp;analysismethod10)</f>
        <v xml:space="preserve">Language Capabilities: Contract
IHCP: Contract/Good-faith effort to contract; 
</v>
      </c>
      <c r="EO73" s="254" t="str">
        <f>IF(ISNUMBER(FIND(analysismethod10,'III_Plan comp 438.68 {Plan 5}'!CH$15)),"",'III_Plan comp 438.68 {Plan 5}'!CH$15&amp;analysismethod10)</f>
        <v xml:space="preserve">Language Capabilities: Contract
IHCP: Contract/Good-faith effort to contract; 
</v>
      </c>
      <c r="EP73" s="254" t="str">
        <f>IF(ISNUMBER(FIND(analysismethod10,'III_Plan comp 438.68 {Plan 5}'!CI$15)),"",'III_Plan comp 438.68 {Plan 5}'!CI$15&amp;analysismethod10)</f>
        <v xml:space="preserve">Language Capabilities: Contract
IHCP: Contract/Good-faith effort to contract; 
</v>
      </c>
      <c r="EQ73" s="254" t="str">
        <f>IF(ISNUMBER(FIND(analysismethod10,'III_Plan comp 438.68 {Plan 5}'!CJ$15)),"",'III_Plan comp 438.68 {Plan 5}'!CJ$15&amp;analysismethod10)</f>
        <v xml:space="preserve">Language Capabilities: Contract
IHCP: Contract/Good-faith effort to contract; 
</v>
      </c>
      <c r="ER73" s="254" t="str">
        <f>IF(ISNUMBER(FIND(analysismethod10,'III_Plan comp 438.68 {Plan 5}'!CK$15)),"",'III_Plan comp 438.68 {Plan 5}'!CK$15&amp;analysismethod10)</f>
        <v xml:space="preserve">Language Capabilities: Contract
IHCP: Contract/Good-faith effort to contract; 
</v>
      </c>
      <c r="ES73" s="254" t="str">
        <f>IF(ISNUMBER(FIND(analysismethod10,'III_Plan comp 438.68 {Plan 5}'!CL$15)),"",'III_Plan comp 438.68 {Plan 5}'!CL$15&amp;analysismethod10)</f>
        <v xml:space="preserve">Language Capabilities: Contract
IHCP: Contract/Good-faith effort to contract; 
</v>
      </c>
      <c r="ET73" s="254" t="str">
        <f>IF(ISNUMBER(FIND(analysismethod10,'III_Plan comp 438.68 {Plan 5}'!CM$15)),"",'III_Plan comp 438.68 {Plan 5}'!CM$15&amp;analysismethod10)</f>
        <v xml:space="preserve">Language Capabilities: Contract
IHCP: Contract/Good-faith effort to contract; 
</v>
      </c>
      <c r="EU73" s="254" t="str">
        <f>IF(ISNUMBER(FIND(analysismethod10,'III_Plan comp 438.68 {Plan 5}'!CN$15)),"",'III_Plan comp 438.68 {Plan 5}'!CN$15&amp;analysismethod10)</f>
        <v xml:space="preserve">Language Capabilities: Contract
IHCP: Contract/Good-faith effort to contract; 
</v>
      </c>
      <c r="EV73" s="254" t="str">
        <f>IF(ISNUMBER(FIND(analysismethod10,'III_Plan comp 438.68 {Plan 5}'!CO$15)),"",'III_Plan comp 438.68 {Plan 5}'!CO$15&amp;analysismethod10)</f>
        <v xml:space="preserve">Language Capabilities: Contract
IHCP: Contract/Good-faith effort to contract; 
</v>
      </c>
      <c r="EW73" s="254" t="str">
        <f>IF(ISNUMBER(FIND(analysismethod10,'III_Plan comp 438.68 {Plan 5}'!CP$15)),"",'III_Plan comp 438.68 {Plan 5}'!CP$15&amp;analysismethod10)</f>
        <v xml:space="preserve">Language Capabilities: Contract
IHCP: Contract/Good-faith effort to contract; 
</v>
      </c>
      <c r="EX73" s="254" t="str">
        <f>IF(ISNUMBER(FIND(analysismethod10,'III_Plan comp 438.68 {Plan 5}'!CQ$15)),"",'III_Plan comp 438.68 {Plan 5}'!CQ$15&amp;analysismethod10)</f>
        <v xml:space="preserve">Language Capabilities: Contract
IHCP: Contract/Good-faith effort to contract; 
</v>
      </c>
      <c r="EY73" s="254" t="str">
        <f>IF(ISNUMBER(FIND(analysismethod10,'III_Plan comp 438.68 {Plan 5}'!CR$15)),"",'III_Plan comp 438.68 {Plan 5}'!CR$15&amp;analysismethod10)</f>
        <v xml:space="preserve">Language Capabilities: Contract
IHCP: Contract/Good-faith effort to contract; 
</v>
      </c>
      <c r="EZ73" s="254" t="str">
        <f>IF(ISNUMBER(FIND(analysismethod10,'III_Plan comp 438.68 {Plan 5}'!CS$15)),"",'III_Plan comp 438.68 {Plan 5}'!CS$15&amp;analysismethod10)</f>
        <v xml:space="preserve">Language Capabilities: Contract
IHCP: Contract/Good-faith effort to contract; 
</v>
      </c>
      <c r="FA73" s="254" t="str">
        <f>IF(ISNUMBER(FIND(analysismethod10,'III_Plan comp 438.68 {Plan 5}'!CT$15)),"",'III_Plan comp 438.68 {Plan 5}'!CT$15&amp;analysismethod10)</f>
        <v xml:space="preserve">Language Capabilities: Contract
IHCP: Contract/Good-faith effort to contract; 
</v>
      </c>
      <c r="FB73" s="254" t="str">
        <f>IF(ISNUMBER(FIND(analysismethod10,'III_Plan comp 438.68 {Plan 5}'!CU$15)),"",'III_Plan comp 438.68 {Plan 5}'!CU$15&amp;analysismethod10)</f>
        <v xml:space="preserve">Language Capabilities: Contract
IHCP: Contract/Good-faith effort to contract; 
</v>
      </c>
      <c r="FC73" s="254" t="str">
        <f>IF(ISNUMBER(FIND(analysismethod10,'III_Plan comp 438.68 {Plan 5}'!CV$15)),"",'III_Plan comp 438.68 {Plan 5}'!CV$15&amp;analysismethod10)</f>
        <v xml:space="preserve">Language Capabilities: Contract
IHCP: Contract/Good-faith effort to contract; 
</v>
      </c>
      <c r="FD73" s="254" t="str">
        <f>IF(ISNUMBER(FIND(analysismethod10,'III_Plan comp 438.68 {Plan 5}'!CW$15)),"",'III_Plan comp 438.68 {Plan 5}'!CW$15&amp;analysismethod10)</f>
        <v xml:space="preserve">Language Capabilities: Contract
IHCP: Contract/Good-faith effort to contract; 
</v>
      </c>
      <c r="FE73" s="254" t="str">
        <f>IF(ISNUMBER(FIND(analysismethod10,'III_Plan comp 438.68 {Plan 5}'!CX$15)),"",'III_Plan comp 438.68 {Plan 5}'!CX$15&amp;analysismethod10)</f>
        <v xml:space="preserve">Language Capabilities: Contract
IHCP: Contract/Good-faith effort to contract; 
</v>
      </c>
      <c r="FF73" s="254" t="str">
        <f>IF(ISNUMBER(FIND(analysismethod10,'III_Plan comp 438.68 {Plan 5}'!CY$15)),"",'III_Plan comp 438.68 {Plan 5}'!CY$15&amp;analysismethod10)</f>
        <v xml:space="preserve">Language Capabilities: Contract
IHCP: Contract/Good-faith effort to contract; 
</v>
      </c>
      <c r="FG73" s="254" t="str">
        <f>IF(ISNUMBER(FIND(analysismethod10,'III_Plan comp 438.68 {Plan 5}'!CZ$15)),"",'III_Plan comp 438.68 {Plan 5}'!CZ$15&amp;analysismethod10)</f>
        <v xml:space="preserve">Language Capabilities: Contract
IHCP: Contract/Good-faith effort to contract;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Network Adequacy Certification Tool (NACT); 
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Timely Access Data Tool (TADT); 
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Contract/Good faith effort to contract ; 
Network Adequacy Certification Tool (NACT); 
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Timely Access Data Tool (TADT); 
</v>
      </c>
      <c r="BO83" s="251" t="str">
        <f>IF(ISNUMBER(FIND(analysismethod8,'III_Plan comp 438.68 {Plan 6}'!H$15)),"",'III_Plan comp 438.68 {Plan 6}'!H$15&amp;analysismethod8)</f>
        <v xml:space="preserve">Timely Access Data Tool (TADT); 
</v>
      </c>
      <c r="BP83" s="251" t="str">
        <f>IF(ISNUMBER(FIND(analysismethod8,'III_Plan comp 438.68 {Plan 6}'!I$15)),"",'III_Plan comp 438.68 {Plan 6}'!I$15&amp;analysismethod8)</f>
        <v xml:space="preserve">Network Adequacy Certification Tool (NACT); 
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Contract/Good faith effort to contract ; 
Network Adequacy Certification Tool (NACT); 
Timely Access Data Tool (TADT); 
</v>
      </c>
      <c r="BX83" s="251" t="str">
        <f>IF(ISNUMBER(FIND(analysismethod8,'III_Plan comp 438.68 {Plan 6}'!Q$15)),"",'III_Plan comp 438.68 {Plan 6}'!Q$15&amp;analysismethod8)</f>
        <v xml:space="preserve">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Network Adequacy Certification Tool (NACT); 
</v>
      </c>
      <c r="BM84" s="251" t="str">
        <f>IF(ISNUMBER(FIND(analysismethod9,'III_Plan comp 438.68 {Plan 6}'!F$15)),"",'III_Plan comp 438.68 {Plan 6}'!F$15&amp;analysismethod9)</f>
        <v xml:space="preserve">Network Adequacy Certification Tool (NACT); 
</v>
      </c>
      <c r="BN84" s="251" t="str">
        <f>IF(ISNUMBER(FIND(analysismethod9,'III_Plan comp 438.68 {Plan 6}'!G$15)),"",'III_Plan comp 438.68 {Plan 6}'!G$15&amp;analysismethod9)</f>
        <v xml:space="preserve">Network Adequacy Certification Tool (NACT); 
</v>
      </c>
      <c r="BO84" s="251" t="str">
        <f>IF(ISNUMBER(FIND(analysismethod9,'III_Plan comp 438.68 {Plan 6}'!H$15)),"",'III_Plan comp 438.68 {Plan 6}'!H$15&amp;analysismethod9)</f>
        <v xml:space="preserve">Network Adequacy Certification Tool (NACT); 
</v>
      </c>
      <c r="BP84" s="251" t="str">
        <f>IF(ISNUMBER(FIND(analysismethod9,'III_Plan comp 438.68 {Plan 6}'!I$15)),"",'III_Plan comp 438.68 {Plan 6}'!I$15&amp;analysismethod9)</f>
        <v/>
      </c>
      <c r="BQ84" s="251" t="str">
        <f>IF(ISNUMBER(FIND(analysismethod9,'III_Plan comp 438.68 {Plan 6}'!J$15)),"",'III_Plan comp 438.68 {Plan 6}'!J$15&amp;analysismethod9)</f>
        <v xml:space="preserve">Network Adequacy Certification Tool (NACT); 
</v>
      </c>
      <c r="BR84" s="251" t="str">
        <f>IF(ISNUMBER(FIND(analysismethod9,'III_Plan comp 438.68 {Plan 6}'!K$15)),"",'III_Plan comp 438.68 {Plan 6}'!K$15&amp;analysismethod9)</f>
        <v xml:space="preserve">Network Adequacy Certification Tool (NACT); 
</v>
      </c>
      <c r="BS84" s="251" t="str">
        <f>IF(ISNUMBER(FIND(analysismethod9,'III_Plan comp 438.68 {Plan 6}'!L$15)),"",'III_Plan comp 438.68 {Plan 6}'!L$15&amp;analysismethod9)</f>
        <v xml:space="preserve">Timely Access Data Tool (TADT); 
Network Adequacy Certification Tool (NACT); 
</v>
      </c>
      <c r="BT84" s="251" t="str">
        <f>IF(ISNUMBER(FIND(analysismethod9,'III_Plan comp 438.68 {Plan 6}'!M$15)),"",'III_Plan comp 438.68 {Plan 6}'!M$15&amp;analysismethod9)</f>
        <v xml:space="preserve">Network Adequacy Certification Tool (NACT); 
</v>
      </c>
      <c r="BU84" s="251" t="str">
        <f>IF(ISNUMBER(FIND(analysismethod9,'III_Plan comp 438.68 {Plan 6}'!N$15)),"",'III_Plan comp 438.68 {Plan 6}'!N$15&amp;analysismethod9)</f>
        <v xml:space="preserve">Network Adequacy Certification Tool (NACT); 
</v>
      </c>
      <c r="BV84" s="251" t="str">
        <f>IF(ISNUMBER(FIND(analysismethod9,'III_Plan comp 438.68 {Plan 6}'!O$15)),"",'III_Plan comp 438.68 {Plan 6}'!O$15&amp;analysismethod9)</f>
        <v xml:space="preserve">Network Adequacy Certification Tool (NACT); 
</v>
      </c>
      <c r="BW84" s="251" t="str">
        <f>IF(ISNUMBER(FIND(analysismethod9,'III_Plan comp 438.68 {Plan 6}'!P$15)),"",'III_Plan comp 438.68 {Plan 6}'!P$15&amp;analysismethod9)</f>
        <v/>
      </c>
      <c r="BX84" s="251" t="str">
        <f>IF(ISNUMBER(FIND(analysismethod9,'III_Plan comp 438.68 {Plan 6}'!Q$15)),"",'III_Plan comp 438.68 {Plan 6}'!Q$15&amp;analysismethod9)</f>
        <v xml:space="preserve">Network Adequacy Certification Tool (NACT); 
</v>
      </c>
      <c r="BY84" s="251" t="str">
        <f>IF(ISNUMBER(FIND(analysismethod9,'III_Plan comp 438.68 {Plan 6}'!R$15)),"",'III_Plan comp 438.68 {Plan 6}'!R$15&amp;analysismethod9)</f>
        <v xml:space="preserve">Network Adequacy Certification Tool (NACT); 
</v>
      </c>
      <c r="BZ84" s="251" t="str">
        <f>IF(ISNUMBER(FIND(analysismethod9,'III_Plan comp 438.68 {Plan 6}'!S$15)),"",'III_Plan comp 438.68 {Plan 6}'!S$15&amp;analysismethod9)</f>
        <v xml:space="preserve">Network Adequacy Certification Tool (NACT); 
</v>
      </c>
      <c r="CA84" s="251" t="str">
        <f>IF(ISNUMBER(FIND(analysismethod9,'III_Plan comp 438.68 {Plan 6}'!T$15)),"",'III_Plan comp 438.68 {Plan 6}'!T$15&amp;analysismethod9)</f>
        <v xml:space="preserve">Network Adequacy Certification Tool (NACT); 
</v>
      </c>
      <c r="CB84" s="251" t="str">
        <f>IF(ISNUMBER(FIND(analysismethod9,'III_Plan comp 438.68 {Plan 6}'!U$15)),"",'III_Plan comp 438.68 {Plan 6}'!U$15&amp;analysismethod9)</f>
        <v xml:space="preserve">Network Adequacy Certification Tool (NACT); 
</v>
      </c>
      <c r="CC84" s="251" t="str">
        <f>IF(ISNUMBER(FIND(analysismethod9,'III_Plan comp 438.68 {Plan 6}'!V$15)),"",'III_Plan comp 438.68 {Plan 6}'!V$15&amp;analysismethod9)</f>
        <v xml:space="preserve">Network Adequacy Certification Tool (NACT); 
</v>
      </c>
      <c r="CD84" s="251" t="str">
        <f>IF(ISNUMBER(FIND(analysismethod9,'III_Plan comp 438.68 {Plan 6}'!W$15)),"",'III_Plan comp 438.68 {Plan 6}'!W$15&amp;analysismethod9)</f>
        <v xml:space="preserve">Network Adequacy Certification Tool (NACT); 
</v>
      </c>
      <c r="CE84" s="251" t="str">
        <f>IF(ISNUMBER(FIND(analysismethod9,'III_Plan comp 438.68 {Plan 6}'!X$15)),"",'III_Plan comp 438.68 {Plan 6}'!X$15&amp;analysismethod9)</f>
        <v xml:space="preserve">Network Adequacy Certification Tool (NACT); 
</v>
      </c>
      <c r="CF84" s="251" t="str">
        <f>IF(ISNUMBER(FIND(analysismethod9,'III_Plan comp 438.68 {Plan 6}'!Y$15)),"",'III_Plan comp 438.68 {Plan 6}'!Y$15&amp;analysismethod9)</f>
        <v xml:space="preserve">Network Adequacy Certification Tool (NACT); 
</v>
      </c>
      <c r="CG84" s="251" t="str">
        <f>IF(ISNUMBER(FIND(analysismethod9,'III_Plan comp 438.68 {Plan 6}'!Z$15)),"",'III_Plan comp 438.68 {Plan 6}'!Z$15&amp;analysismethod9)</f>
        <v xml:space="preserve">Network Adequacy Certification Tool (NACT); 
</v>
      </c>
      <c r="CH84" s="251" t="str">
        <f>IF(ISNUMBER(FIND(analysismethod9,'III_Plan comp 438.68 {Plan 6}'!AA$15)),"",'III_Plan comp 438.68 {Plan 6}'!AA$15&amp;analysismethod9)</f>
        <v xml:space="preserve">Network Adequacy Certification Tool (NACT); 
</v>
      </c>
      <c r="CI84" s="251" t="str">
        <f>IF(ISNUMBER(FIND(analysismethod9,'III_Plan comp 438.68 {Plan 6}'!AB$15)),"",'III_Plan comp 438.68 {Plan 6}'!AB$15&amp;analysismethod9)</f>
        <v xml:space="preserve">Network Adequacy Certification Tool (NACT); 
</v>
      </c>
      <c r="CJ84" s="251" t="str">
        <f>IF(ISNUMBER(FIND(analysismethod9,'III_Plan comp 438.68 {Plan 6}'!AC$15)),"",'III_Plan comp 438.68 {Plan 6}'!AC$15&amp;analysismethod9)</f>
        <v xml:space="preserve">Network Adequacy Certification Tool (NACT); 
</v>
      </c>
      <c r="CK84" s="251" t="str">
        <f>IF(ISNUMBER(FIND(analysismethod9,'III_Plan comp 438.68 {Plan 6}'!AD$15)),"",'III_Plan comp 438.68 {Plan 6}'!AD$15&amp;analysismethod9)</f>
        <v xml:space="preserve">Network Adequacy Certification Tool (NACT); 
</v>
      </c>
      <c r="CL84" s="251" t="str">
        <f>IF(ISNUMBER(FIND(analysismethod9,'III_Plan comp 438.68 {Plan 6}'!AE$15)),"",'III_Plan comp 438.68 {Plan 6}'!AE$15&amp;analysismethod9)</f>
        <v xml:space="preserve">Network Adequacy Certification Tool (NACT); 
</v>
      </c>
      <c r="CM84" s="251" t="str">
        <f>IF(ISNUMBER(FIND(analysismethod9,'III_Plan comp 438.68 {Plan 6}'!AF$15)),"",'III_Plan comp 438.68 {Plan 6}'!AF$15&amp;analysismethod9)</f>
        <v xml:space="preserve">Network Adequacy Certification Tool (NACT); 
</v>
      </c>
      <c r="CN84" s="251" t="str">
        <f>IF(ISNUMBER(FIND(analysismethod9,'III_Plan comp 438.68 {Plan 6}'!AG$15)),"",'III_Plan comp 438.68 {Plan 6}'!AG$15&amp;analysismethod9)</f>
        <v xml:space="preserve">Network Adequacy Certification Tool (NACT); 
</v>
      </c>
      <c r="CO84" s="251" t="str">
        <f>IF(ISNUMBER(FIND(analysismethod9,'III_Plan comp 438.68 {Plan 6}'!AH$15)),"",'III_Plan comp 438.68 {Plan 6}'!AH$15&amp;analysismethod9)</f>
        <v xml:space="preserve">Network Adequacy Certification Tool (NACT); 
</v>
      </c>
      <c r="CP84" s="251" t="str">
        <f>IF(ISNUMBER(FIND(analysismethod9,'III_Plan comp 438.68 {Plan 6}'!AI$15)),"",'III_Plan comp 438.68 {Plan 6}'!AI$15&amp;analysismethod9)</f>
        <v xml:space="preserve">Network Adequacy Certification Tool (NACT); 
</v>
      </c>
      <c r="CQ84" s="251" t="str">
        <f>IF(ISNUMBER(FIND(analysismethod9,'III_Plan comp 438.68 {Plan 6}'!AJ$15)),"",'III_Plan comp 438.68 {Plan 6}'!AJ$15&amp;analysismethod9)</f>
        <v xml:space="preserve">Network Adequacy Certification Tool (NACT); 
</v>
      </c>
      <c r="CR84" s="251" t="str">
        <f>IF(ISNUMBER(FIND(analysismethod9,'III_Plan comp 438.68 {Plan 6}'!AK$15)),"",'III_Plan comp 438.68 {Plan 6}'!AK$15&amp;analysismethod9)</f>
        <v xml:space="preserve">Network Adequacy Certification Tool (NACT); 
</v>
      </c>
      <c r="CS84" s="251" t="str">
        <f>IF(ISNUMBER(FIND(analysismethod9,'III_Plan comp 438.68 {Plan 6}'!AL$15)),"",'III_Plan comp 438.68 {Plan 6}'!AL$15&amp;analysismethod9)</f>
        <v xml:space="preserve">Network Adequacy Certification Tool (NACT); 
</v>
      </c>
      <c r="CT84" s="251" t="str">
        <f>IF(ISNUMBER(FIND(analysismethod9,'III_Plan comp 438.68 {Plan 6}'!AM$15)),"",'III_Plan comp 438.68 {Plan 6}'!AM$15&amp;analysismethod9)</f>
        <v xml:space="preserve">Network Adequacy Certification Tool (NACT); 
</v>
      </c>
      <c r="CU84" s="251" t="str">
        <f>IF(ISNUMBER(FIND(analysismethod9,'III_Plan comp 438.68 {Plan 6}'!AN$15)),"",'III_Plan comp 438.68 {Plan 6}'!AN$15&amp;analysismethod9)</f>
        <v xml:space="preserve">Network Adequacy Certification Tool (NACT); 
</v>
      </c>
      <c r="CV84" s="251" t="str">
        <f>IF(ISNUMBER(FIND(analysismethod9,'III_Plan comp 438.68 {Plan 6}'!AO$15)),"",'III_Plan comp 438.68 {Plan 6}'!AO$15&amp;analysismethod9)</f>
        <v xml:space="preserve">Network Adequacy Certification Tool (NACT); 
</v>
      </c>
      <c r="CW84" s="251" t="str">
        <f>IF(ISNUMBER(FIND(analysismethod9,'III_Plan comp 438.68 {Plan 6}'!AP$15)),"",'III_Plan comp 438.68 {Plan 6}'!AP$15&amp;analysismethod9)</f>
        <v xml:space="preserve">Network Adequacy Certification Tool (NACT); 
</v>
      </c>
      <c r="CX84" s="251" t="str">
        <f>IF(ISNUMBER(FIND(analysismethod9,'III_Plan comp 438.68 {Plan 6}'!AQ$15)),"",'III_Plan comp 438.68 {Plan 6}'!AQ$15&amp;analysismethod9)</f>
        <v xml:space="preserve">Network Adequacy Certification Tool (NACT); 
</v>
      </c>
      <c r="CY84" s="251" t="str">
        <f>IF(ISNUMBER(FIND(analysismethod9,'III_Plan comp 438.68 {Plan 6}'!AR$15)),"",'III_Plan comp 438.68 {Plan 6}'!AR$15&amp;analysismethod9)</f>
        <v xml:space="preserve">Network Adequacy Certification Tool (NACT); 
</v>
      </c>
      <c r="CZ84" s="251" t="str">
        <f>IF(ISNUMBER(FIND(analysismethod9,'III_Plan comp 438.68 {Plan 6}'!AS$15)),"",'III_Plan comp 438.68 {Plan 6}'!AS$15&amp;analysismethod9)</f>
        <v xml:space="preserve">Network Adequacy Certification Tool (NACT); 
</v>
      </c>
      <c r="DA84" s="251" t="str">
        <f>IF(ISNUMBER(FIND(analysismethod9,'III_Plan comp 438.68 {Plan 6}'!AT$15)),"",'III_Plan comp 438.68 {Plan 6}'!AT$15&amp;analysismethod9)</f>
        <v xml:space="preserve">Network Adequacy Certification Tool (NACT); 
</v>
      </c>
      <c r="DB84" s="251" t="str">
        <f>IF(ISNUMBER(FIND(analysismethod9,'III_Plan comp 438.68 {Plan 6}'!AU$15)),"",'III_Plan comp 438.68 {Plan 6}'!AU$15&amp;analysismethod9)</f>
        <v xml:space="preserve">Network Adequacy Certification Tool (NACT); 
</v>
      </c>
      <c r="DC84" s="251" t="str">
        <f>IF(ISNUMBER(FIND(analysismethod9,'III_Plan comp 438.68 {Plan 6}'!AV$15)),"",'III_Plan comp 438.68 {Plan 6}'!AV$15&amp;analysismethod9)</f>
        <v xml:space="preserve">Network Adequacy Certification Tool (NACT); 
</v>
      </c>
      <c r="DD84" s="251" t="str">
        <f>IF(ISNUMBER(FIND(analysismethod9,'III_Plan comp 438.68 {Plan 6}'!AW$15)),"",'III_Plan comp 438.68 {Plan 6}'!AW$15&amp;analysismethod9)</f>
        <v xml:space="preserve">Network Adequacy Certification Tool (NACT); 
</v>
      </c>
      <c r="DE84" s="251" t="str">
        <f>IF(ISNUMBER(FIND(analysismethod9,'III_Plan comp 438.68 {Plan 6}'!AX$15)),"",'III_Plan comp 438.68 {Plan 6}'!AX$15&amp;analysismethod9)</f>
        <v xml:space="preserve">Network Adequacy Certification Tool (NACT); 
</v>
      </c>
      <c r="DF84" s="251" t="str">
        <f>IF(ISNUMBER(FIND(analysismethod9,'III_Plan comp 438.68 {Plan 6}'!AY$15)),"",'III_Plan comp 438.68 {Plan 6}'!AY$15&amp;analysismethod9)</f>
        <v xml:space="preserve">Network Adequacy Certification Tool (NACT); 
</v>
      </c>
      <c r="DG84" s="251" t="str">
        <f>IF(ISNUMBER(FIND(analysismethod9,'III_Plan comp 438.68 {Plan 6}'!AZ$15)),"",'III_Plan comp 438.68 {Plan 6}'!AZ$15&amp;analysismethod9)</f>
        <v xml:space="preserve">Network Adequacy Certification Tool (NACT); 
</v>
      </c>
      <c r="DH84" s="251" t="str">
        <f>IF(ISNUMBER(FIND(analysismethod9,'III_Plan comp 438.68 {Plan 6}'!BA$15)),"",'III_Plan comp 438.68 {Plan 6}'!BA$15&amp;analysismethod9)</f>
        <v xml:space="preserve">Network Adequacy Certification Tool (NACT); 
</v>
      </c>
      <c r="DI84" s="251" t="str">
        <f>IF(ISNUMBER(FIND(analysismethod9,'III_Plan comp 438.68 {Plan 6}'!BB$15)),"",'III_Plan comp 438.68 {Plan 6}'!BB$15&amp;analysismethod9)</f>
        <v xml:space="preserve">Network Adequacy Certification Tool (NACT); 
</v>
      </c>
      <c r="DJ84" s="251" t="str">
        <f>IF(ISNUMBER(FIND(analysismethod9,'III_Plan comp 438.68 {Plan 6}'!BC$15)),"",'III_Plan comp 438.68 {Plan 6}'!BC$15&amp;analysismethod9)</f>
        <v xml:space="preserve">Network Adequacy Certification Tool (NACT); 
</v>
      </c>
      <c r="DK84" s="251" t="str">
        <f>IF(ISNUMBER(FIND(analysismethod9,'III_Plan comp 438.68 {Plan 6}'!BD$15)),"",'III_Plan comp 438.68 {Plan 6}'!BD$15&amp;analysismethod9)</f>
        <v xml:space="preserve">Network Adequacy Certification Tool (NACT); 
</v>
      </c>
      <c r="DL84" s="251" t="str">
        <f>IF(ISNUMBER(FIND(analysismethod9,'III_Plan comp 438.68 {Plan 6}'!BE$15)),"",'III_Plan comp 438.68 {Plan 6}'!BE$15&amp;analysismethod9)</f>
        <v xml:space="preserve">Network Adequacy Certification Tool (NACT); 
</v>
      </c>
      <c r="DM84" s="251" t="str">
        <f>IF(ISNUMBER(FIND(analysismethod9,'III_Plan comp 438.68 {Plan 6}'!BF$15)),"",'III_Plan comp 438.68 {Plan 6}'!BF$15&amp;analysismethod9)</f>
        <v xml:space="preserve">Network Adequacy Certification Tool (NACT); 
</v>
      </c>
      <c r="DN84" s="251" t="str">
        <f>IF(ISNUMBER(FIND(analysismethod9,'III_Plan comp 438.68 {Plan 6}'!BG$15)),"",'III_Plan comp 438.68 {Plan 6}'!BG$15&amp;analysismethod9)</f>
        <v xml:space="preserve">Network Adequacy Certification Tool (NACT); 
</v>
      </c>
      <c r="DO84" s="251" t="str">
        <f>IF(ISNUMBER(FIND(analysismethod9,'III_Plan comp 438.68 {Plan 6}'!BH$15)),"",'III_Plan comp 438.68 {Plan 6}'!BH$15&amp;analysismethod9)</f>
        <v xml:space="preserve">Network Adequacy Certification Tool (NACT); 
</v>
      </c>
      <c r="DP84" s="251" t="str">
        <f>IF(ISNUMBER(FIND(analysismethod9,'III_Plan comp 438.68 {Plan 6}'!BI$15)),"",'III_Plan comp 438.68 {Plan 6}'!BI$15&amp;analysismethod9)</f>
        <v xml:space="preserve">Network Adequacy Certification Tool (NACT); 
</v>
      </c>
      <c r="DQ84" s="251" t="str">
        <f>IF(ISNUMBER(FIND(analysismethod9,'III_Plan comp 438.68 {Plan 6}'!BJ$15)),"",'III_Plan comp 438.68 {Plan 6}'!BJ$15&amp;analysismethod9)</f>
        <v xml:space="preserve">Network Adequacy Certification Tool (NACT); 
</v>
      </c>
      <c r="DR84" s="251" t="str">
        <f>IF(ISNUMBER(FIND(analysismethod9,'III_Plan comp 438.68 {Plan 6}'!BK$15)),"",'III_Plan comp 438.68 {Plan 6}'!BK$15&amp;analysismethod9)</f>
        <v xml:space="preserve">Network Adequacy Certification Tool (NACT); 
</v>
      </c>
      <c r="DS84" s="251" t="str">
        <f>IF(ISNUMBER(FIND(analysismethod9,'III_Plan comp 438.68 {Plan 6}'!BL$15)),"",'III_Plan comp 438.68 {Plan 6}'!BL$15&amp;analysismethod9)</f>
        <v xml:space="preserve">Network Adequacy Certification Tool (NACT); 
</v>
      </c>
      <c r="DT84" s="251" t="str">
        <f>IF(ISNUMBER(FIND(analysismethod9,'III_Plan comp 438.68 {Plan 6}'!BM$15)),"",'III_Plan comp 438.68 {Plan 6}'!BM$15&amp;analysismethod9)</f>
        <v xml:space="preserve">Network Adequacy Certification Tool (NACT); 
</v>
      </c>
      <c r="DU84" s="251" t="str">
        <f>IF(ISNUMBER(FIND(analysismethod9,'III_Plan comp 438.68 {Plan 6}'!BN$15)),"",'III_Plan comp 438.68 {Plan 6}'!BN$15&amp;analysismethod9)</f>
        <v xml:space="preserve">Network Adequacy Certification Tool (NACT); 
</v>
      </c>
      <c r="DV84" s="251" t="str">
        <f>IF(ISNUMBER(FIND(analysismethod9,'III_Plan comp 438.68 {Plan 6}'!BO$15)),"",'III_Plan comp 438.68 {Plan 6}'!BO$15&amp;analysismethod9)</f>
        <v xml:space="preserve">Network Adequacy Certification Tool (NACT); 
</v>
      </c>
      <c r="DW84" s="251" t="str">
        <f>IF(ISNUMBER(FIND(analysismethod9,'III_Plan comp 438.68 {Plan 6}'!BP$15)),"",'III_Plan comp 438.68 {Plan 6}'!BP$15&amp;analysismethod9)</f>
        <v xml:space="preserve">Network Adequacy Certification Tool (NACT); 
</v>
      </c>
      <c r="DX84" s="251" t="str">
        <f>IF(ISNUMBER(FIND(analysismethod9,'III_Plan comp 438.68 {Plan 6}'!BQ$15)),"",'III_Plan comp 438.68 {Plan 6}'!BQ$15&amp;analysismethod9)</f>
        <v xml:space="preserve">Network Adequacy Certification Tool (NACT); 
</v>
      </c>
      <c r="DY84" s="251" t="str">
        <f>IF(ISNUMBER(FIND(analysismethod9,'III_Plan comp 438.68 {Plan 6}'!BR$15)),"",'III_Plan comp 438.68 {Plan 6}'!BR$15&amp;analysismethod9)</f>
        <v xml:space="preserve">Network Adequacy Certification Tool (NACT); 
</v>
      </c>
      <c r="DZ84" s="251" t="str">
        <f>IF(ISNUMBER(FIND(analysismethod9,'III_Plan comp 438.68 {Plan 6}'!BS$15)),"",'III_Plan comp 438.68 {Plan 6}'!BS$15&amp;analysismethod9)</f>
        <v xml:space="preserve">Network Adequacy Certification Tool (NACT); 
</v>
      </c>
      <c r="EA84" s="251" t="str">
        <f>IF(ISNUMBER(FIND(analysismethod9,'III_Plan comp 438.68 {Plan 6}'!BT$15)),"",'III_Plan comp 438.68 {Plan 6}'!BT$15&amp;analysismethod9)</f>
        <v xml:space="preserve">Network Adequacy Certification Tool (NACT); 
</v>
      </c>
      <c r="EB84" s="251" t="str">
        <f>IF(ISNUMBER(FIND(analysismethod9,'III_Plan comp 438.68 {Plan 6}'!BU$15)),"",'III_Plan comp 438.68 {Plan 6}'!BU$15&amp;analysismethod9)</f>
        <v xml:space="preserve">Network Adequacy Certification Tool (NACT); 
</v>
      </c>
      <c r="EC84" s="251" t="str">
        <f>IF(ISNUMBER(FIND(analysismethod9,'III_Plan comp 438.68 {Plan 6}'!BV$15)),"",'III_Plan comp 438.68 {Plan 6}'!BV$15&amp;analysismethod9)</f>
        <v xml:space="preserve">Network Adequacy Certification Tool (NACT); 
</v>
      </c>
      <c r="ED84" s="251" t="str">
        <f>IF(ISNUMBER(FIND(analysismethod9,'III_Plan comp 438.68 {Plan 6}'!BW$15)),"",'III_Plan comp 438.68 {Plan 6}'!BW$15&amp;analysismethod9)</f>
        <v xml:space="preserve">Network Adequacy Certification Tool (NACT); 
</v>
      </c>
      <c r="EE84" s="251" t="str">
        <f>IF(ISNUMBER(FIND(analysismethod9,'III_Plan comp 438.68 {Plan 6}'!BX$15)),"",'III_Plan comp 438.68 {Plan 6}'!BX$15&amp;analysismethod9)</f>
        <v xml:space="preserve">Network Adequacy Certification Tool (NACT); 
</v>
      </c>
      <c r="EF84" s="251" t="str">
        <f>IF(ISNUMBER(FIND(analysismethod9,'III_Plan comp 438.68 {Plan 6}'!BY$15)),"",'III_Plan comp 438.68 {Plan 6}'!BY$15&amp;analysismethod9)</f>
        <v xml:space="preserve">Network Adequacy Certification Tool (NACT); 
</v>
      </c>
      <c r="EG84" s="251" t="str">
        <f>IF(ISNUMBER(FIND(analysismethod9,'III_Plan comp 438.68 {Plan 6}'!BZ$15)),"",'III_Plan comp 438.68 {Plan 6}'!BZ$15&amp;analysismethod9)</f>
        <v xml:space="preserve">Network Adequacy Certification Tool (NACT); 
</v>
      </c>
      <c r="EH84" s="251" t="str">
        <f>IF(ISNUMBER(FIND(analysismethod9,'III_Plan comp 438.68 {Plan 6}'!CA$15)),"",'III_Plan comp 438.68 {Plan 6}'!CA$15&amp;analysismethod9)</f>
        <v xml:space="preserve">Network Adequacy Certification Tool (NACT); 
</v>
      </c>
      <c r="EI84" s="251" t="str">
        <f>IF(ISNUMBER(FIND(analysismethod9,'III_Plan comp 438.68 {Plan 6}'!CB$15)),"",'III_Plan comp 438.68 {Plan 6}'!CB$15&amp;analysismethod9)</f>
        <v xml:space="preserve">Network Adequacy Certification Tool (NACT); 
</v>
      </c>
      <c r="EJ84" s="251" t="str">
        <f>IF(ISNUMBER(FIND(analysismethod9,'III_Plan comp 438.68 {Plan 6}'!CC$15)),"",'III_Plan comp 438.68 {Plan 6}'!CC$15&amp;analysismethod9)</f>
        <v xml:space="preserve">Network Adequacy Certification Tool (NACT); 
</v>
      </c>
      <c r="EK84" s="251" t="str">
        <f>IF(ISNUMBER(FIND(analysismethod9,'III_Plan comp 438.68 {Plan 6}'!CD$15)),"",'III_Plan comp 438.68 {Plan 6}'!CD$15&amp;analysismethod9)</f>
        <v xml:space="preserve">Network Adequacy Certification Tool (NACT); 
</v>
      </c>
      <c r="EL84" s="251" t="str">
        <f>IF(ISNUMBER(FIND(analysismethod9,'III_Plan comp 438.68 {Plan 6}'!CE$15)),"",'III_Plan comp 438.68 {Plan 6}'!CE$15&amp;analysismethod9)</f>
        <v xml:space="preserve">Network Adequacy Certification Tool (NACT); 
</v>
      </c>
      <c r="EM84" s="251" t="str">
        <f>IF(ISNUMBER(FIND(analysismethod9,'III_Plan comp 438.68 {Plan 6}'!CF$15)),"",'III_Plan comp 438.68 {Plan 6}'!CF$15&amp;analysismethod9)</f>
        <v xml:space="preserve">Network Adequacy Certification Tool (NACT); 
</v>
      </c>
      <c r="EN84" s="251" t="str">
        <f>IF(ISNUMBER(FIND(analysismethod9,'III_Plan comp 438.68 {Plan 6}'!CG$15)),"",'III_Plan comp 438.68 {Plan 6}'!CG$15&amp;analysismethod9)</f>
        <v xml:space="preserve">Network Adequacy Certification Tool (NACT); 
</v>
      </c>
      <c r="EO84" s="251" t="str">
        <f>IF(ISNUMBER(FIND(analysismethod9,'III_Plan comp 438.68 {Plan 6}'!CH$15)),"",'III_Plan comp 438.68 {Plan 6}'!CH$15&amp;analysismethod9)</f>
        <v xml:space="preserve">Network Adequacy Certification Tool (NACT); 
</v>
      </c>
      <c r="EP84" s="251" t="str">
        <f>IF(ISNUMBER(FIND(analysismethod9,'III_Plan comp 438.68 {Plan 6}'!CI$15)),"",'III_Plan comp 438.68 {Plan 6}'!CI$15&amp;analysismethod9)</f>
        <v xml:space="preserve">Network Adequacy Certification Tool (NACT); 
</v>
      </c>
      <c r="EQ84" s="251" t="str">
        <f>IF(ISNUMBER(FIND(analysismethod9,'III_Plan comp 438.68 {Plan 6}'!CJ$15)),"",'III_Plan comp 438.68 {Plan 6}'!CJ$15&amp;analysismethod9)</f>
        <v xml:space="preserve">Network Adequacy Certification Tool (NACT); 
</v>
      </c>
      <c r="ER84" s="251" t="str">
        <f>IF(ISNUMBER(FIND(analysismethod9,'III_Plan comp 438.68 {Plan 6}'!CK$15)),"",'III_Plan comp 438.68 {Plan 6}'!CK$15&amp;analysismethod9)</f>
        <v xml:space="preserve">Network Adequacy Certification Tool (NACT); 
</v>
      </c>
      <c r="ES84" s="251" t="str">
        <f>IF(ISNUMBER(FIND(analysismethod9,'III_Plan comp 438.68 {Plan 6}'!CL$15)),"",'III_Plan comp 438.68 {Plan 6}'!CL$15&amp;analysismethod9)</f>
        <v xml:space="preserve">Network Adequacy Certification Tool (NACT); 
</v>
      </c>
      <c r="ET84" s="251" t="str">
        <f>IF(ISNUMBER(FIND(analysismethod9,'III_Plan comp 438.68 {Plan 6}'!CM$15)),"",'III_Plan comp 438.68 {Plan 6}'!CM$15&amp;analysismethod9)</f>
        <v xml:space="preserve">Network Adequacy Certification Tool (NACT); 
</v>
      </c>
      <c r="EU84" s="251" t="str">
        <f>IF(ISNUMBER(FIND(analysismethod9,'III_Plan comp 438.68 {Plan 6}'!CN$15)),"",'III_Plan comp 438.68 {Plan 6}'!CN$15&amp;analysismethod9)</f>
        <v xml:space="preserve">Network Adequacy Certification Tool (NACT); 
</v>
      </c>
      <c r="EV84" s="251" t="str">
        <f>IF(ISNUMBER(FIND(analysismethod9,'III_Plan comp 438.68 {Plan 6}'!CO$15)),"",'III_Plan comp 438.68 {Plan 6}'!CO$15&amp;analysismethod9)</f>
        <v xml:space="preserve">Network Adequacy Certification Tool (NACT); 
</v>
      </c>
      <c r="EW84" s="251" t="str">
        <f>IF(ISNUMBER(FIND(analysismethod9,'III_Plan comp 438.68 {Plan 6}'!CP$15)),"",'III_Plan comp 438.68 {Plan 6}'!CP$15&amp;analysismethod9)</f>
        <v xml:space="preserve">Network Adequacy Certification Tool (NACT); 
</v>
      </c>
      <c r="EX84" s="251" t="str">
        <f>IF(ISNUMBER(FIND(analysismethod9,'III_Plan comp 438.68 {Plan 6}'!CQ$15)),"",'III_Plan comp 438.68 {Plan 6}'!CQ$15&amp;analysismethod9)</f>
        <v xml:space="preserve">Network Adequacy Certification Tool (NACT); 
</v>
      </c>
      <c r="EY84" s="251" t="str">
        <f>IF(ISNUMBER(FIND(analysismethod9,'III_Plan comp 438.68 {Plan 6}'!CR$15)),"",'III_Plan comp 438.68 {Plan 6}'!CR$15&amp;analysismethod9)</f>
        <v xml:space="preserve">Network Adequacy Certification Tool (NACT); 
</v>
      </c>
      <c r="EZ84" s="251" t="str">
        <f>IF(ISNUMBER(FIND(analysismethod9,'III_Plan comp 438.68 {Plan 6}'!CS$15)),"",'III_Plan comp 438.68 {Plan 6}'!CS$15&amp;analysismethod9)</f>
        <v xml:space="preserve">Network Adequacy Certification Tool (NACT); 
</v>
      </c>
      <c r="FA84" s="251" t="str">
        <f>IF(ISNUMBER(FIND(analysismethod9,'III_Plan comp 438.68 {Plan 6}'!CT$15)),"",'III_Plan comp 438.68 {Plan 6}'!CT$15&amp;analysismethod9)</f>
        <v xml:space="preserve">Network Adequacy Certification Tool (NACT); 
</v>
      </c>
      <c r="FB84" s="251" t="str">
        <f>IF(ISNUMBER(FIND(analysismethod9,'III_Plan comp 438.68 {Plan 6}'!CU$15)),"",'III_Plan comp 438.68 {Plan 6}'!CU$15&amp;analysismethod9)</f>
        <v xml:space="preserve">Network Adequacy Certification Tool (NACT); 
</v>
      </c>
      <c r="FC84" s="251" t="str">
        <f>IF(ISNUMBER(FIND(analysismethod9,'III_Plan comp 438.68 {Plan 6}'!CV$15)),"",'III_Plan comp 438.68 {Plan 6}'!CV$15&amp;analysismethod9)</f>
        <v xml:space="preserve">Network Adequacy Certification Tool (NACT); 
</v>
      </c>
      <c r="FD84" s="251" t="str">
        <f>IF(ISNUMBER(FIND(analysismethod9,'III_Plan comp 438.68 {Plan 6}'!CW$15)),"",'III_Plan comp 438.68 {Plan 6}'!CW$15&amp;analysismethod9)</f>
        <v xml:space="preserve">Network Adequacy Certification Tool (NACT); 
</v>
      </c>
      <c r="FE84" s="251" t="str">
        <f>IF(ISNUMBER(FIND(analysismethod9,'III_Plan comp 438.68 {Plan 6}'!CX$15)),"",'III_Plan comp 438.68 {Plan 6}'!CX$15&amp;analysismethod9)</f>
        <v xml:space="preserve">Network Adequacy Certification Tool (NACT); 
</v>
      </c>
      <c r="FF84" s="251" t="str">
        <f>IF(ISNUMBER(FIND(analysismethod9,'III_Plan comp 438.68 {Plan 6}'!CY$15)),"",'III_Plan comp 438.68 {Plan 6}'!CY$15&amp;analysismethod9)</f>
        <v xml:space="preserve">Network Adequacy Certification Tool (NACT); 
</v>
      </c>
      <c r="FG84" s="251" t="str">
        <f>IF(ISNUMBER(FIND(analysismethod9,'III_Plan comp 438.68 {Plan 6}'!CZ$15)),"",'III_Plan comp 438.68 {Plan 6}'!CZ$15&amp;analysismethod9)</f>
        <v xml:space="preserve">Network Adequacy Certification Tool (NACT);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Language Capabilities: Contract
IHCP: Contract/Good-faith effort to contract; 
</v>
      </c>
      <c r="BM85" s="254" t="str">
        <f>IF(ISNUMBER(FIND(analysismethod10,'III_Plan comp 438.68 {Plan 6}'!F$15)),"",'III_Plan comp 438.68 {Plan 6}'!F$15&amp;analysismethod10)</f>
        <v xml:space="preserve">Language Capabilities: Contract
IHCP: Contract/Good-faith effort to contract; 
</v>
      </c>
      <c r="BN85" s="254" t="str">
        <f>IF(ISNUMBER(FIND(analysismethod10,'III_Plan comp 438.68 {Plan 6}'!G$15)),"",'III_Plan comp 438.68 {Plan 6}'!G$15&amp;analysismethod10)</f>
        <v xml:space="preserve">Language Capabilities: Contract
IHCP: Contract/Good-faith effort to contract; 
</v>
      </c>
      <c r="BO85" s="254" t="str">
        <f>IF(ISNUMBER(FIND(analysismethod10,'III_Plan comp 438.68 {Plan 6}'!H$15)),"",'III_Plan comp 438.68 {Plan 6}'!H$15&amp;analysismethod10)</f>
        <v xml:space="preserve">Language Capabilities: Contract
IHCP: Contract/Good-faith effort to contract; 
</v>
      </c>
      <c r="BP85" s="254" t="str">
        <f>IF(ISNUMBER(FIND(analysismethod10,'III_Plan comp 438.68 {Plan 6}'!I$15)),"",'III_Plan comp 438.68 {Plan 6}'!I$15&amp;analysismethod10)</f>
        <v xml:space="preserve">Network Adequacy Certification Tool (NACT); 
Language Capabilities: Contract
IHCP: Contract/Good-faith effort to contract; 
</v>
      </c>
      <c r="BQ85" s="254" t="str">
        <f>IF(ISNUMBER(FIND(analysismethod10,'III_Plan comp 438.68 {Plan 6}'!J$15)),"",'III_Plan comp 438.68 {Plan 6}'!J$15&amp;analysismethod10)</f>
        <v xml:space="preserve">Language Capabilities: Contract
IHCP: Contract/Good-faith effort to contract; 
</v>
      </c>
      <c r="BR85" s="254" t="str">
        <f>IF(ISNUMBER(FIND(analysismethod10,'III_Plan comp 438.68 {Plan 6}'!K$15)),"",'III_Plan comp 438.68 {Plan 6}'!K$15&amp;analysismethod10)</f>
        <v xml:space="preserve">Language Capabilities: Contract
IHCP: Contract/Good-faith effort to contract; 
</v>
      </c>
      <c r="BS85" s="254" t="str">
        <f>IF(ISNUMBER(FIND(analysismethod10,'III_Plan comp 438.68 {Plan 6}'!L$15)),"",'III_Plan comp 438.68 {Plan 6}'!L$15&amp;analysismethod10)</f>
        <v xml:space="preserve">Timely Access Data Tool (TADT); 
Language Capabilities: Contract
IHCP: Contract/Good-faith effort to contract; 
</v>
      </c>
      <c r="BT85" s="254" t="str">
        <f>IF(ISNUMBER(FIND(analysismethod10,'III_Plan comp 438.68 {Plan 6}'!M$15)),"",'III_Plan comp 438.68 {Plan 6}'!M$15&amp;analysismethod10)</f>
        <v xml:space="preserve">Language Capabilities: Contract
IHCP: Contract/Good-faith effort to contract; 
</v>
      </c>
      <c r="BU85" s="254" t="str">
        <f>IF(ISNUMBER(FIND(analysismethod10,'III_Plan comp 438.68 {Plan 6}'!N$15)),"",'III_Plan comp 438.68 {Plan 6}'!N$15&amp;analysismethod10)</f>
        <v xml:space="preserve">Language Capabilities: Contract
IHCP: Contract/Good-faith effort to contract; 
</v>
      </c>
      <c r="BV85" s="254" t="str">
        <f>IF(ISNUMBER(FIND(analysismethod10,'III_Plan comp 438.68 {Plan 6}'!O$15)),"",'III_Plan comp 438.68 {Plan 6}'!O$15&amp;analysismethod10)</f>
        <v xml:space="preserve">Language Capabilities: Contract
IHCP: Contract/Good-faith effort to contract; 
</v>
      </c>
      <c r="BW85" s="254" t="str">
        <f>IF(ISNUMBER(FIND(analysismethod10,'III_Plan comp 438.68 {Plan 6}'!P$15)),"",'III_Plan comp 438.68 {Plan 6}'!P$15&amp;analysismethod10)</f>
        <v xml:space="preserve">Contract/Good faith effort to contract ; 
Network Adequacy Certification Tool (NACT); 
Language Capabilities: Contract
IHCP: Contract/Good-faith effort to contract; 
</v>
      </c>
      <c r="BX85" s="254" t="str">
        <f>IF(ISNUMBER(FIND(analysismethod10,'III_Plan comp 438.68 {Plan 6}'!Q$15)),"",'III_Plan comp 438.68 {Plan 6}'!Q$15&amp;analysismethod10)</f>
        <v xml:space="preserve">Language Capabilities: Contract
IHCP: Contract/Good-faith effort to contract; 
</v>
      </c>
      <c r="BY85" s="254" t="str">
        <f>IF(ISNUMBER(FIND(analysismethod10,'III_Plan comp 438.68 {Plan 6}'!R$15)),"",'III_Plan comp 438.68 {Plan 6}'!R$15&amp;analysismethod10)</f>
        <v xml:space="preserve">Language Capabilities: Contract
IHCP: Contract/Good-faith effort to contract; 
</v>
      </c>
      <c r="BZ85" s="254" t="str">
        <f>IF(ISNUMBER(FIND(analysismethod10,'III_Plan comp 438.68 {Plan 6}'!S$15)),"",'III_Plan comp 438.68 {Plan 6}'!S$15&amp;analysismethod10)</f>
        <v xml:space="preserve">Language Capabilities: Contract
IHCP: Contract/Good-faith effort to contract; 
</v>
      </c>
      <c r="CA85" s="254" t="str">
        <f>IF(ISNUMBER(FIND(analysismethod10,'III_Plan comp 438.68 {Plan 6}'!T$15)),"",'III_Plan comp 438.68 {Plan 6}'!T$15&amp;analysismethod10)</f>
        <v xml:space="preserve">Language Capabilities: Contract
IHCP: Contract/Good-faith effort to contract; 
</v>
      </c>
      <c r="CB85" s="254" t="str">
        <f>IF(ISNUMBER(FIND(analysismethod10,'III_Plan comp 438.68 {Plan 6}'!U$15)),"",'III_Plan comp 438.68 {Plan 6}'!U$15&amp;analysismethod10)</f>
        <v xml:space="preserve">Language Capabilities: Contract
IHCP: Contract/Good-faith effort to contract; 
</v>
      </c>
      <c r="CC85" s="254" t="str">
        <f>IF(ISNUMBER(FIND(analysismethod10,'III_Plan comp 438.68 {Plan 6}'!V$15)),"",'III_Plan comp 438.68 {Plan 6}'!V$15&amp;analysismethod10)</f>
        <v xml:space="preserve">Language Capabilities: Contract
IHCP: Contract/Good-faith effort to contract; 
</v>
      </c>
      <c r="CD85" s="254" t="str">
        <f>IF(ISNUMBER(FIND(analysismethod10,'III_Plan comp 438.68 {Plan 6}'!W$15)),"",'III_Plan comp 438.68 {Plan 6}'!W$15&amp;analysismethod10)</f>
        <v xml:space="preserve">Language Capabilities: Contract
IHCP: Contract/Good-faith effort to contract; 
</v>
      </c>
      <c r="CE85" s="254" t="str">
        <f>IF(ISNUMBER(FIND(analysismethod10,'III_Plan comp 438.68 {Plan 6}'!X$15)),"",'III_Plan comp 438.68 {Plan 6}'!X$15&amp;analysismethod10)</f>
        <v xml:space="preserve">Language Capabilities: Contract
IHCP: Contract/Good-faith effort to contract; 
</v>
      </c>
      <c r="CF85" s="254" t="str">
        <f>IF(ISNUMBER(FIND(analysismethod10,'III_Plan comp 438.68 {Plan 6}'!Y$15)),"",'III_Plan comp 438.68 {Plan 6}'!Y$15&amp;analysismethod10)</f>
        <v xml:space="preserve">Language Capabilities: Contract
IHCP: Contract/Good-faith effort to contract; 
</v>
      </c>
      <c r="CG85" s="254" t="str">
        <f>IF(ISNUMBER(FIND(analysismethod10,'III_Plan comp 438.68 {Plan 6}'!Z$15)),"",'III_Plan comp 438.68 {Plan 6}'!Z$15&amp;analysismethod10)</f>
        <v xml:space="preserve">Language Capabilities: Contract
IHCP: Contract/Good-faith effort to contract; 
</v>
      </c>
      <c r="CH85" s="254" t="str">
        <f>IF(ISNUMBER(FIND(analysismethod10,'III_Plan comp 438.68 {Plan 6}'!AA$15)),"",'III_Plan comp 438.68 {Plan 6}'!AA$15&amp;analysismethod10)</f>
        <v xml:space="preserve">Language Capabilities: Contract
IHCP: Contract/Good-faith effort to contract; 
</v>
      </c>
      <c r="CI85" s="254" t="str">
        <f>IF(ISNUMBER(FIND(analysismethod10,'III_Plan comp 438.68 {Plan 6}'!AB$15)),"",'III_Plan comp 438.68 {Plan 6}'!AB$15&amp;analysismethod10)</f>
        <v xml:space="preserve">Language Capabilities: Contract
IHCP: Contract/Good-faith effort to contract; 
</v>
      </c>
      <c r="CJ85" s="254" t="str">
        <f>IF(ISNUMBER(FIND(analysismethod10,'III_Plan comp 438.68 {Plan 6}'!AC$15)),"",'III_Plan comp 438.68 {Plan 6}'!AC$15&amp;analysismethod10)</f>
        <v xml:space="preserve">Language Capabilities: Contract
IHCP: Contract/Good-faith effort to contract; 
</v>
      </c>
      <c r="CK85" s="254" t="str">
        <f>IF(ISNUMBER(FIND(analysismethod10,'III_Plan comp 438.68 {Plan 6}'!AD$15)),"",'III_Plan comp 438.68 {Plan 6}'!AD$15&amp;analysismethod10)</f>
        <v xml:space="preserve">Language Capabilities: Contract
IHCP: Contract/Good-faith effort to contract; 
</v>
      </c>
      <c r="CL85" s="254" t="str">
        <f>IF(ISNUMBER(FIND(analysismethod10,'III_Plan comp 438.68 {Plan 6}'!AE$15)),"",'III_Plan comp 438.68 {Plan 6}'!AE$15&amp;analysismethod10)</f>
        <v xml:space="preserve">Language Capabilities: Contract
IHCP: Contract/Good-faith effort to contract; 
</v>
      </c>
      <c r="CM85" s="254" t="str">
        <f>IF(ISNUMBER(FIND(analysismethod10,'III_Plan comp 438.68 {Plan 6}'!AF$15)),"",'III_Plan comp 438.68 {Plan 6}'!AF$15&amp;analysismethod10)</f>
        <v xml:space="preserve">Language Capabilities: Contract
IHCP: Contract/Good-faith effort to contract; 
</v>
      </c>
      <c r="CN85" s="254" t="str">
        <f>IF(ISNUMBER(FIND(analysismethod10,'III_Plan comp 438.68 {Plan 6}'!AG$15)),"",'III_Plan comp 438.68 {Plan 6}'!AG$15&amp;analysismethod10)</f>
        <v xml:space="preserve">Language Capabilities: Contract
IHCP: Contract/Good-faith effort to contract; 
</v>
      </c>
      <c r="CO85" s="254" t="str">
        <f>IF(ISNUMBER(FIND(analysismethod10,'III_Plan comp 438.68 {Plan 6}'!AH$15)),"",'III_Plan comp 438.68 {Plan 6}'!AH$15&amp;analysismethod10)</f>
        <v xml:space="preserve">Language Capabilities: Contract
IHCP: Contract/Good-faith effort to contract; 
</v>
      </c>
      <c r="CP85" s="254" t="str">
        <f>IF(ISNUMBER(FIND(analysismethod10,'III_Plan comp 438.68 {Plan 6}'!AI$15)),"",'III_Plan comp 438.68 {Plan 6}'!AI$15&amp;analysismethod10)</f>
        <v xml:space="preserve">Language Capabilities: Contract
IHCP: Contract/Good-faith effort to contract; 
</v>
      </c>
      <c r="CQ85" s="254" t="str">
        <f>IF(ISNUMBER(FIND(analysismethod10,'III_Plan comp 438.68 {Plan 6}'!AJ$15)),"",'III_Plan comp 438.68 {Plan 6}'!AJ$15&amp;analysismethod10)</f>
        <v xml:space="preserve">Language Capabilities: Contract
IHCP: Contract/Good-faith effort to contract; 
</v>
      </c>
      <c r="CR85" s="254" t="str">
        <f>IF(ISNUMBER(FIND(analysismethod10,'III_Plan comp 438.68 {Plan 6}'!AK$15)),"",'III_Plan comp 438.68 {Plan 6}'!AK$15&amp;analysismethod10)</f>
        <v xml:space="preserve">Language Capabilities: Contract
IHCP: Contract/Good-faith effort to contract; 
</v>
      </c>
      <c r="CS85" s="254" t="str">
        <f>IF(ISNUMBER(FIND(analysismethod10,'III_Plan comp 438.68 {Plan 6}'!AL$15)),"",'III_Plan comp 438.68 {Plan 6}'!AL$15&amp;analysismethod10)</f>
        <v xml:space="preserve">Language Capabilities: Contract
IHCP: Contract/Good-faith effort to contract; 
</v>
      </c>
      <c r="CT85" s="254" t="str">
        <f>IF(ISNUMBER(FIND(analysismethod10,'III_Plan comp 438.68 {Plan 6}'!AM$15)),"",'III_Plan comp 438.68 {Plan 6}'!AM$15&amp;analysismethod10)</f>
        <v xml:space="preserve">Language Capabilities: Contract
IHCP: Contract/Good-faith effort to contract; 
</v>
      </c>
      <c r="CU85" s="254" t="str">
        <f>IF(ISNUMBER(FIND(analysismethod10,'III_Plan comp 438.68 {Plan 6}'!AN$15)),"",'III_Plan comp 438.68 {Plan 6}'!AN$15&amp;analysismethod10)</f>
        <v xml:space="preserve">Language Capabilities: Contract
IHCP: Contract/Good-faith effort to contract; 
</v>
      </c>
      <c r="CV85" s="254" t="str">
        <f>IF(ISNUMBER(FIND(analysismethod10,'III_Plan comp 438.68 {Plan 6}'!AO$15)),"",'III_Plan comp 438.68 {Plan 6}'!AO$15&amp;analysismethod10)</f>
        <v xml:space="preserve">Language Capabilities: Contract
IHCP: Contract/Good-faith effort to contract; 
</v>
      </c>
      <c r="CW85" s="254" t="str">
        <f>IF(ISNUMBER(FIND(analysismethod10,'III_Plan comp 438.68 {Plan 6}'!AP$15)),"",'III_Plan comp 438.68 {Plan 6}'!AP$15&amp;analysismethod10)</f>
        <v xml:space="preserve">Language Capabilities: Contract
IHCP: Contract/Good-faith effort to contract; 
</v>
      </c>
      <c r="CX85" s="254" t="str">
        <f>IF(ISNUMBER(FIND(analysismethod10,'III_Plan comp 438.68 {Plan 6}'!AQ$15)),"",'III_Plan comp 438.68 {Plan 6}'!AQ$15&amp;analysismethod10)</f>
        <v xml:space="preserve">Language Capabilities: Contract
IHCP: Contract/Good-faith effort to contract; 
</v>
      </c>
      <c r="CY85" s="254" t="str">
        <f>IF(ISNUMBER(FIND(analysismethod10,'III_Plan comp 438.68 {Plan 6}'!AR$15)),"",'III_Plan comp 438.68 {Plan 6}'!AR$15&amp;analysismethod10)</f>
        <v xml:space="preserve">Language Capabilities: Contract
IHCP: Contract/Good-faith effort to contract; 
</v>
      </c>
      <c r="CZ85" s="254" t="str">
        <f>IF(ISNUMBER(FIND(analysismethod10,'III_Plan comp 438.68 {Plan 6}'!AS$15)),"",'III_Plan comp 438.68 {Plan 6}'!AS$15&amp;analysismethod10)</f>
        <v xml:space="preserve">Language Capabilities: Contract
IHCP: Contract/Good-faith effort to contract; 
</v>
      </c>
      <c r="DA85" s="254" t="str">
        <f>IF(ISNUMBER(FIND(analysismethod10,'III_Plan comp 438.68 {Plan 6}'!AT$15)),"",'III_Plan comp 438.68 {Plan 6}'!AT$15&amp;analysismethod10)</f>
        <v xml:space="preserve">Language Capabilities: Contract
IHCP: Contract/Good-faith effort to contract; 
</v>
      </c>
      <c r="DB85" s="254" t="str">
        <f>IF(ISNUMBER(FIND(analysismethod10,'III_Plan comp 438.68 {Plan 6}'!AU$15)),"",'III_Plan comp 438.68 {Plan 6}'!AU$15&amp;analysismethod10)</f>
        <v xml:space="preserve">Language Capabilities: Contract
IHCP: Contract/Good-faith effort to contract; 
</v>
      </c>
      <c r="DC85" s="254" t="str">
        <f>IF(ISNUMBER(FIND(analysismethod10,'III_Plan comp 438.68 {Plan 6}'!AV$15)),"",'III_Plan comp 438.68 {Plan 6}'!AV$15&amp;analysismethod10)</f>
        <v xml:space="preserve">Language Capabilities: Contract
IHCP: Contract/Good-faith effort to contract; 
</v>
      </c>
      <c r="DD85" s="254" t="str">
        <f>IF(ISNUMBER(FIND(analysismethod10,'III_Plan comp 438.68 {Plan 6}'!AW$15)),"",'III_Plan comp 438.68 {Plan 6}'!AW$15&amp;analysismethod10)</f>
        <v xml:space="preserve">Language Capabilities: Contract
IHCP: Contract/Good-faith effort to contract; 
</v>
      </c>
      <c r="DE85" s="254" t="str">
        <f>IF(ISNUMBER(FIND(analysismethod10,'III_Plan comp 438.68 {Plan 6}'!AX$15)),"",'III_Plan comp 438.68 {Plan 6}'!AX$15&amp;analysismethod10)</f>
        <v xml:space="preserve">Language Capabilities: Contract
IHCP: Contract/Good-faith effort to contract; 
</v>
      </c>
      <c r="DF85" s="254" t="str">
        <f>IF(ISNUMBER(FIND(analysismethod10,'III_Plan comp 438.68 {Plan 6}'!AY$15)),"",'III_Plan comp 438.68 {Plan 6}'!AY$15&amp;analysismethod10)</f>
        <v xml:space="preserve">Language Capabilities: Contract
IHCP: Contract/Good-faith effort to contract; 
</v>
      </c>
      <c r="DG85" s="254" t="str">
        <f>IF(ISNUMBER(FIND(analysismethod10,'III_Plan comp 438.68 {Plan 6}'!AZ$15)),"",'III_Plan comp 438.68 {Plan 6}'!AZ$15&amp;analysismethod10)</f>
        <v xml:space="preserve">Language Capabilities: Contract
IHCP: Contract/Good-faith effort to contract; 
</v>
      </c>
      <c r="DH85" s="254" t="str">
        <f>IF(ISNUMBER(FIND(analysismethod10,'III_Plan comp 438.68 {Plan 6}'!BA$15)),"",'III_Plan comp 438.68 {Plan 6}'!BA$15&amp;analysismethod10)</f>
        <v xml:space="preserve">Language Capabilities: Contract
IHCP: Contract/Good-faith effort to contract; 
</v>
      </c>
      <c r="DI85" s="254" t="str">
        <f>IF(ISNUMBER(FIND(analysismethod10,'III_Plan comp 438.68 {Plan 6}'!BB$15)),"",'III_Plan comp 438.68 {Plan 6}'!BB$15&amp;analysismethod10)</f>
        <v xml:space="preserve">Language Capabilities: Contract
IHCP: Contract/Good-faith effort to contract; 
</v>
      </c>
      <c r="DJ85" s="254" t="str">
        <f>IF(ISNUMBER(FIND(analysismethod10,'III_Plan comp 438.68 {Plan 6}'!BC$15)),"",'III_Plan comp 438.68 {Plan 6}'!BC$15&amp;analysismethod10)</f>
        <v xml:space="preserve">Language Capabilities: Contract
IHCP: Contract/Good-faith effort to contract; 
</v>
      </c>
      <c r="DK85" s="254" t="str">
        <f>IF(ISNUMBER(FIND(analysismethod10,'III_Plan comp 438.68 {Plan 6}'!BD$15)),"",'III_Plan comp 438.68 {Plan 6}'!BD$15&amp;analysismethod10)</f>
        <v xml:space="preserve">Language Capabilities: Contract
IHCP: Contract/Good-faith effort to contract; 
</v>
      </c>
      <c r="DL85" s="254" t="str">
        <f>IF(ISNUMBER(FIND(analysismethod10,'III_Plan comp 438.68 {Plan 6}'!BE$15)),"",'III_Plan comp 438.68 {Plan 6}'!BE$15&amp;analysismethod10)</f>
        <v xml:space="preserve">Language Capabilities: Contract
IHCP: Contract/Good-faith effort to contract; 
</v>
      </c>
      <c r="DM85" s="254" t="str">
        <f>IF(ISNUMBER(FIND(analysismethod10,'III_Plan comp 438.68 {Plan 6}'!BF$15)),"",'III_Plan comp 438.68 {Plan 6}'!BF$15&amp;analysismethod10)</f>
        <v xml:space="preserve">Language Capabilities: Contract
IHCP: Contract/Good-faith effort to contract; 
</v>
      </c>
      <c r="DN85" s="254" t="str">
        <f>IF(ISNUMBER(FIND(analysismethod10,'III_Plan comp 438.68 {Plan 6}'!BG$15)),"",'III_Plan comp 438.68 {Plan 6}'!BG$15&amp;analysismethod10)</f>
        <v xml:space="preserve">Language Capabilities: Contract
IHCP: Contract/Good-faith effort to contract; 
</v>
      </c>
      <c r="DO85" s="254" t="str">
        <f>IF(ISNUMBER(FIND(analysismethod10,'III_Plan comp 438.68 {Plan 6}'!BH$15)),"",'III_Plan comp 438.68 {Plan 6}'!BH$15&amp;analysismethod10)</f>
        <v xml:space="preserve">Language Capabilities: Contract
IHCP: Contract/Good-faith effort to contract; 
</v>
      </c>
      <c r="DP85" s="254" t="str">
        <f>IF(ISNUMBER(FIND(analysismethod10,'III_Plan comp 438.68 {Plan 6}'!BI$15)),"",'III_Plan comp 438.68 {Plan 6}'!BI$15&amp;analysismethod10)</f>
        <v xml:space="preserve">Language Capabilities: Contract
IHCP: Contract/Good-faith effort to contract; 
</v>
      </c>
      <c r="DQ85" s="254" t="str">
        <f>IF(ISNUMBER(FIND(analysismethod10,'III_Plan comp 438.68 {Plan 6}'!BJ$15)),"",'III_Plan comp 438.68 {Plan 6}'!BJ$15&amp;analysismethod10)</f>
        <v xml:space="preserve">Language Capabilities: Contract
IHCP: Contract/Good-faith effort to contract; 
</v>
      </c>
      <c r="DR85" s="254" t="str">
        <f>IF(ISNUMBER(FIND(analysismethod10,'III_Plan comp 438.68 {Plan 6}'!BK$15)),"",'III_Plan comp 438.68 {Plan 6}'!BK$15&amp;analysismethod10)</f>
        <v xml:space="preserve">Language Capabilities: Contract
IHCP: Contract/Good-faith effort to contract; 
</v>
      </c>
      <c r="DS85" s="254" t="str">
        <f>IF(ISNUMBER(FIND(analysismethod10,'III_Plan comp 438.68 {Plan 6}'!BL$15)),"",'III_Plan comp 438.68 {Plan 6}'!BL$15&amp;analysismethod10)</f>
        <v xml:space="preserve">Language Capabilities: Contract
IHCP: Contract/Good-faith effort to contract; 
</v>
      </c>
      <c r="DT85" s="254" t="str">
        <f>IF(ISNUMBER(FIND(analysismethod10,'III_Plan comp 438.68 {Plan 6}'!BM$15)),"",'III_Plan comp 438.68 {Plan 6}'!BM$15&amp;analysismethod10)</f>
        <v xml:space="preserve">Language Capabilities: Contract
IHCP: Contract/Good-faith effort to contract; 
</v>
      </c>
      <c r="DU85" s="254" t="str">
        <f>IF(ISNUMBER(FIND(analysismethod10,'III_Plan comp 438.68 {Plan 6}'!BN$15)),"",'III_Plan comp 438.68 {Plan 6}'!BN$15&amp;analysismethod10)</f>
        <v xml:space="preserve">Language Capabilities: Contract
IHCP: Contract/Good-faith effort to contract; 
</v>
      </c>
      <c r="DV85" s="254" t="str">
        <f>IF(ISNUMBER(FIND(analysismethod10,'III_Plan comp 438.68 {Plan 6}'!BO$15)),"",'III_Plan comp 438.68 {Plan 6}'!BO$15&amp;analysismethod10)</f>
        <v xml:space="preserve">Language Capabilities: Contract
IHCP: Contract/Good-faith effort to contract; 
</v>
      </c>
      <c r="DW85" s="254" t="str">
        <f>IF(ISNUMBER(FIND(analysismethod10,'III_Plan comp 438.68 {Plan 6}'!BP$15)),"",'III_Plan comp 438.68 {Plan 6}'!BP$15&amp;analysismethod10)</f>
        <v xml:space="preserve">Language Capabilities: Contract
IHCP: Contract/Good-faith effort to contract; 
</v>
      </c>
      <c r="DX85" s="254" t="str">
        <f>IF(ISNUMBER(FIND(analysismethod10,'III_Plan comp 438.68 {Plan 6}'!BQ$15)),"",'III_Plan comp 438.68 {Plan 6}'!BQ$15&amp;analysismethod10)</f>
        <v xml:space="preserve">Language Capabilities: Contract
IHCP: Contract/Good-faith effort to contract; 
</v>
      </c>
      <c r="DY85" s="254" t="str">
        <f>IF(ISNUMBER(FIND(analysismethod10,'III_Plan comp 438.68 {Plan 6}'!BR$15)),"",'III_Plan comp 438.68 {Plan 6}'!BR$15&amp;analysismethod10)</f>
        <v xml:space="preserve">Language Capabilities: Contract
IHCP: Contract/Good-faith effort to contract; 
</v>
      </c>
      <c r="DZ85" s="254" t="str">
        <f>IF(ISNUMBER(FIND(analysismethod10,'III_Plan comp 438.68 {Plan 6}'!BS$15)),"",'III_Plan comp 438.68 {Plan 6}'!BS$15&amp;analysismethod10)</f>
        <v xml:space="preserve">Language Capabilities: Contract
IHCP: Contract/Good-faith effort to contract; 
</v>
      </c>
      <c r="EA85" s="254" t="str">
        <f>IF(ISNUMBER(FIND(analysismethod10,'III_Plan comp 438.68 {Plan 6}'!BT$15)),"",'III_Plan comp 438.68 {Plan 6}'!BT$15&amp;analysismethod10)</f>
        <v xml:space="preserve">Language Capabilities: Contract
IHCP: Contract/Good-faith effort to contract; 
</v>
      </c>
      <c r="EB85" s="254" t="str">
        <f>IF(ISNUMBER(FIND(analysismethod10,'III_Plan comp 438.68 {Plan 6}'!BU$15)),"",'III_Plan comp 438.68 {Plan 6}'!BU$15&amp;analysismethod10)</f>
        <v xml:space="preserve">Language Capabilities: Contract
IHCP: Contract/Good-faith effort to contract; 
</v>
      </c>
      <c r="EC85" s="254" t="str">
        <f>IF(ISNUMBER(FIND(analysismethod10,'III_Plan comp 438.68 {Plan 6}'!BV$15)),"",'III_Plan comp 438.68 {Plan 6}'!BV$15&amp;analysismethod10)</f>
        <v xml:space="preserve">Language Capabilities: Contract
IHCP: Contract/Good-faith effort to contract; 
</v>
      </c>
      <c r="ED85" s="254" t="str">
        <f>IF(ISNUMBER(FIND(analysismethod10,'III_Plan comp 438.68 {Plan 6}'!BW$15)),"",'III_Plan comp 438.68 {Plan 6}'!BW$15&amp;analysismethod10)</f>
        <v xml:space="preserve">Language Capabilities: Contract
IHCP: Contract/Good-faith effort to contract; 
</v>
      </c>
      <c r="EE85" s="254" t="str">
        <f>IF(ISNUMBER(FIND(analysismethod10,'III_Plan comp 438.68 {Plan 6}'!BX$15)),"",'III_Plan comp 438.68 {Plan 6}'!BX$15&amp;analysismethod10)</f>
        <v xml:space="preserve">Language Capabilities: Contract
IHCP: Contract/Good-faith effort to contract; 
</v>
      </c>
      <c r="EF85" s="254" t="str">
        <f>IF(ISNUMBER(FIND(analysismethod10,'III_Plan comp 438.68 {Plan 6}'!BY$15)),"",'III_Plan comp 438.68 {Plan 6}'!BY$15&amp;analysismethod10)</f>
        <v xml:space="preserve">Language Capabilities: Contract
IHCP: Contract/Good-faith effort to contract; 
</v>
      </c>
      <c r="EG85" s="254" t="str">
        <f>IF(ISNUMBER(FIND(analysismethod10,'III_Plan comp 438.68 {Plan 6}'!BZ$15)),"",'III_Plan comp 438.68 {Plan 6}'!BZ$15&amp;analysismethod10)</f>
        <v xml:space="preserve">Language Capabilities: Contract
IHCP: Contract/Good-faith effort to contract; 
</v>
      </c>
      <c r="EH85" s="254" t="str">
        <f>IF(ISNUMBER(FIND(analysismethod10,'III_Plan comp 438.68 {Plan 6}'!CA$15)),"",'III_Plan comp 438.68 {Plan 6}'!CA$15&amp;analysismethod10)</f>
        <v xml:space="preserve">Language Capabilities: Contract
IHCP: Contract/Good-faith effort to contract; 
</v>
      </c>
      <c r="EI85" s="254" t="str">
        <f>IF(ISNUMBER(FIND(analysismethod10,'III_Plan comp 438.68 {Plan 6}'!CB$15)),"",'III_Plan comp 438.68 {Plan 6}'!CB$15&amp;analysismethod10)</f>
        <v xml:space="preserve">Language Capabilities: Contract
IHCP: Contract/Good-faith effort to contract; 
</v>
      </c>
      <c r="EJ85" s="254" t="str">
        <f>IF(ISNUMBER(FIND(analysismethod10,'III_Plan comp 438.68 {Plan 6}'!CC$15)),"",'III_Plan comp 438.68 {Plan 6}'!CC$15&amp;analysismethod10)</f>
        <v xml:space="preserve">Language Capabilities: Contract
IHCP: Contract/Good-faith effort to contract; 
</v>
      </c>
      <c r="EK85" s="254" t="str">
        <f>IF(ISNUMBER(FIND(analysismethod10,'III_Plan comp 438.68 {Plan 6}'!CD$15)),"",'III_Plan comp 438.68 {Plan 6}'!CD$15&amp;analysismethod10)</f>
        <v xml:space="preserve">Language Capabilities: Contract
IHCP: Contract/Good-faith effort to contract; 
</v>
      </c>
      <c r="EL85" s="254" t="str">
        <f>IF(ISNUMBER(FIND(analysismethod10,'III_Plan comp 438.68 {Plan 6}'!CE$15)),"",'III_Plan comp 438.68 {Plan 6}'!CE$15&amp;analysismethod10)</f>
        <v xml:space="preserve">Language Capabilities: Contract
IHCP: Contract/Good-faith effort to contract; 
</v>
      </c>
      <c r="EM85" s="254" t="str">
        <f>IF(ISNUMBER(FIND(analysismethod10,'III_Plan comp 438.68 {Plan 6}'!CF$15)),"",'III_Plan comp 438.68 {Plan 6}'!CF$15&amp;analysismethod10)</f>
        <v xml:space="preserve">Language Capabilities: Contract
IHCP: Contract/Good-faith effort to contract; 
</v>
      </c>
      <c r="EN85" s="254" t="str">
        <f>IF(ISNUMBER(FIND(analysismethod10,'III_Plan comp 438.68 {Plan 6}'!CG$15)),"",'III_Plan comp 438.68 {Plan 6}'!CG$15&amp;analysismethod10)</f>
        <v xml:space="preserve">Language Capabilities: Contract
IHCP: Contract/Good-faith effort to contract; 
</v>
      </c>
      <c r="EO85" s="254" t="str">
        <f>IF(ISNUMBER(FIND(analysismethod10,'III_Plan comp 438.68 {Plan 6}'!CH$15)),"",'III_Plan comp 438.68 {Plan 6}'!CH$15&amp;analysismethod10)</f>
        <v xml:space="preserve">Language Capabilities: Contract
IHCP: Contract/Good-faith effort to contract; 
</v>
      </c>
      <c r="EP85" s="254" t="str">
        <f>IF(ISNUMBER(FIND(analysismethod10,'III_Plan comp 438.68 {Plan 6}'!CI$15)),"",'III_Plan comp 438.68 {Plan 6}'!CI$15&amp;analysismethod10)</f>
        <v xml:space="preserve">Language Capabilities: Contract
IHCP: Contract/Good-faith effort to contract; 
</v>
      </c>
      <c r="EQ85" s="254" t="str">
        <f>IF(ISNUMBER(FIND(analysismethod10,'III_Plan comp 438.68 {Plan 6}'!CJ$15)),"",'III_Plan comp 438.68 {Plan 6}'!CJ$15&amp;analysismethod10)</f>
        <v xml:space="preserve">Language Capabilities: Contract
IHCP: Contract/Good-faith effort to contract; 
</v>
      </c>
      <c r="ER85" s="254" t="str">
        <f>IF(ISNUMBER(FIND(analysismethod10,'III_Plan comp 438.68 {Plan 6}'!CK$15)),"",'III_Plan comp 438.68 {Plan 6}'!CK$15&amp;analysismethod10)</f>
        <v xml:space="preserve">Language Capabilities: Contract
IHCP: Contract/Good-faith effort to contract; 
</v>
      </c>
      <c r="ES85" s="254" t="str">
        <f>IF(ISNUMBER(FIND(analysismethod10,'III_Plan comp 438.68 {Plan 6}'!CL$15)),"",'III_Plan comp 438.68 {Plan 6}'!CL$15&amp;analysismethod10)</f>
        <v xml:space="preserve">Language Capabilities: Contract
IHCP: Contract/Good-faith effort to contract; 
</v>
      </c>
      <c r="ET85" s="254" t="str">
        <f>IF(ISNUMBER(FIND(analysismethod10,'III_Plan comp 438.68 {Plan 6}'!CM$15)),"",'III_Plan comp 438.68 {Plan 6}'!CM$15&amp;analysismethod10)</f>
        <v xml:space="preserve">Language Capabilities: Contract
IHCP: Contract/Good-faith effort to contract; 
</v>
      </c>
      <c r="EU85" s="254" t="str">
        <f>IF(ISNUMBER(FIND(analysismethod10,'III_Plan comp 438.68 {Plan 6}'!CN$15)),"",'III_Plan comp 438.68 {Plan 6}'!CN$15&amp;analysismethod10)</f>
        <v xml:space="preserve">Language Capabilities: Contract
IHCP: Contract/Good-faith effort to contract; 
</v>
      </c>
      <c r="EV85" s="254" t="str">
        <f>IF(ISNUMBER(FIND(analysismethod10,'III_Plan comp 438.68 {Plan 6}'!CO$15)),"",'III_Plan comp 438.68 {Plan 6}'!CO$15&amp;analysismethod10)</f>
        <v xml:space="preserve">Language Capabilities: Contract
IHCP: Contract/Good-faith effort to contract; 
</v>
      </c>
      <c r="EW85" s="254" t="str">
        <f>IF(ISNUMBER(FIND(analysismethod10,'III_Plan comp 438.68 {Plan 6}'!CP$15)),"",'III_Plan comp 438.68 {Plan 6}'!CP$15&amp;analysismethod10)</f>
        <v xml:space="preserve">Language Capabilities: Contract
IHCP: Contract/Good-faith effort to contract; 
</v>
      </c>
      <c r="EX85" s="254" t="str">
        <f>IF(ISNUMBER(FIND(analysismethod10,'III_Plan comp 438.68 {Plan 6}'!CQ$15)),"",'III_Plan comp 438.68 {Plan 6}'!CQ$15&amp;analysismethod10)</f>
        <v xml:space="preserve">Language Capabilities: Contract
IHCP: Contract/Good-faith effort to contract; 
</v>
      </c>
      <c r="EY85" s="254" t="str">
        <f>IF(ISNUMBER(FIND(analysismethod10,'III_Plan comp 438.68 {Plan 6}'!CR$15)),"",'III_Plan comp 438.68 {Plan 6}'!CR$15&amp;analysismethod10)</f>
        <v xml:space="preserve">Language Capabilities: Contract
IHCP: Contract/Good-faith effort to contract; 
</v>
      </c>
      <c r="EZ85" s="254" t="str">
        <f>IF(ISNUMBER(FIND(analysismethod10,'III_Plan comp 438.68 {Plan 6}'!CS$15)),"",'III_Plan comp 438.68 {Plan 6}'!CS$15&amp;analysismethod10)</f>
        <v xml:space="preserve">Language Capabilities: Contract
IHCP: Contract/Good-faith effort to contract; 
</v>
      </c>
      <c r="FA85" s="254" t="str">
        <f>IF(ISNUMBER(FIND(analysismethod10,'III_Plan comp 438.68 {Plan 6}'!CT$15)),"",'III_Plan comp 438.68 {Plan 6}'!CT$15&amp;analysismethod10)</f>
        <v xml:space="preserve">Language Capabilities: Contract
IHCP: Contract/Good-faith effort to contract; 
</v>
      </c>
      <c r="FB85" s="254" t="str">
        <f>IF(ISNUMBER(FIND(analysismethod10,'III_Plan comp 438.68 {Plan 6}'!CU$15)),"",'III_Plan comp 438.68 {Plan 6}'!CU$15&amp;analysismethod10)</f>
        <v xml:space="preserve">Language Capabilities: Contract
IHCP: Contract/Good-faith effort to contract; 
</v>
      </c>
      <c r="FC85" s="254" t="str">
        <f>IF(ISNUMBER(FIND(analysismethod10,'III_Plan comp 438.68 {Plan 6}'!CV$15)),"",'III_Plan comp 438.68 {Plan 6}'!CV$15&amp;analysismethod10)</f>
        <v xml:space="preserve">Language Capabilities: Contract
IHCP: Contract/Good-faith effort to contract; 
</v>
      </c>
      <c r="FD85" s="254" t="str">
        <f>IF(ISNUMBER(FIND(analysismethod10,'III_Plan comp 438.68 {Plan 6}'!CW$15)),"",'III_Plan comp 438.68 {Plan 6}'!CW$15&amp;analysismethod10)</f>
        <v xml:space="preserve">Language Capabilities: Contract
IHCP: Contract/Good-faith effort to contract; 
</v>
      </c>
      <c r="FE85" s="254" t="str">
        <f>IF(ISNUMBER(FIND(analysismethod10,'III_Plan comp 438.68 {Plan 6}'!CX$15)),"",'III_Plan comp 438.68 {Plan 6}'!CX$15&amp;analysismethod10)</f>
        <v xml:space="preserve">Language Capabilities: Contract
IHCP: Contract/Good-faith effort to contract; 
</v>
      </c>
      <c r="FF85" s="254" t="str">
        <f>IF(ISNUMBER(FIND(analysismethod10,'III_Plan comp 438.68 {Plan 6}'!CY$15)),"",'III_Plan comp 438.68 {Plan 6}'!CY$15&amp;analysismethod10)</f>
        <v xml:space="preserve">Language Capabilities: Contract
IHCP: Contract/Good-faith effort to contract; 
</v>
      </c>
      <c r="FG85" s="254" t="str">
        <f>IF(ISNUMBER(FIND(analysismethod10,'III_Plan comp 438.68 {Plan 6}'!CZ$15)),"",'III_Plan comp 438.68 {Plan 6}'!CZ$15&amp;analysismethod10)</f>
        <v xml:space="preserve">Language Capabilities: Contract
IHCP: Contract/Good-faith effort to contract;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Contract/Good faith effort to contract ; 
Network Adequacy Certification Tool (NACT); 
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Contract/Good faith effort to contract ; 
Network Adequacy Certification Tool (NACT); 
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Network Adequacy Certification Tool (NACT); 
</v>
      </c>
      <c r="BM96" s="251" t="str">
        <f>IF(ISNUMBER(FIND(analysismethod9,'III_Plan comp 438.68 {Plan 7}'!F$15)),"",'III_Plan comp 438.68 {Plan 7}'!F$15&amp;analysismethod9)</f>
        <v xml:space="preserve">Network Adequacy Certification Tool (NACT); 
</v>
      </c>
      <c r="BN96" s="251" t="str">
        <f>IF(ISNUMBER(FIND(analysismethod9,'III_Plan comp 438.68 {Plan 7}'!G$15)),"",'III_Plan comp 438.68 {Plan 7}'!G$15&amp;analysismethod9)</f>
        <v xml:space="preserve">Network Adequacy Certification Tool (NACT); 
</v>
      </c>
      <c r="BO96" s="251" t="str">
        <f>IF(ISNUMBER(FIND(analysismethod9,'III_Plan comp 438.68 {Plan 7}'!H$15)),"",'III_Plan comp 438.68 {Plan 7}'!H$15&amp;analysismethod9)</f>
        <v xml:space="preserve">Network Adequacy Certification Tool (NACT); 
</v>
      </c>
      <c r="BP96" s="251" t="str">
        <f>IF(ISNUMBER(FIND(analysismethod9,'III_Plan comp 438.68 {Plan 7}'!I$15)),"",'III_Plan comp 438.68 {Plan 7}'!I$15&amp;analysismethod9)</f>
        <v xml:space="preserve">Network Adequacy Certification Tool (NACT); 
</v>
      </c>
      <c r="BQ96" s="251" t="str">
        <f>IF(ISNUMBER(FIND(analysismethod9,'III_Plan comp 438.68 {Plan 7}'!J$15)),"",'III_Plan comp 438.68 {Plan 7}'!J$15&amp;analysismethod9)</f>
        <v xml:space="preserve">Network Adequacy Certification Tool (NACT); 
</v>
      </c>
      <c r="BR96" s="251" t="str">
        <f>IF(ISNUMBER(FIND(analysismethod9,'III_Plan comp 438.68 {Plan 7}'!K$15)),"",'III_Plan comp 438.68 {Plan 7}'!K$15&amp;analysismethod9)</f>
        <v xml:space="preserve">Network Adequacy Certification Tool (NACT); 
</v>
      </c>
      <c r="BS96" s="251" t="str">
        <f>IF(ISNUMBER(FIND(analysismethod9,'III_Plan comp 438.68 {Plan 7}'!L$15)),"",'III_Plan comp 438.68 {Plan 7}'!L$15&amp;analysismethod9)</f>
        <v xml:space="preserve">Network Adequacy Certification Tool (NACT); 
</v>
      </c>
      <c r="BT96" s="251" t="str">
        <f>IF(ISNUMBER(FIND(analysismethod9,'III_Plan comp 438.68 {Plan 7}'!M$15)),"",'III_Plan comp 438.68 {Plan 7}'!M$15&amp;analysismethod9)</f>
        <v xml:space="preserve">Network Adequacy Certification Tool (NACT); 
</v>
      </c>
      <c r="BU96" s="251" t="str">
        <f>IF(ISNUMBER(FIND(analysismethod9,'III_Plan comp 438.68 {Plan 7}'!N$15)),"",'III_Plan comp 438.68 {Plan 7}'!N$15&amp;analysismethod9)</f>
        <v xml:space="preserve">Network Adequacy Certification Tool (NACT); 
</v>
      </c>
      <c r="BV96" s="251" t="str">
        <f>IF(ISNUMBER(FIND(analysismethod9,'III_Plan comp 438.68 {Plan 7}'!O$15)),"",'III_Plan comp 438.68 {Plan 7}'!O$15&amp;analysismethod9)</f>
        <v xml:space="preserve">Network Adequacy Certification Tool (NACT); 
</v>
      </c>
      <c r="BW96" s="251" t="str">
        <f>IF(ISNUMBER(FIND(analysismethod9,'III_Plan comp 438.68 {Plan 7}'!P$15)),"",'III_Plan comp 438.68 {Plan 7}'!P$15&amp;analysismethod9)</f>
        <v/>
      </c>
      <c r="BX96" s="251" t="str">
        <f>IF(ISNUMBER(FIND(analysismethod9,'III_Plan comp 438.68 {Plan 7}'!Q$15)),"",'III_Plan comp 438.68 {Plan 7}'!Q$15&amp;analysismethod9)</f>
        <v xml:space="preserve">Network Adequacy Certification Tool (NACT); 
</v>
      </c>
      <c r="BY96" s="251" t="str">
        <f>IF(ISNUMBER(FIND(analysismethod9,'III_Plan comp 438.68 {Plan 7}'!R$15)),"",'III_Plan comp 438.68 {Plan 7}'!R$15&amp;analysismethod9)</f>
        <v xml:space="preserve">Network Adequacy Certification Tool (NACT); 
</v>
      </c>
      <c r="BZ96" s="251" t="str">
        <f>IF(ISNUMBER(FIND(analysismethod9,'III_Plan comp 438.68 {Plan 7}'!S$15)),"",'III_Plan comp 438.68 {Plan 7}'!S$15&amp;analysismethod9)</f>
        <v xml:space="preserve">Network Adequacy Certification Tool (NACT); 
</v>
      </c>
      <c r="CA96" s="251" t="str">
        <f>IF(ISNUMBER(FIND(analysismethod9,'III_Plan comp 438.68 {Plan 7}'!T$15)),"",'III_Plan comp 438.68 {Plan 7}'!T$15&amp;analysismethod9)</f>
        <v xml:space="preserve">Network Adequacy Certification Tool (NACT); 
</v>
      </c>
      <c r="CB96" s="251" t="str">
        <f>IF(ISNUMBER(FIND(analysismethod9,'III_Plan comp 438.68 {Plan 7}'!U$15)),"",'III_Plan comp 438.68 {Plan 7}'!U$15&amp;analysismethod9)</f>
        <v xml:space="preserve">Network Adequacy Certification Tool (NACT); 
</v>
      </c>
      <c r="CC96" s="251" t="str">
        <f>IF(ISNUMBER(FIND(analysismethod9,'III_Plan comp 438.68 {Plan 7}'!V$15)),"",'III_Plan comp 438.68 {Plan 7}'!V$15&amp;analysismethod9)</f>
        <v xml:space="preserve">Network Adequacy Certification Tool (NACT); 
</v>
      </c>
      <c r="CD96" s="251" t="str">
        <f>IF(ISNUMBER(FIND(analysismethod9,'III_Plan comp 438.68 {Plan 7}'!W$15)),"",'III_Plan comp 438.68 {Plan 7}'!W$15&amp;analysismethod9)</f>
        <v xml:space="preserve">Network Adequacy Certification Tool (NACT); 
</v>
      </c>
      <c r="CE96" s="251" t="str">
        <f>IF(ISNUMBER(FIND(analysismethod9,'III_Plan comp 438.68 {Plan 7}'!X$15)),"",'III_Plan comp 438.68 {Plan 7}'!X$15&amp;analysismethod9)</f>
        <v xml:space="preserve">Network Adequacy Certification Tool (NACT); 
</v>
      </c>
      <c r="CF96" s="251" t="str">
        <f>IF(ISNUMBER(FIND(analysismethod9,'III_Plan comp 438.68 {Plan 7}'!Y$15)),"",'III_Plan comp 438.68 {Plan 7}'!Y$15&amp;analysismethod9)</f>
        <v xml:space="preserve">Network Adequacy Certification Tool (NACT); 
</v>
      </c>
      <c r="CG96" s="251" t="str">
        <f>IF(ISNUMBER(FIND(analysismethod9,'III_Plan comp 438.68 {Plan 7}'!Z$15)),"",'III_Plan comp 438.68 {Plan 7}'!Z$15&amp;analysismethod9)</f>
        <v xml:space="preserve">Network Adequacy Certification Tool (NACT); 
</v>
      </c>
      <c r="CH96" s="251" t="str">
        <f>IF(ISNUMBER(FIND(analysismethod9,'III_Plan comp 438.68 {Plan 7}'!AA$15)),"",'III_Plan comp 438.68 {Plan 7}'!AA$15&amp;analysismethod9)</f>
        <v xml:space="preserve">Network Adequacy Certification Tool (NACT); 
</v>
      </c>
      <c r="CI96" s="251" t="str">
        <f>IF(ISNUMBER(FIND(analysismethod9,'III_Plan comp 438.68 {Plan 7}'!AB$15)),"",'III_Plan comp 438.68 {Plan 7}'!AB$15&amp;analysismethod9)</f>
        <v xml:space="preserve">Network Adequacy Certification Tool (NACT); 
</v>
      </c>
      <c r="CJ96" s="251" t="str">
        <f>IF(ISNUMBER(FIND(analysismethod9,'III_Plan comp 438.68 {Plan 7}'!AC$15)),"",'III_Plan comp 438.68 {Plan 7}'!AC$15&amp;analysismethod9)</f>
        <v xml:space="preserve">Network Adequacy Certification Tool (NACT); 
</v>
      </c>
      <c r="CK96" s="251" t="str">
        <f>IF(ISNUMBER(FIND(analysismethod9,'III_Plan comp 438.68 {Plan 7}'!AD$15)),"",'III_Plan comp 438.68 {Plan 7}'!AD$15&amp;analysismethod9)</f>
        <v xml:space="preserve">Network Adequacy Certification Tool (NACT); 
</v>
      </c>
      <c r="CL96" s="251" t="str">
        <f>IF(ISNUMBER(FIND(analysismethod9,'III_Plan comp 438.68 {Plan 7}'!AE$15)),"",'III_Plan comp 438.68 {Plan 7}'!AE$15&amp;analysismethod9)</f>
        <v xml:space="preserve">Network Adequacy Certification Tool (NACT); 
</v>
      </c>
      <c r="CM96" s="251" t="str">
        <f>IF(ISNUMBER(FIND(analysismethod9,'III_Plan comp 438.68 {Plan 7}'!AF$15)),"",'III_Plan comp 438.68 {Plan 7}'!AF$15&amp;analysismethod9)</f>
        <v xml:space="preserve">Network Adequacy Certification Tool (NACT); 
</v>
      </c>
      <c r="CN96" s="251" t="str">
        <f>IF(ISNUMBER(FIND(analysismethod9,'III_Plan comp 438.68 {Plan 7}'!AG$15)),"",'III_Plan comp 438.68 {Plan 7}'!AG$15&amp;analysismethod9)</f>
        <v xml:space="preserve">Network Adequacy Certification Tool (NACT); 
</v>
      </c>
      <c r="CO96" s="251" t="str">
        <f>IF(ISNUMBER(FIND(analysismethod9,'III_Plan comp 438.68 {Plan 7}'!AH$15)),"",'III_Plan comp 438.68 {Plan 7}'!AH$15&amp;analysismethod9)</f>
        <v xml:space="preserve">Network Adequacy Certification Tool (NACT); 
</v>
      </c>
      <c r="CP96" s="251" t="str">
        <f>IF(ISNUMBER(FIND(analysismethod9,'III_Plan comp 438.68 {Plan 7}'!AI$15)),"",'III_Plan comp 438.68 {Plan 7}'!AI$15&amp;analysismethod9)</f>
        <v xml:space="preserve">Network Adequacy Certification Tool (NACT); 
</v>
      </c>
      <c r="CQ96" s="251" t="str">
        <f>IF(ISNUMBER(FIND(analysismethod9,'III_Plan comp 438.68 {Plan 7}'!AJ$15)),"",'III_Plan comp 438.68 {Plan 7}'!AJ$15&amp;analysismethod9)</f>
        <v xml:space="preserve">Network Adequacy Certification Tool (NACT); 
</v>
      </c>
      <c r="CR96" s="251" t="str">
        <f>IF(ISNUMBER(FIND(analysismethod9,'III_Plan comp 438.68 {Plan 7}'!AK$15)),"",'III_Plan comp 438.68 {Plan 7}'!AK$15&amp;analysismethod9)</f>
        <v xml:space="preserve">Network Adequacy Certification Tool (NACT); 
</v>
      </c>
      <c r="CS96" s="251" t="str">
        <f>IF(ISNUMBER(FIND(analysismethod9,'III_Plan comp 438.68 {Plan 7}'!AL$15)),"",'III_Plan comp 438.68 {Plan 7}'!AL$15&amp;analysismethod9)</f>
        <v xml:space="preserve">Network Adequacy Certification Tool (NACT); 
</v>
      </c>
      <c r="CT96" s="251" t="str">
        <f>IF(ISNUMBER(FIND(analysismethod9,'III_Plan comp 438.68 {Plan 7}'!AM$15)),"",'III_Plan comp 438.68 {Plan 7}'!AM$15&amp;analysismethod9)</f>
        <v xml:space="preserve">Network Adequacy Certification Tool (NACT); 
</v>
      </c>
      <c r="CU96" s="251" t="str">
        <f>IF(ISNUMBER(FIND(analysismethod9,'III_Plan comp 438.68 {Plan 7}'!AN$15)),"",'III_Plan comp 438.68 {Plan 7}'!AN$15&amp;analysismethod9)</f>
        <v xml:space="preserve">Network Adequacy Certification Tool (NACT); 
</v>
      </c>
      <c r="CV96" s="251" t="str">
        <f>IF(ISNUMBER(FIND(analysismethod9,'III_Plan comp 438.68 {Plan 7}'!AO$15)),"",'III_Plan comp 438.68 {Plan 7}'!AO$15&amp;analysismethod9)</f>
        <v xml:space="preserve">Network Adequacy Certification Tool (NACT); 
</v>
      </c>
      <c r="CW96" s="251" t="str">
        <f>IF(ISNUMBER(FIND(analysismethod9,'III_Plan comp 438.68 {Plan 7}'!AP$15)),"",'III_Plan comp 438.68 {Plan 7}'!AP$15&amp;analysismethod9)</f>
        <v xml:space="preserve">Network Adequacy Certification Tool (NACT); 
</v>
      </c>
      <c r="CX96" s="251" t="str">
        <f>IF(ISNUMBER(FIND(analysismethod9,'III_Plan comp 438.68 {Plan 7}'!AQ$15)),"",'III_Plan comp 438.68 {Plan 7}'!AQ$15&amp;analysismethod9)</f>
        <v xml:space="preserve">Network Adequacy Certification Tool (NACT); 
</v>
      </c>
      <c r="CY96" s="251" t="str">
        <f>IF(ISNUMBER(FIND(analysismethod9,'III_Plan comp 438.68 {Plan 7}'!AR$15)),"",'III_Plan comp 438.68 {Plan 7}'!AR$15&amp;analysismethod9)</f>
        <v xml:space="preserve">Network Adequacy Certification Tool (NACT); 
</v>
      </c>
      <c r="CZ96" s="251" t="str">
        <f>IF(ISNUMBER(FIND(analysismethod9,'III_Plan comp 438.68 {Plan 7}'!AS$15)),"",'III_Plan comp 438.68 {Plan 7}'!AS$15&amp;analysismethod9)</f>
        <v xml:space="preserve">Network Adequacy Certification Tool (NACT); 
</v>
      </c>
      <c r="DA96" s="251" t="str">
        <f>IF(ISNUMBER(FIND(analysismethod9,'III_Plan comp 438.68 {Plan 7}'!AT$15)),"",'III_Plan comp 438.68 {Plan 7}'!AT$15&amp;analysismethod9)</f>
        <v xml:space="preserve">Network Adequacy Certification Tool (NACT); 
</v>
      </c>
      <c r="DB96" s="251" t="str">
        <f>IF(ISNUMBER(FIND(analysismethod9,'III_Plan comp 438.68 {Plan 7}'!AU$15)),"",'III_Plan comp 438.68 {Plan 7}'!AU$15&amp;analysismethod9)</f>
        <v xml:space="preserve">Network Adequacy Certification Tool (NACT); 
</v>
      </c>
      <c r="DC96" s="251" t="str">
        <f>IF(ISNUMBER(FIND(analysismethod9,'III_Plan comp 438.68 {Plan 7}'!AV$15)),"",'III_Plan comp 438.68 {Plan 7}'!AV$15&amp;analysismethod9)</f>
        <v xml:space="preserve">Network Adequacy Certification Tool (NACT); 
</v>
      </c>
      <c r="DD96" s="251" t="str">
        <f>IF(ISNUMBER(FIND(analysismethod9,'III_Plan comp 438.68 {Plan 7}'!AW$15)),"",'III_Plan comp 438.68 {Plan 7}'!AW$15&amp;analysismethod9)</f>
        <v xml:space="preserve">Network Adequacy Certification Tool (NACT); 
</v>
      </c>
      <c r="DE96" s="251" t="str">
        <f>IF(ISNUMBER(FIND(analysismethod9,'III_Plan comp 438.68 {Plan 7}'!AX$15)),"",'III_Plan comp 438.68 {Plan 7}'!AX$15&amp;analysismethod9)</f>
        <v xml:space="preserve">Network Adequacy Certification Tool (NACT); 
</v>
      </c>
      <c r="DF96" s="251" t="str">
        <f>IF(ISNUMBER(FIND(analysismethod9,'III_Plan comp 438.68 {Plan 7}'!AY$15)),"",'III_Plan comp 438.68 {Plan 7}'!AY$15&amp;analysismethod9)</f>
        <v xml:space="preserve">Network Adequacy Certification Tool (NACT); 
</v>
      </c>
      <c r="DG96" s="251" t="str">
        <f>IF(ISNUMBER(FIND(analysismethod9,'III_Plan comp 438.68 {Plan 7}'!AZ$15)),"",'III_Plan comp 438.68 {Plan 7}'!AZ$15&amp;analysismethod9)</f>
        <v xml:space="preserve">Network Adequacy Certification Tool (NACT); 
</v>
      </c>
      <c r="DH96" s="251" t="str">
        <f>IF(ISNUMBER(FIND(analysismethod9,'III_Plan comp 438.68 {Plan 7}'!BA$15)),"",'III_Plan comp 438.68 {Plan 7}'!BA$15&amp;analysismethod9)</f>
        <v xml:space="preserve">Network Adequacy Certification Tool (NACT); 
</v>
      </c>
      <c r="DI96" s="251" t="str">
        <f>IF(ISNUMBER(FIND(analysismethod9,'III_Plan comp 438.68 {Plan 7}'!BB$15)),"",'III_Plan comp 438.68 {Plan 7}'!BB$15&amp;analysismethod9)</f>
        <v xml:space="preserve">Network Adequacy Certification Tool (NACT); 
</v>
      </c>
      <c r="DJ96" s="251" t="str">
        <f>IF(ISNUMBER(FIND(analysismethod9,'III_Plan comp 438.68 {Plan 7}'!BC$15)),"",'III_Plan comp 438.68 {Plan 7}'!BC$15&amp;analysismethod9)</f>
        <v xml:space="preserve">Network Adequacy Certification Tool (NACT); 
</v>
      </c>
      <c r="DK96" s="251" t="str">
        <f>IF(ISNUMBER(FIND(analysismethod9,'III_Plan comp 438.68 {Plan 7}'!BD$15)),"",'III_Plan comp 438.68 {Plan 7}'!BD$15&amp;analysismethod9)</f>
        <v xml:space="preserve">Network Adequacy Certification Tool (NACT); 
</v>
      </c>
      <c r="DL96" s="251" t="str">
        <f>IF(ISNUMBER(FIND(analysismethod9,'III_Plan comp 438.68 {Plan 7}'!BE$15)),"",'III_Plan comp 438.68 {Plan 7}'!BE$15&amp;analysismethod9)</f>
        <v xml:space="preserve">Network Adequacy Certification Tool (NACT); 
</v>
      </c>
      <c r="DM96" s="251" t="str">
        <f>IF(ISNUMBER(FIND(analysismethod9,'III_Plan comp 438.68 {Plan 7}'!BF$15)),"",'III_Plan comp 438.68 {Plan 7}'!BF$15&amp;analysismethod9)</f>
        <v xml:space="preserve">Network Adequacy Certification Tool (NACT); 
</v>
      </c>
      <c r="DN96" s="251" t="str">
        <f>IF(ISNUMBER(FIND(analysismethod9,'III_Plan comp 438.68 {Plan 7}'!BG$15)),"",'III_Plan comp 438.68 {Plan 7}'!BG$15&amp;analysismethod9)</f>
        <v xml:space="preserve">Network Adequacy Certification Tool (NACT); 
</v>
      </c>
      <c r="DO96" s="251" t="str">
        <f>IF(ISNUMBER(FIND(analysismethod9,'III_Plan comp 438.68 {Plan 7}'!BH$15)),"",'III_Plan comp 438.68 {Plan 7}'!BH$15&amp;analysismethod9)</f>
        <v xml:space="preserve">Network Adequacy Certification Tool (NACT); 
</v>
      </c>
      <c r="DP96" s="251" t="str">
        <f>IF(ISNUMBER(FIND(analysismethod9,'III_Plan comp 438.68 {Plan 7}'!BI$15)),"",'III_Plan comp 438.68 {Plan 7}'!BI$15&amp;analysismethod9)</f>
        <v xml:space="preserve">Network Adequacy Certification Tool (NACT); 
</v>
      </c>
      <c r="DQ96" s="251" t="str">
        <f>IF(ISNUMBER(FIND(analysismethod9,'III_Plan comp 438.68 {Plan 7}'!BJ$15)),"",'III_Plan comp 438.68 {Plan 7}'!BJ$15&amp;analysismethod9)</f>
        <v xml:space="preserve">Network Adequacy Certification Tool (NACT); 
</v>
      </c>
      <c r="DR96" s="251" t="str">
        <f>IF(ISNUMBER(FIND(analysismethod9,'III_Plan comp 438.68 {Plan 7}'!BK$15)),"",'III_Plan comp 438.68 {Plan 7}'!BK$15&amp;analysismethod9)</f>
        <v xml:space="preserve">Network Adequacy Certification Tool (NACT); 
</v>
      </c>
      <c r="DS96" s="251" t="str">
        <f>IF(ISNUMBER(FIND(analysismethod9,'III_Plan comp 438.68 {Plan 7}'!BL$15)),"",'III_Plan comp 438.68 {Plan 7}'!BL$15&amp;analysismethod9)</f>
        <v xml:space="preserve">Network Adequacy Certification Tool (NACT); 
</v>
      </c>
      <c r="DT96" s="251" t="str">
        <f>IF(ISNUMBER(FIND(analysismethod9,'III_Plan comp 438.68 {Plan 7}'!BM$15)),"",'III_Plan comp 438.68 {Plan 7}'!BM$15&amp;analysismethod9)</f>
        <v xml:space="preserve">Network Adequacy Certification Tool (NACT); 
</v>
      </c>
      <c r="DU96" s="251" t="str">
        <f>IF(ISNUMBER(FIND(analysismethod9,'III_Plan comp 438.68 {Plan 7}'!BN$15)),"",'III_Plan comp 438.68 {Plan 7}'!BN$15&amp;analysismethod9)</f>
        <v xml:space="preserve">Network Adequacy Certification Tool (NACT); 
</v>
      </c>
      <c r="DV96" s="251" t="str">
        <f>IF(ISNUMBER(FIND(analysismethod9,'III_Plan comp 438.68 {Plan 7}'!BO$15)),"",'III_Plan comp 438.68 {Plan 7}'!BO$15&amp;analysismethod9)</f>
        <v xml:space="preserve">Network Adequacy Certification Tool (NACT); 
</v>
      </c>
      <c r="DW96" s="251" t="str">
        <f>IF(ISNUMBER(FIND(analysismethod9,'III_Plan comp 438.68 {Plan 7}'!BP$15)),"",'III_Plan comp 438.68 {Plan 7}'!BP$15&amp;analysismethod9)</f>
        <v xml:space="preserve">Network Adequacy Certification Tool (NACT); 
</v>
      </c>
      <c r="DX96" s="251" t="str">
        <f>IF(ISNUMBER(FIND(analysismethod9,'III_Plan comp 438.68 {Plan 7}'!BQ$15)),"",'III_Plan comp 438.68 {Plan 7}'!BQ$15&amp;analysismethod9)</f>
        <v xml:space="preserve">Network Adequacy Certification Tool (NACT); 
</v>
      </c>
      <c r="DY96" s="251" t="str">
        <f>IF(ISNUMBER(FIND(analysismethod9,'III_Plan comp 438.68 {Plan 7}'!BR$15)),"",'III_Plan comp 438.68 {Plan 7}'!BR$15&amp;analysismethod9)</f>
        <v xml:space="preserve">Network Adequacy Certification Tool (NACT); 
</v>
      </c>
      <c r="DZ96" s="251" t="str">
        <f>IF(ISNUMBER(FIND(analysismethod9,'III_Plan comp 438.68 {Plan 7}'!BS$15)),"",'III_Plan comp 438.68 {Plan 7}'!BS$15&amp;analysismethod9)</f>
        <v xml:space="preserve">Network Adequacy Certification Tool (NACT); 
</v>
      </c>
      <c r="EA96" s="251" t="str">
        <f>IF(ISNUMBER(FIND(analysismethod9,'III_Plan comp 438.68 {Plan 7}'!BT$15)),"",'III_Plan comp 438.68 {Plan 7}'!BT$15&amp;analysismethod9)</f>
        <v xml:space="preserve">Network Adequacy Certification Tool (NACT); 
</v>
      </c>
      <c r="EB96" s="251" t="str">
        <f>IF(ISNUMBER(FIND(analysismethod9,'III_Plan comp 438.68 {Plan 7}'!BU$15)),"",'III_Plan comp 438.68 {Plan 7}'!BU$15&amp;analysismethod9)</f>
        <v xml:space="preserve">Network Adequacy Certification Tool (NACT); 
</v>
      </c>
      <c r="EC96" s="251" t="str">
        <f>IF(ISNUMBER(FIND(analysismethod9,'III_Plan comp 438.68 {Plan 7}'!BV$15)),"",'III_Plan comp 438.68 {Plan 7}'!BV$15&amp;analysismethod9)</f>
        <v xml:space="preserve">Network Adequacy Certification Tool (NACT); 
</v>
      </c>
      <c r="ED96" s="251" t="str">
        <f>IF(ISNUMBER(FIND(analysismethod9,'III_Plan comp 438.68 {Plan 7}'!BW$15)),"",'III_Plan comp 438.68 {Plan 7}'!BW$15&amp;analysismethod9)</f>
        <v xml:space="preserve">Network Adequacy Certification Tool (NACT); 
</v>
      </c>
      <c r="EE96" s="251" t="str">
        <f>IF(ISNUMBER(FIND(analysismethod9,'III_Plan comp 438.68 {Plan 7}'!BX$15)),"",'III_Plan comp 438.68 {Plan 7}'!BX$15&amp;analysismethod9)</f>
        <v xml:space="preserve">Network Adequacy Certification Tool (NACT); 
</v>
      </c>
      <c r="EF96" s="251" t="str">
        <f>IF(ISNUMBER(FIND(analysismethod9,'III_Plan comp 438.68 {Plan 7}'!BY$15)),"",'III_Plan comp 438.68 {Plan 7}'!BY$15&amp;analysismethod9)</f>
        <v xml:space="preserve">Network Adequacy Certification Tool (NACT); 
</v>
      </c>
      <c r="EG96" s="251" t="str">
        <f>IF(ISNUMBER(FIND(analysismethod9,'III_Plan comp 438.68 {Plan 7}'!BZ$15)),"",'III_Plan comp 438.68 {Plan 7}'!BZ$15&amp;analysismethod9)</f>
        <v xml:space="preserve">Network Adequacy Certification Tool (NACT); 
</v>
      </c>
      <c r="EH96" s="251" t="str">
        <f>IF(ISNUMBER(FIND(analysismethod9,'III_Plan comp 438.68 {Plan 7}'!CA$15)),"",'III_Plan comp 438.68 {Plan 7}'!CA$15&amp;analysismethod9)</f>
        <v xml:space="preserve">Network Adequacy Certification Tool (NACT); 
</v>
      </c>
      <c r="EI96" s="251" t="str">
        <f>IF(ISNUMBER(FIND(analysismethod9,'III_Plan comp 438.68 {Plan 7}'!CB$15)),"",'III_Plan comp 438.68 {Plan 7}'!CB$15&amp;analysismethod9)</f>
        <v xml:space="preserve">Network Adequacy Certification Tool (NACT); 
</v>
      </c>
      <c r="EJ96" s="251" t="str">
        <f>IF(ISNUMBER(FIND(analysismethod9,'III_Plan comp 438.68 {Plan 7}'!CC$15)),"",'III_Plan comp 438.68 {Plan 7}'!CC$15&amp;analysismethod9)</f>
        <v xml:space="preserve">Network Adequacy Certification Tool (NACT); 
</v>
      </c>
      <c r="EK96" s="251" t="str">
        <f>IF(ISNUMBER(FIND(analysismethod9,'III_Plan comp 438.68 {Plan 7}'!CD$15)),"",'III_Plan comp 438.68 {Plan 7}'!CD$15&amp;analysismethod9)</f>
        <v xml:space="preserve">Network Adequacy Certification Tool (NACT); 
</v>
      </c>
      <c r="EL96" s="251" t="str">
        <f>IF(ISNUMBER(FIND(analysismethod9,'III_Plan comp 438.68 {Plan 7}'!CE$15)),"",'III_Plan comp 438.68 {Plan 7}'!CE$15&amp;analysismethod9)</f>
        <v xml:space="preserve">Network Adequacy Certification Tool (NACT); 
</v>
      </c>
      <c r="EM96" s="251" t="str">
        <f>IF(ISNUMBER(FIND(analysismethod9,'III_Plan comp 438.68 {Plan 7}'!CF$15)),"",'III_Plan comp 438.68 {Plan 7}'!CF$15&amp;analysismethod9)</f>
        <v xml:space="preserve">Network Adequacy Certification Tool (NACT); 
</v>
      </c>
      <c r="EN96" s="251" t="str">
        <f>IF(ISNUMBER(FIND(analysismethod9,'III_Plan comp 438.68 {Plan 7}'!CG$15)),"",'III_Plan comp 438.68 {Plan 7}'!CG$15&amp;analysismethod9)</f>
        <v xml:space="preserve">Network Adequacy Certification Tool (NACT); 
</v>
      </c>
      <c r="EO96" s="251" t="str">
        <f>IF(ISNUMBER(FIND(analysismethod9,'III_Plan comp 438.68 {Plan 7}'!CH$15)),"",'III_Plan comp 438.68 {Plan 7}'!CH$15&amp;analysismethod9)</f>
        <v xml:space="preserve">Network Adequacy Certification Tool (NACT); 
</v>
      </c>
      <c r="EP96" s="251" t="str">
        <f>IF(ISNUMBER(FIND(analysismethod9,'III_Plan comp 438.68 {Plan 7}'!CI$15)),"",'III_Plan comp 438.68 {Plan 7}'!CI$15&amp;analysismethod9)</f>
        <v xml:space="preserve">Network Adequacy Certification Tool (NACT); 
</v>
      </c>
      <c r="EQ96" s="251" t="str">
        <f>IF(ISNUMBER(FIND(analysismethod9,'III_Plan comp 438.68 {Plan 7}'!CJ$15)),"",'III_Plan comp 438.68 {Plan 7}'!CJ$15&amp;analysismethod9)</f>
        <v xml:space="preserve">Network Adequacy Certification Tool (NACT); 
</v>
      </c>
      <c r="ER96" s="251" t="str">
        <f>IF(ISNUMBER(FIND(analysismethod9,'III_Plan comp 438.68 {Plan 7}'!CK$15)),"",'III_Plan comp 438.68 {Plan 7}'!CK$15&amp;analysismethod9)</f>
        <v xml:space="preserve">Network Adequacy Certification Tool (NACT); 
</v>
      </c>
      <c r="ES96" s="251" t="str">
        <f>IF(ISNUMBER(FIND(analysismethod9,'III_Plan comp 438.68 {Plan 7}'!CL$15)),"",'III_Plan comp 438.68 {Plan 7}'!CL$15&amp;analysismethod9)</f>
        <v xml:space="preserve">Network Adequacy Certification Tool (NACT); 
</v>
      </c>
      <c r="ET96" s="251" t="str">
        <f>IF(ISNUMBER(FIND(analysismethod9,'III_Plan comp 438.68 {Plan 7}'!CM$15)),"",'III_Plan comp 438.68 {Plan 7}'!CM$15&amp;analysismethod9)</f>
        <v xml:space="preserve">Network Adequacy Certification Tool (NACT); 
</v>
      </c>
      <c r="EU96" s="251" t="str">
        <f>IF(ISNUMBER(FIND(analysismethod9,'III_Plan comp 438.68 {Plan 7}'!CN$15)),"",'III_Plan comp 438.68 {Plan 7}'!CN$15&amp;analysismethod9)</f>
        <v xml:space="preserve">Network Adequacy Certification Tool (NACT); 
</v>
      </c>
      <c r="EV96" s="251" t="str">
        <f>IF(ISNUMBER(FIND(analysismethod9,'III_Plan comp 438.68 {Plan 7}'!CO$15)),"",'III_Plan comp 438.68 {Plan 7}'!CO$15&amp;analysismethod9)</f>
        <v xml:space="preserve">Network Adequacy Certification Tool (NACT); 
</v>
      </c>
      <c r="EW96" s="251" t="str">
        <f>IF(ISNUMBER(FIND(analysismethod9,'III_Plan comp 438.68 {Plan 7}'!CP$15)),"",'III_Plan comp 438.68 {Plan 7}'!CP$15&amp;analysismethod9)</f>
        <v xml:space="preserve">Network Adequacy Certification Tool (NACT); 
</v>
      </c>
      <c r="EX96" s="251" t="str">
        <f>IF(ISNUMBER(FIND(analysismethod9,'III_Plan comp 438.68 {Plan 7}'!CQ$15)),"",'III_Plan comp 438.68 {Plan 7}'!CQ$15&amp;analysismethod9)</f>
        <v xml:space="preserve">Network Adequacy Certification Tool (NACT); 
</v>
      </c>
      <c r="EY96" s="251" t="str">
        <f>IF(ISNUMBER(FIND(analysismethod9,'III_Plan comp 438.68 {Plan 7}'!CR$15)),"",'III_Plan comp 438.68 {Plan 7}'!CR$15&amp;analysismethod9)</f>
        <v xml:space="preserve">Network Adequacy Certification Tool (NACT); 
</v>
      </c>
      <c r="EZ96" s="251" t="str">
        <f>IF(ISNUMBER(FIND(analysismethod9,'III_Plan comp 438.68 {Plan 7}'!CS$15)),"",'III_Plan comp 438.68 {Plan 7}'!CS$15&amp;analysismethod9)</f>
        <v xml:space="preserve">Network Adequacy Certification Tool (NACT); 
</v>
      </c>
      <c r="FA96" s="251" t="str">
        <f>IF(ISNUMBER(FIND(analysismethod9,'III_Plan comp 438.68 {Plan 7}'!CT$15)),"",'III_Plan comp 438.68 {Plan 7}'!CT$15&amp;analysismethod9)</f>
        <v xml:space="preserve">Network Adequacy Certification Tool (NACT); 
</v>
      </c>
      <c r="FB96" s="251" t="str">
        <f>IF(ISNUMBER(FIND(analysismethod9,'III_Plan comp 438.68 {Plan 7}'!CU$15)),"",'III_Plan comp 438.68 {Plan 7}'!CU$15&amp;analysismethod9)</f>
        <v xml:space="preserve">Network Adequacy Certification Tool (NACT); 
</v>
      </c>
      <c r="FC96" s="251" t="str">
        <f>IF(ISNUMBER(FIND(analysismethod9,'III_Plan comp 438.68 {Plan 7}'!CV$15)),"",'III_Plan comp 438.68 {Plan 7}'!CV$15&amp;analysismethod9)</f>
        <v xml:space="preserve">Network Adequacy Certification Tool (NACT); 
</v>
      </c>
      <c r="FD96" s="251" t="str">
        <f>IF(ISNUMBER(FIND(analysismethod9,'III_Plan comp 438.68 {Plan 7}'!CW$15)),"",'III_Plan comp 438.68 {Plan 7}'!CW$15&amp;analysismethod9)</f>
        <v xml:space="preserve">Network Adequacy Certification Tool (NACT); 
</v>
      </c>
      <c r="FE96" s="251" t="str">
        <f>IF(ISNUMBER(FIND(analysismethod9,'III_Plan comp 438.68 {Plan 7}'!CX$15)),"",'III_Plan comp 438.68 {Plan 7}'!CX$15&amp;analysismethod9)</f>
        <v xml:space="preserve">Network Adequacy Certification Tool (NACT); 
</v>
      </c>
      <c r="FF96" s="251" t="str">
        <f>IF(ISNUMBER(FIND(analysismethod9,'III_Plan comp 438.68 {Plan 7}'!CY$15)),"",'III_Plan comp 438.68 {Plan 7}'!CY$15&amp;analysismethod9)</f>
        <v xml:space="preserve">Network Adequacy Certification Tool (NACT); 
</v>
      </c>
      <c r="FG96" s="251" t="str">
        <f>IF(ISNUMBER(FIND(analysismethod9,'III_Plan comp 438.68 {Plan 7}'!CZ$15)),"",'III_Plan comp 438.68 {Plan 7}'!CZ$15&amp;analysismethod9)</f>
        <v xml:space="preserve">Network Adequacy Certification Tool (NACT);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Language Capabilities: Contract
IHCP: Contract/Good-faith effort to contract; 
</v>
      </c>
      <c r="BM97" s="254" t="str">
        <f>IF(ISNUMBER(FIND(analysismethod10,'III_Plan comp 438.68 {Plan 7}'!F$15)),"",'III_Plan comp 438.68 {Plan 7}'!F$15&amp;analysismethod10)</f>
        <v xml:space="preserve">Language Capabilities: Contract
IHCP: Contract/Good-faith effort to contract; 
</v>
      </c>
      <c r="BN97" s="254" t="str">
        <f>IF(ISNUMBER(FIND(analysismethod10,'III_Plan comp 438.68 {Plan 7}'!G$15)),"",'III_Plan comp 438.68 {Plan 7}'!G$15&amp;analysismethod10)</f>
        <v xml:space="preserve">Language Capabilities: Contract
IHCP: Contract/Good-faith effort to contract; 
</v>
      </c>
      <c r="BO97" s="254" t="str">
        <f>IF(ISNUMBER(FIND(analysismethod10,'III_Plan comp 438.68 {Plan 7}'!H$15)),"",'III_Plan comp 438.68 {Plan 7}'!H$15&amp;analysismethod10)</f>
        <v xml:space="preserve">Language Capabilities: Contract
IHCP: Contract/Good-faith effort to contract; 
</v>
      </c>
      <c r="BP97" s="254" t="str">
        <f>IF(ISNUMBER(FIND(analysismethod10,'III_Plan comp 438.68 {Plan 7}'!I$15)),"",'III_Plan comp 438.68 {Plan 7}'!I$15&amp;analysismethod10)</f>
        <v xml:space="preserve">Language Capabilities: Contract
IHCP: Contract/Good-faith effort to contract; 
</v>
      </c>
      <c r="BQ97" s="254" t="str">
        <f>IF(ISNUMBER(FIND(analysismethod10,'III_Plan comp 438.68 {Plan 7}'!J$15)),"",'III_Plan comp 438.68 {Plan 7}'!J$15&amp;analysismethod10)</f>
        <v xml:space="preserve">Language Capabilities: Contract
IHCP: Contract/Good-faith effort to contract; 
</v>
      </c>
      <c r="BR97" s="254" t="str">
        <f>IF(ISNUMBER(FIND(analysismethod10,'III_Plan comp 438.68 {Plan 7}'!K$15)),"",'III_Plan comp 438.68 {Plan 7}'!K$15&amp;analysismethod10)</f>
        <v xml:space="preserve">Language Capabilities: Contract
IHCP: Contract/Good-faith effort to contract; 
</v>
      </c>
      <c r="BS97" s="254" t="str">
        <f>IF(ISNUMBER(FIND(analysismethod10,'III_Plan comp 438.68 {Plan 7}'!L$15)),"",'III_Plan comp 438.68 {Plan 7}'!L$15&amp;analysismethod10)</f>
        <v xml:space="preserve">Language Capabilities: Contract
IHCP: Contract/Good-faith effort to contract; 
</v>
      </c>
      <c r="BT97" s="254" t="str">
        <f>IF(ISNUMBER(FIND(analysismethod10,'III_Plan comp 438.68 {Plan 7}'!M$15)),"",'III_Plan comp 438.68 {Plan 7}'!M$15&amp;analysismethod10)</f>
        <v xml:space="preserve">Language Capabilities: Contract
IHCP: Contract/Good-faith effort to contract; 
</v>
      </c>
      <c r="BU97" s="254" t="str">
        <f>IF(ISNUMBER(FIND(analysismethod10,'III_Plan comp 438.68 {Plan 7}'!N$15)),"",'III_Plan comp 438.68 {Plan 7}'!N$15&amp;analysismethod10)</f>
        <v xml:space="preserve">Language Capabilities: Contract
IHCP: Contract/Good-faith effort to contract; 
</v>
      </c>
      <c r="BV97" s="254" t="str">
        <f>IF(ISNUMBER(FIND(analysismethod10,'III_Plan comp 438.68 {Plan 7}'!O$15)),"",'III_Plan comp 438.68 {Plan 7}'!O$15&amp;analysismethod10)</f>
        <v xml:space="preserve">Language Capabilities: Contract
IHCP: Contract/Good-faith effort to contract; 
</v>
      </c>
      <c r="BW97" s="254" t="str">
        <f>IF(ISNUMBER(FIND(analysismethod10,'III_Plan comp 438.68 {Plan 7}'!P$15)),"",'III_Plan comp 438.68 {Plan 7}'!P$15&amp;analysismethod10)</f>
        <v xml:space="preserve">Contract/Good faith effort to contract ; 
Network Adequacy Certification Tool (NACT); 
Language Capabilities: Contract
IHCP: Contract/Good-faith effort to contract; 
</v>
      </c>
      <c r="BX97" s="254" t="str">
        <f>IF(ISNUMBER(FIND(analysismethod10,'III_Plan comp 438.68 {Plan 7}'!Q$15)),"",'III_Plan comp 438.68 {Plan 7}'!Q$15&amp;analysismethod10)</f>
        <v xml:space="preserve">Language Capabilities: Contract
IHCP: Contract/Good-faith effort to contract; 
</v>
      </c>
      <c r="BY97" s="254" t="str">
        <f>IF(ISNUMBER(FIND(analysismethod10,'III_Plan comp 438.68 {Plan 7}'!R$15)),"",'III_Plan comp 438.68 {Plan 7}'!R$15&amp;analysismethod10)</f>
        <v xml:space="preserve">Language Capabilities: Contract
IHCP: Contract/Good-faith effort to contract; 
</v>
      </c>
      <c r="BZ97" s="254" t="str">
        <f>IF(ISNUMBER(FIND(analysismethod10,'III_Plan comp 438.68 {Plan 7}'!S$15)),"",'III_Plan comp 438.68 {Plan 7}'!S$15&amp;analysismethod10)</f>
        <v xml:space="preserve">Language Capabilities: Contract
IHCP: Contract/Good-faith effort to contract; 
</v>
      </c>
      <c r="CA97" s="254" t="str">
        <f>IF(ISNUMBER(FIND(analysismethod10,'III_Plan comp 438.68 {Plan 7}'!T$15)),"",'III_Plan comp 438.68 {Plan 7}'!T$15&amp;analysismethod10)</f>
        <v xml:space="preserve">Language Capabilities: Contract
IHCP: Contract/Good-faith effort to contract; 
</v>
      </c>
      <c r="CB97" s="254" t="str">
        <f>IF(ISNUMBER(FIND(analysismethod10,'III_Plan comp 438.68 {Plan 7}'!U$15)),"",'III_Plan comp 438.68 {Plan 7}'!U$15&amp;analysismethod10)</f>
        <v xml:space="preserve">Language Capabilities: Contract
IHCP: Contract/Good-faith effort to contract; 
</v>
      </c>
      <c r="CC97" s="254" t="str">
        <f>IF(ISNUMBER(FIND(analysismethod10,'III_Plan comp 438.68 {Plan 7}'!V$15)),"",'III_Plan comp 438.68 {Plan 7}'!V$15&amp;analysismethod10)</f>
        <v xml:space="preserve">Language Capabilities: Contract
IHCP: Contract/Good-faith effort to contract; 
</v>
      </c>
      <c r="CD97" s="254" t="str">
        <f>IF(ISNUMBER(FIND(analysismethod10,'III_Plan comp 438.68 {Plan 7}'!W$15)),"",'III_Plan comp 438.68 {Plan 7}'!W$15&amp;analysismethod10)</f>
        <v xml:space="preserve">Language Capabilities: Contract
IHCP: Contract/Good-faith effort to contract; 
</v>
      </c>
      <c r="CE97" s="254" t="str">
        <f>IF(ISNUMBER(FIND(analysismethod10,'III_Plan comp 438.68 {Plan 7}'!X$15)),"",'III_Plan comp 438.68 {Plan 7}'!X$15&amp;analysismethod10)</f>
        <v xml:space="preserve">Language Capabilities: Contract
IHCP: Contract/Good-faith effort to contract; 
</v>
      </c>
      <c r="CF97" s="254" t="str">
        <f>IF(ISNUMBER(FIND(analysismethod10,'III_Plan comp 438.68 {Plan 7}'!Y$15)),"",'III_Plan comp 438.68 {Plan 7}'!Y$15&amp;analysismethod10)</f>
        <v xml:space="preserve">Language Capabilities: Contract
IHCP: Contract/Good-faith effort to contract; 
</v>
      </c>
      <c r="CG97" s="254" t="str">
        <f>IF(ISNUMBER(FIND(analysismethod10,'III_Plan comp 438.68 {Plan 7}'!Z$15)),"",'III_Plan comp 438.68 {Plan 7}'!Z$15&amp;analysismethod10)</f>
        <v xml:space="preserve">Language Capabilities: Contract
IHCP: Contract/Good-faith effort to contract; 
</v>
      </c>
      <c r="CH97" s="254" t="str">
        <f>IF(ISNUMBER(FIND(analysismethod10,'III_Plan comp 438.68 {Plan 7}'!AA$15)),"",'III_Plan comp 438.68 {Plan 7}'!AA$15&amp;analysismethod10)</f>
        <v xml:space="preserve">Language Capabilities: Contract
IHCP: Contract/Good-faith effort to contract; 
</v>
      </c>
      <c r="CI97" s="254" t="str">
        <f>IF(ISNUMBER(FIND(analysismethod10,'III_Plan comp 438.68 {Plan 7}'!AB$15)),"",'III_Plan comp 438.68 {Plan 7}'!AB$15&amp;analysismethod10)</f>
        <v xml:space="preserve">Language Capabilities: Contract
IHCP: Contract/Good-faith effort to contract; 
</v>
      </c>
      <c r="CJ97" s="254" t="str">
        <f>IF(ISNUMBER(FIND(analysismethod10,'III_Plan comp 438.68 {Plan 7}'!AC$15)),"",'III_Plan comp 438.68 {Plan 7}'!AC$15&amp;analysismethod10)</f>
        <v xml:space="preserve">Language Capabilities: Contract
IHCP: Contract/Good-faith effort to contract; 
</v>
      </c>
      <c r="CK97" s="254" t="str">
        <f>IF(ISNUMBER(FIND(analysismethod10,'III_Plan comp 438.68 {Plan 7}'!AD$15)),"",'III_Plan comp 438.68 {Plan 7}'!AD$15&amp;analysismethod10)</f>
        <v xml:space="preserve">Language Capabilities: Contract
IHCP: Contract/Good-faith effort to contract; 
</v>
      </c>
      <c r="CL97" s="254" t="str">
        <f>IF(ISNUMBER(FIND(analysismethod10,'III_Plan comp 438.68 {Plan 7}'!AE$15)),"",'III_Plan comp 438.68 {Plan 7}'!AE$15&amp;analysismethod10)</f>
        <v xml:space="preserve">Language Capabilities: Contract
IHCP: Contract/Good-faith effort to contract; 
</v>
      </c>
      <c r="CM97" s="254" t="str">
        <f>IF(ISNUMBER(FIND(analysismethod10,'III_Plan comp 438.68 {Plan 7}'!AF$15)),"",'III_Plan comp 438.68 {Plan 7}'!AF$15&amp;analysismethod10)</f>
        <v xml:space="preserve">Language Capabilities: Contract
IHCP: Contract/Good-faith effort to contract; 
</v>
      </c>
      <c r="CN97" s="254" t="str">
        <f>IF(ISNUMBER(FIND(analysismethod10,'III_Plan comp 438.68 {Plan 7}'!AG$15)),"",'III_Plan comp 438.68 {Plan 7}'!AG$15&amp;analysismethod10)</f>
        <v xml:space="preserve">Language Capabilities: Contract
IHCP: Contract/Good-faith effort to contract; 
</v>
      </c>
      <c r="CO97" s="254" t="str">
        <f>IF(ISNUMBER(FIND(analysismethod10,'III_Plan comp 438.68 {Plan 7}'!AH$15)),"",'III_Plan comp 438.68 {Plan 7}'!AH$15&amp;analysismethod10)</f>
        <v xml:space="preserve">Language Capabilities: Contract
IHCP: Contract/Good-faith effort to contract; 
</v>
      </c>
      <c r="CP97" s="254" t="str">
        <f>IF(ISNUMBER(FIND(analysismethod10,'III_Plan comp 438.68 {Plan 7}'!AI$15)),"",'III_Plan comp 438.68 {Plan 7}'!AI$15&amp;analysismethod10)</f>
        <v xml:space="preserve">Language Capabilities: Contract
IHCP: Contract/Good-faith effort to contract; 
</v>
      </c>
      <c r="CQ97" s="254" t="str">
        <f>IF(ISNUMBER(FIND(analysismethod10,'III_Plan comp 438.68 {Plan 7}'!AJ$15)),"",'III_Plan comp 438.68 {Plan 7}'!AJ$15&amp;analysismethod10)</f>
        <v xml:space="preserve">Language Capabilities: Contract
IHCP: Contract/Good-faith effort to contract; 
</v>
      </c>
      <c r="CR97" s="254" t="str">
        <f>IF(ISNUMBER(FIND(analysismethod10,'III_Plan comp 438.68 {Plan 7}'!AK$15)),"",'III_Plan comp 438.68 {Plan 7}'!AK$15&amp;analysismethod10)</f>
        <v xml:space="preserve">Language Capabilities: Contract
IHCP: Contract/Good-faith effort to contract; 
</v>
      </c>
      <c r="CS97" s="254" t="str">
        <f>IF(ISNUMBER(FIND(analysismethod10,'III_Plan comp 438.68 {Plan 7}'!AL$15)),"",'III_Plan comp 438.68 {Plan 7}'!AL$15&amp;analysismethod10)</f>
        <v xml:space="preserve">Language Capabilities: Contract
IHCP: Contract/Good-faith effort to contract; 
</v>
      </c>
      <c r="CT97" s="254" t="str">
        <f>IF(ISNUMBER(FIND(analysismethod10,'III_Plan comp 438.68 {Plan 7}'!AM$15)),"",'III_Plan comp 438.68 {Plan 7}'!AM$15&amp;analysismethod10)</f>
        <v xml:space="preserve">Language Capabilities: Contract
IHCP: Contract/Good-faith effort to contract; 
</v>
      </c>
      <c r="CU97" s="254" t="str">
        <f>IF(ISNUMBER(FIND(analysismethod10,'III_Plan comp 438.68 {Plan 7}'!AN$15)),"",'III_Plan comp 438.68 {Plan 7}'!AN$15&amp;analysismethod10)</f>
        <v xml:space="preserve">Language Capabilities: Contract
IHCP: Contract/Good-faith effort to contract; 
</v>
      </c>
      <c r="CV97" s="254" t="str">
        <f>IF(ISNUMBER(FIND(analysismethod10,'III_Plan comp 438.68 {Plan 7}'!AO$15)),"",'III_Plan comp 438.68 {Plan 7}'!AO$15&amp;analysismethod10)</f>
        <v xml:space="preserve">Language Capabilities: Contract
IHCP: Contract/Good-faith effort to contract; 
</v>
      </c>
      <c r="CW97" s="254" t="str">
        <f>IF(ISNUMBER(FIND(analysismethod10,'III_Plan comp 438.68 {Plan 7}'!AP$15)),"",'III_Plan comp 438.68 {Plan 7}'!AP$15&amp;analysismethod10)</f>
        <v xml:space="preserve">Language Capabilities: Contract
IHCP: Contract/Good-faith effort to contract; 
</v>
      </c>
      <c r="CX97" s="254" t="str">
        <f>IF(ISNUMBER(FIND(analysismethod10,'III_Plan comp 438.68 {Plan 7}'!AQ$15)),"",'III_Plan comp 438.68 {Plan 7}'!AQ$15&amp;analysismethod10)</f>
        <v xml:space="preserve">Language Capabilities: Contract
IHCP: Contract/Good-faith effort to contract; 
</v>
      </c>
      <c r="CY97" s="254" t="str">
        <f>IF(ISNUMBER(FIND(analysismethod10,'III_Plan comp 438.68 {Plan 7}'!AR$15)),"",'III_Plan comp 438.68 {Plan 7}'!AR$15&amp;analysismethod10)</f>
        <v xml:space="preserve">Language Capabilities: Contract
IHCP: Contract/Good-faith effort to contract; 
</v>
      </c>
      <c r="CZ97" s="254" t="str">
        <f>IF(ISNUMBER(FIND(analysismethod10,'III_Plan comp 438.68 {Plan 7}'!AS$15)),"",'III_Plan comp 438.68 {Plan 7}'!AS$15&amp;analysismethod10)</f>
        <v xml:space="preserve">Language Capabilities: Contract
IHCP: Contract/Good-faith effort to contract; 
</v>
      </c>
      <c r="DA97" s="254" t="str">
        <f>IF(ISNUMBER(FIND(analysismethod10,'III_Plan comp 438.68 {Plan 7}'!AT$15)),"",'III_Plan comp 438.68 {Plan 7}'!AT$15&amp;analysismethod10)</f>
        <v xml:space="preserve">Language Capabilities: Contract
IHCP: Contract/Good-faith effort to contract; 
</v>
      </c>
      <c r="DB97" s="254" t="str">
        <f>IF(ISNUMBER(FIND(analysismethod10,'III_Plan comp 438.68 {Plan 7}'!AU$15)),"",'III_Plan comp 438.68 {Plan 7}'!AU$15&amp;analysismethod10)</f>
        <v xml:space="preserve">Language Capabilities: Contract
IHCP: Contract/Good-faith effort to contract; 
</v>
      </c>
      <c r="DC97" s="254" t="str">
        <f>IF(ISNUMBER(FIND(analysismethod10,'III_Plan comp 438.68 {Plan 7}'!AV$15)),"",'III_Plan comp 438.68 {Plan 7}'!AV$15&amp;analysismethod10)</f>
        <v xml:space="preserve">Language Capabilities: Contract
IHCP: Contract/Good-faith effort to contract; 
</v>
      </c>
      <c r="DD97" s="254" t="str">
        <f>IF(ISNUMBER(FIND(analysismethod10,'III_Plan comp 438.68 {Plan 7}'!AW$15)),"",'III_Plan comp 438.68 {Plan 7}'!AW$15&amp;analysismethod10)</f>
        <v xml:space="preserve">Language Capabilities: Contract
IHCP: Contract/Good-faith effort to contract; 
</v>
      </c>
      <c r="DE97" s="254" t="str">
        <f>IF(ISNUMBER(FIND(analysismethod10,'III_Plan comp 438.68 {Plan 7}'!AX$15)),"",'III_Plan comp 438.68 {Plan 7}'!AX$15&amp;analysismethod10)</f>
        <v xml:space="preserve">Language Capabilities: Contract
IHCP: Contract/Good-faith effort to contract; 
</v>
      </c>
      <c r="DF97" s="254" t="str">
        <f>IF(ISNUMBER(FIND(analysismethod10,'III_Plan comp 438.68 {Plan 7}'!AY$15)),"",'III_Plan comp 438.68 {Plan 7}'!AY$15&amp;analysismethod10)</f>
        <v xml:space="preserve">Language Capabilities: Contract
IHCP: Contract/Good-faith effort to contract; 
</v>
      </c>
      <c r="DG97" s="254" t="str">
        <f>IF(ISNUMBER(FIND(analysismethod10,'III_Plan comp 438.68 {Plan 7}'!AZ$15)),"",'III_Plan comp 438.68 {Plan 7}'!AZ$15&amp;analysismethod10)</f>
        <v xml:space="preserve">Language Capabilities: Contract
IHCP: Contract/Good-faith effort to contract; 
</v>
      </c>
      <c r="DH97" s="254" t="str">
        <f>IF(ISNUMBER(FIND(analysismethod10,'III_Plan comp 438.68 {Plan 7}'!BA$15)),"",'III_Plan comp 438.68 {Plan 7}'!BA$15&amp;analysismethod10)</f>
        <v xml:space="preserve">Language Capabilities: Contract
IHCP: Contract/Good-faith effort to contract; 
</v>
      </c>
      <c r="DI97" s="254" t="str">
        <f>IF(ISNUMBER(FIND(analysismethod10,'III_Plan comp 438.68 {Plan 7}'!BB$15)),"",'III_Plan comp 438.68 {Plan 7}'!BB$15&amp;analysismethod10)</f>
        <v xml:space="preserve">Language Capabilities: Contract
IHCP: Contract/Good-faith effort to contract; 
</v>
      </c>
      <c r="DJ97" s="254" t="str">
        <f>IF(ISNUMBER(FIND(analysismethod10,'III_Plan comp 438.68 {Plan 7}'!BC$15)),"",'III_Plan comp 438.68 {Plan 7}'!BC$15&amp;analysismethod10)</f>
        <v xml:space="preserve">Language Capabilities: Contract
IHCP: Contract/Good-faith effort to contract; 
</v>
      </c>
      <c r="DK97" s="254" t="str">
        <f>IF(ISNUMBER(FIND(analysismethod10,'III_Plan comp 438.68 {Plan 7}'!BD$15)),"",'III_Plan comp 438.68 {Plan 7}'!BD$15&amp;analysismethod10)</f>
        <v xml:space="preserve">Language Capabilities: Contract
IHCP: Contract/Good-faith effort to contract; 
</v>
      </c>
      <c r="DL97" s="254" t="str">
        <f>IF(ISNUMBER(FIND(analysismethod10,'III_Plan comp 438.68 {Plan 7}'!BE$15)),"",'III_Plan comp 438.68 {Plan 7}'!BE$15&amp;analysismethod10)</f>
        <v xml:space="preserve">Language Capabilities: Contract
IHCP: Contract/Good-faith effort to contract; 
</v>
      </c>
      <c r="DM97" s="254" t="str">
        <f>IF(ISNUMBER(FIND(analysismethod10,'III_Plan comp 438.68 {Plan 7}'!BF$15)),"",'III_Plan comp 438.68 {Plan 7}'!BF$15&amp;analysismethod10)</f>
        <v xml:space="preserve">Language Capabilities: Contract
IHCP: Contract/Good-faith effort to contract; 
</v>
      </c>
      <c r="DN97" s="254" t="str">
        <f>IF(ISNUMBER(FIND(analysismethod10,'III_Plan comp 438.68 {Plan 7}'!BG$15)),"",'III_Plan comp 438.68 {Plan 7}'!BG$15&amp;analysismethod10)</f>
        <v xml:space="preserve">Language Capabilities: Contract
IHCP: Contract/Good-faith effort to contract; 
</v>
      </c>
      <c r="DO97" s="254" t="str">
        <f>IF(ISNUMBER(FIND(analysismethod10,'III_Plan comp 438.68 {Plan 7}'!BH$15)),"",'III_Plan comp 438.68 {Plan 7}'!BH$15&amp;analysismethod10)</f>
        <v xml:space="preserve">Language Capabilities: Contract
IHCP: Contract/Good-faith effort to contract; 
</v>
      </c>
      <c r="DP97" s="254" t="str">
        <f>IF(ISNUMBER(FIND(analysismethod10,'III_Plan comp 438.68 {Plan 7}'!BI$15)),"",'III_Plan comp 438.68 {Plan 7}'!BI$15&amp;analysismethod10)</f>
        <v xml:space="preserve">Language Capabilities: Contract
IHCP: Contract/Good-faith effort to contract; 
</v>
      </c>
      <c r="DQ97" s="254" t="str">
        <f>IF(ISNUMBER(FIND(analysismethod10,'III_Plan comp 438.68 {Plan 7}'!BJ$15)),"",'III_Plan comp 438.68 {Plan 7}'!BJ$15&amp;analysismethod10)</f>
        <v xml:space="preserve">Language Capabilities: Contract
IHCP: Contract/Good-faith effort to contract; 
</v>
      </c>
      <c r="DR97" s="254" t="str">
        <f>IF(ISNUMBER(FIND(analysismethod10,'III_Plan comp 438.68 {Plan 7}'!BK$15)),"",'III_Plan comp 438.68 {Plan 7}'!BK$15&amp;analysismethod10)</f>
        <v xml:space="preserve">Language Capabilities: Contract
IHCP: Contract/Good-faith effort to contract; 
</v>
      </c>
      <c r="DS97" s="254" t="str">
        <f>IF(ISNUMBER(FIND(analysismethod10,'III_Plan comp 438.68 {Plan 7}'!BL$15)),"",'III_Plan comp 438.68 {Plan 7}'!BL$15&amp;analysismethod10)</f>
        <v xml:space="preserve">Language Capabilities: Contract
IHCP: Contract/Good-faith effort to contract; 
</v>
      </c>
      <c r="DT97" s="254" t="str">
        <f>IF(ISNUMBER(FIND(analysismethod10,'III_Plan comp 438.68 {Plan 7}'!BM$15)),"",'III_Plan comp 438.68 {Plan 7}'!BM$15&amp;analysismethod10)</f>
        <v xml:space="preserve">Language Capabilities: Contract
IHCP: Contract/Good-faith effort to contract; 
</v>
      </c>
      <c r="DU97" s="254" t="str">
        <f>IF(ISNUMBER(FIND(analysismethod10,'III_Plan comp 438.68 {Plan 7}'!BN$15)),"",'III_Plan comp 438.68 {Plan 7}'!BN$15&amp;analysismethod10)</f>
        <v xml:space="preserve">Language Capabilities: Contract
IHCP: Contract/Good-faith effort to contract; 
</v>
      </c>
      <c r="DV97" s="254" t="str">
        <f>IF(ISNUMBER(FIND(analysismethod10,'III_Plan comp 438.68 {Plan 7}'!BO$15)),"",'III_Plan comp 438.68 {Plan 7}'!BO$15&amp;analysismethod10)</f>
        <v xml:space="preserve">Language Capabilities: Contract
IHCP: Contract/Good-faith effort to contract; 
</v>
      </c>
      <c r="DW97" s="254" t="str">
        <f>IF(ISNUMBER(FIND(analysismethod10,'III_Plan comp 438.68 {Plan 7}'!BP$15)),"",'III_Plan comp 438.68 {Plan 7}'!BP$15&amp;analysismethod10)</f>
        <v xml:space="preserve">Language Capabilities: Contract
IHCP: Contract/Good-faith effort to contract; 
</v>
      </c>
      <c r="DX97" s="254" t="str">
        <f>IF(ISNUMBER(FIND(analysismethod10,'III_Plan comp 438.68 {Plan 7}'!BQ$15)),"",'III_Plan comp 438.68 {Plan 7}'!BQ$15&amp;analysismethod10)</f>
        <v xml:space="preserve">Language Capabilities: Contract
IHCP: Contract/Good-faith effort to contract; 
</v>
      </c>
      <c r="DY97" s="254" t="str">
        <f>IF(ISNUMBER(FIND(analysismethod10,'III_Plan comp 438.68 {Plan 7}'!BR$15)),"",'III_Plan comp 438.68 {Plan 7}'!BR$15&amp;analysismethod10)</f>
        <v xml:space="preserve">Language Capabilities: Contract
IHCP: Contract/Good-faith effort to contract; 
</v>
      </c>
      <c r="DZ97" s="254" t="str">
        <f>IF(ISNUMBER(FIND(analysismethod10,'III_Plan comp 438.68 {Plan 7}'!BS$15)),"",'III_Plan comp 438.68 {Plan 7}'!BS$15&amp;analysismethod10)</f>
        <v xml:space="preserve">Language Capabilities: Contract
IHCP: Contract/Good-faith effort to contract; 
</v>
      </c>
      <c r="EA97" s="254" t="str">
        <f>IF(ISNUMBER(FIND(analysismethod10,'III_Plan comp 438.68 {Plan 7}'!BT$15)),"",'III_Plan comp 438.68 {Plan 7}'!BT$15&amp;analysismethod10)</f>
        <v xml:space="preserve">Language Capabilities: Contract
IHCP: Contract/Good-faith effort to contract; 
</v>
      </c>
      <c r="EB97" s="254" t="str">
        <f>IF(ISNUMBER(FIND(analysismethod10,'III_Plan comp 438.68 {Plan 7}'!BU$15)),"",'III_Plan comp 438.68 {Plan 7}'!BU$15&amp;analysismethod10)</f>
        <v xml:space="preserve">Language Capabilities: Contract
IHCP: Contract/Good-faith effort to contract; 
</v>
      </c>
      <c r="EC97" s="254" t="str">
        <f>IF(ISNUMBER(FIND(analysismethod10,'III_Plan comp 438.68 {Plan 7}'!BV$15)),"",'III_Plan comp 438.68 {Plan 7}'!BV$15&amp;analysismethod10)</f>
        <v xml:space="preserve">Language Capabilities: Contract
IHCP: Contract/Good-faith effort to contract; 
</v>
      </c>
      <c r="ED97" s="254" t="str">
        <f>IF(ISNUMBER(FIND(analysismethod10,'III_Plan comp 438.68 {Plan 7}'!BW$15)),"",'III_Plan comp 438.68 {Plan 7}'!BW$15&amp;analysismethod10)</f>
        <v xml:space="preserve">Language Capabilities: Contract
IHCP: Contract/Good-faith effort to contract; 
</v>
      </c>
      <c r="EE97" s="254" t="str">
        <f>IF(ISNUMBER(FIND(analysismethod10,'III_Plan comp 438.68 {Plan 7}'!BX$15)),"",'III_Plan comp 438.68 {Plan 7}'!BX$15&amp;analysismethod10)</f>
        <v xml:space="preserve">Language Capabilities: Contract
IHCP: Contract/Good-faith effort to contract; 
</v>
      </c>
      <c r="EF97" s="254" t="str">
        <f>IF(ISNUMBER(FIND(analysismethod10,'III_Plan comp 438.68 {Plan 7}'!BY$15)),"",'III_Plan comp 438.68 {Plan 7}'!BY$15&amp;analysismethod10)</f>
        <v xml:space="preserve">Language Capabilities: Contract
IHCP: Contract/Good-faith effort to contract; 
</v>
      </c>
      <c r="EG97" s="254" t="str">
        <f>IF(ISNUMBER(FIND(analysismethod10,'III_Plan comp 438.68 {Plan 7}'!BZ$15)),"",'III_Plan comp 438.68 {Plan 7}'!BZ$15&amp;analysismethod10)</f>
        <v xml:space="preserve">Language Capabilities: Contract
IHCP: Contract/Good-faith effort to contract; 
</v>
      </c>
      <c r="EH97" s="254" t="str">
        <f>IF(ISNUMBER(FIND(analysismethod10,'III_Plan comp 438.68 {Plan 7}'!CA$15)),"",'III_Plan comp 438.68 {Plan 7}'!CA$15&amp;analysismethod10)</f>
        <v xml:space="preserve">Language Capabilities: Contract
IHCP: Contract/Good-faith effort to contract; 
</v>
      </c>
      <c r="EI97" s="254" t="str">
        <f>IF(ISNUMBER(FIND(analysismethod10,'III_Plan comp 438.68 {Plan 7}'!CB$15)),"",'III_Plan comp 438.68 {Plan 7}'!CB$15&amp;analysismethod10)</f>
        <v xml:space="preserve">Language Capabilities: Contract
IHCP: Contract/Good-faith effort to contract; 
</v>
      </c>
      <c r="EJ97" s="254" t="str">
        <f>IF(ISNUMBER(FIND(analysismethod10,'III_Plan comp 438.68 {Plan 7}'!CC$15)),"",'III_Plan comp 438.68 {Plan 7}'!CC$15&amp;analysismethod10)</f>
        <v xml:space="preserve">Language Capabilities: Contract
IHCP: Contract/Good-faith effort to contract; 
</v>
      </c>
      <c r="EK97" s="254" t="str">
        <f>IF(ISNUMBER(FIND(analysismethod10,'III_Plan comp 438.68 {Plan 7}'!CD$15)),"",'III_Plan comp 438.68 {Plan 7}'!CD$15&amp;analysismethod10)</f>
        <v xml:space="preserve">Language Capabilities: Contract
IHCP: Contract/Good-faith effort to contract; 
</v>
      </c>
      <c r="EL97" s="254" t="str">
        <f>IF(ISNUMBER(FIND(analysismethod10,'III_Plan comp 438.68 {Plan 7}'!CE$15)),"",'III_Plan comp 438.68 {Plan 7}'!CE$15&amp;analysismethod10)</f>
        <v xml:space="preserve">Language Capabilities: Contract
IHCP: Contract/Good-faith effort to contract; 
</v>
      </c>
      <c r="EM97" s="254" t="str">
        <f>IF(ISNUMBER(FIND(analysismethod10,'III_Plan comp 438.68 {Plan 7}'!CF$15)),"",'III_Plan comp 438.68 {Plan 7}'!CF$15&amp;analysismethod10)</f>
        <v xml:space="preserve">Language Capabilities: Contract
IHCP: Contract/Good-faith effort to contract; 
</v>
      </c>
      <c r="EN97" s="254" t="str">
        <f>IF(ISNUMBER(FIND(analysismethod10,'III_Plan comp 438.68 {Plan 7}'!CG$15)),"",'III_Plan comp 438.68 {Plan 7}'!CG$15&amp;analysismethod10)</f>
        <v xml:space="preserve">Language Capabilities: Contract
IHCP: Contract/Good-faith effort to contract; 
</v>
      </c>
      <c r="EO97" s="254" t="str">
        <f>IF(ISNUMBER(FIND(analysismethod10,'III_Plan comp 438.68 {Plan 7}'!CH$15)),"",'III_Plan comp 438.68 {Plan 7}'!CH$15&amp;analysismethod10)</f>
        <v xml:space="preserve">Language Capabilities: Contract
IHCP: Contract/Good-faith effort to contract; 
</v>
      </c>
      <c r="EP97" s="254" t="str">
        <f>IF(ISNUMBER(FIND(analysismethod10,'III_Plan comp 438.68 {Plan 7}'!CI$15)),"",'III_Plan comp 438.68 {Plan 7}'!CI$15&amp;analysismethod10)</f>
        <v xml:space="preserve">Language Capabilities: Contract
IHCP: Contract/Good-faith effort to contract; 
</v>
      </c>
      <c r="EQ97" s="254" t="str">
        <f>IF(ISNUMBER(FIND(analysismethod10,'III_Plan comp 438.68 {Plan 7}'!CJ$15)),"",'III_Plan comp 438.68 {Plan 7}'!CJ$15&amp;analysismethod10)</f>
        <v xml:space="preserve">Language Capabilities: Contract
IHCP: Contract/Good-faith effort to contract; 
</v>
      </c>
      <c r="ER97" s="254" t="str">
        <f>IF(ISNUMBER(FIND(analysismethod10,'III_Plan comp 438.68 {Plan 7}'!CK$15)),"",'III_Plan comp 438.68 {Plan 7}'!CK$15&amp;analysismethod10)</f>
        <v xml:space="preserve">Language Capabilities: Contract
IHCP: Contract/Good-faith effort to contract; 
</v>
      </c>
      <c r="ES97" s="254" t="str">
        <f>IF(ISNUMBER(FIND(analysismethod10,'III_Plan comp 438.68 {Plan 7}'!CL$15)),"",'III_Plan comp 438.68 {Plan 7}'!CL$15&amp;analysismethod10)</f>
        <v xml:space="preserve">Language Capabilities: Contract
IHCP: Contract/Good-faith effort to contract; 
</v>
      </c>
      <c r="ET97" s="254" t="str">
        <f>IF(ISNUMBER(FIND(analysismethod10,'III_Plan comp 438.68 {Plan 7}'!CM$15)),"",'III_Plan comp 438.68 {Plan 7}'!CM$15&amp;analysismethod10)</f>
        <v xml:space="preserve">Language Capabilities: Contract
IHCP: Contract/Good-faith effort to contract; 
</v>
      </c>
      <c r="EU97" s="254" t="str">
        <f>IF(ISNUMBER(FIND(analysismethod10,'III_Plan comp 438.68 {Plan 7}'!CN$15)),"",'III_Plan comp 438.68 {Plan 7}'!CN$15&amp;analysismethod10)</f>
        <v xml:space="preserve">Language Capabilities: Contract
IHCP: Contract/Good-faith effort to contract; 
</v>
      </c>
      <c r="EV97" s="254" t="str">
        <f>IF(ISNUMBER(FIND(analysismethod10,'III_Plan comp 438.68 {Plan 7}'!CO$15)),"",'III_Plan comp 438.68 {Plan 7}'!CO$15&amp;analysismethod10)</f>
        <v xml:space="preserve">Language Capabilities: Contract
IHCP: Contract/Good-faith effort to contract; 
</v>
      </c>
      <c r="EW97" s="254" t="str">
        <f>IF(ISNUMBER(FIND(analysismethod10,'III_Plan comp 438.68 {Plan 7}'!CP$15)),"",'III_Plan comp 438.68 {Plan 7}'!CP$15&amp;analysismethod10)</f>
        <v xml:space="preserve">Language Capabilities: Contract
IHCP: Contract/Good-faith effort to contract; 
</v>
      </c>
      <c r="EX97" s="254" t="str">
        <f>IF(ISNUMBER(FIND(analysismethod10,'III_Plan comp 438.68 {Plan 7}'!CQ$15)),"",'III_Plan comp 438.68 {Plan 7}'!CQ$15&amp;analysismethod10)</f>
        <v xml:space="preserve">Language Capabilities: Contract
IHCP: Contract/Good-faith effort to contract; 
</v>
      </c>
      <c r="EY97" s="254" t="str">
        <f>IF(ISNUMBER(FIND(analysismethod10,'III_Plan comp 438.68 {Plan 7}'!CR$15)),"",'III_Plan comp 438.68 {Plan 7}'!CR$15&amp;analysismethod10)</f>
        <v xml:space="preserve">Language Capabilities: Contract
IHCP: Contract/Good-faith effort to contract; 
</v>
      </c>
      <c r="EZ97" s="254" t="str">
        <f>IF(ISNUMBER(FIND(analysismethod10,'III_Plan comp 438.68 {Plan 7}'!CS$15)),"",'III_Plan comp 438.68 {Plan 7}'!CS$15&amp;analysismethod10)</f>
        <v xml:space="preserve">Language Capabilities: Contract
IHCP: Contract/Good-faith effort to contract; 
</v>
      </c>
      <c r="FA97" s="254" t="str">
        <f>IF(ISNUMBER(FIND(analysismethod10,'III_Plan comp 438.68 {Plan 7}'!CT$15)),"",'III_Plan comp 438.68 {Plan 7}'!CT$15&amp;analysismethod10)</f>
        <v xml:space="preserve">Language Capabilities: Contract
IHCP: Contract/Good-faith effort to contract; 
</v>
      </c>
      <c r="FB97" s="254" t="str">
        <f>IF(ISNUMBER(FIND(analysismethod10,'III_Plan comp 438.68 {Plan 7}'!CU$15)),"",'III_Plan comp 438.68 {Plan 7}'!CU$15&amp;analysismethod10)</f>
        <v xml:space="preserve">Language Capabilities: Contract
IHCP: Contract/Good-faith effort to contract; 
</v>
      </c>
      <c r="FC97" s="254" t="str">
        <f>IF(ISNUMBER(FIND(analysismethod10,'III_Plan comp 438.68 {Plan 7}'!CV$15)),"",'III_Plan comp 438.68 {Plan 7}'!CV$15&amp;analysismethod10)</f>
        <v xml:space="preserve">Language Capabilities: Contract
IHCP: Contract/Good-faith effort to contract; 
</v>
      </c>
      <c r="FD97" s="254" t="str">
        <f>IF(ISNUMBER(FIND(analysismethod10,'III_Plan comp 438.68 {Plan 7}'!CW$15)),"",'III_Plan comp 438.68 {Plan 7}'!CW$15&amp;analysismethod10)</f>
        <v xml:space="preserve">Language Capabilities: Contract
IHCP: Contract/Good-faith effort to contract; 
</v>
      </c>
      <c r="FE97" s="254" t="str">
        <f>IF(ISNUMBER(FIND(analysismethod10,'III_Plan comp 438.68 {Plan 7}'!CX$15)),"",'III_Plan comp 438.68 {Plan 7}'!CX$15&amp;analysismethod10)</f>
        <v xml:space="preserve">Language Capabilities: Contract
IHCP: Contract/Good-faith effort to contract; 
</v>
      </c>
      <c r="FF97" s="254" t="str">
        <f>IF(ISNUMBER(FIND(analysismethod10,'III_Plan comp 438.68 {Plan 7}'!CY$15)),"",'III_Plan comp 438.68 {Plan 7}'!CY$15&amp;analysismethod10)</f>
        <v xml:space="preserve">Language Capabilities: Contract
IHCP: Contract/Good-faith effort to contract; 
</v>
      </c>
      <c r="FG97" s="254" t="str">
        <f>IF(ISNUMBER(FIND(analysismethod10,'III_Plan comp 438.68 {Plan 7}'!CZ$15)),"",'III_Plan comp 438.68 {Plan 7}'!CZ$15&amp;analysismethod10)</f>
        <v xml:space="preserve">Language Capabilities: Contract
IHCP: Contract/Good-faith effort to contract;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Network Adequacy Certification Tool (NACT); 
Geomapping; 
</v>
      </c>
      <c r="BP100" s="248" t="str">
        <f>IF(ISNUMBER(FIND(analysismethod1,'III_Plan comp 438.68 {Plan 8}'!I$15)),"",'III_Plan comp 438.68 {Plan 8}'!I$15&amp;analysismethod1)</f>
        <v xml:space="preserve">Network Adequacy Certification Tool (NACT); 
Geomapping; 
</v>
      </c>
      <c r="BQ100" s="248" t="str">
        <f>IF(ISNUMBER(FIND(analysismethod1,'III_Plan comp 438.68 {Plan 8}'!J$15)),"",'III_Plan comp 438.68 {Plan 8}'!J$15&amp;analysismethod1)</f>
        <v xml:space="preserve">Network Adequacy Certification Tool (NACT); 
Geomapping; 
</v>
      </c>
      <c r="BR100" s="248" t="str">
        <f>IF(ISNUMBER(FIND(analysismethod1,'III_Plan comp 438.68 {Plan 8}'!K$15)),"",'III_Plan comp 438.68 {Plan 8}'!K$15&amp;analysismethod1)</f>
        <v xml:space="preserve">Timely Access Data Tool (TADT); 
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Timely Access Data Tool (TADT); 
Geomapping; 
</v>
      </c>
      <c r="BU100" s="248" t="str">
        <f>IF(ISNUMBER(FIND(analysismethod1,'III_Plan comp 438.68 {Plan 8}'!N$15)),"",'III_Plan comp 438.68 {Plan 8}'!N$15&amp;analysismethod1)</f>
        <v xml:space="preserve">Timely Access Data Tool (TADT); 
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Network Adequacy Certification Tool (NACT); 
Geomapping; 
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Network Adequacy Certification Tool (NACT); 
Timely Access Data Tool (TADT); 
</v>
      </c>
      <c r="BP107" s="251" t="str">
        <f>IF(ISNUMBER(FIND(analysismethod8,'III_Plan comp 438.68 {Plan 8}'!I$15)),"",'III_Plan comp 438.68 {Plan 8}'!I$15&amp;analysismethod8)</f>
        <v xml:space="preserve">Network Adequacy Certification Tool (NACT); 
Timely Access Data Tool (TADT); 
</v>
      </c>
      <c r="BQ107" s="251" t="str">
        <f>IF(ISNUMBER(FIND(analysismethod8,'III_Plan comp 438.68 {Plan 8}'!J$15)),"",'III_Plan comp 438.68 {Plan 8}'!J$15&amp;analysismethod8)</f>
        <v xml:space="preserve">Network Adequacy Certification Tool (NACT); 
Timely Access Data Tool (TADT); 
</v>
      </c>
      <c r="BR107" s="251" t="str">
        <f>IF(ISNUMBER(FIND(analysismethod8,'III_Plan comp 438.68 {Plan 8}'!K$15)),"",'III_Plan comp 438.68 {Plan 8}'!K$15&amp;analysismethod8)</f>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c>
      <c r="BU107" s="251" t="str">
        <f>IF(ISNUMBER(FIND(analysismethod8,'III_Plan comp 438.68 {Plan 8}'!N$15)),"",'III_Plan comp 438.68 {Plan 8}'!N$15&amp;analysismethod8)</f>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Network Adequacy Certification Tool (NACT); 
</v>
      </c>
      <c r="BM108" s="251" t="str">
        <f>IF(ISNUMBER(FIND(analysismethod9,'III_Plan comp 438.68 {Plan 8}'!F$15)),"",'III_Plan comp 438.68 {Plan 8}'!F$15&amp;analysismethod9)</f>
        <v/>
      </c>
      <c r="BN108" s="251" t="str">
        <f>IF(ISNUMBER(FIND(analysismethod9,'III_Plan comp 438.68 {Plan 8}'!G$15)),"",'III_Plan comp 438.68 {Plan 8}'!G$15&amp;analysismethod9)</f>
        <v xml:space="preserve">Network Adequacy Certification Tool (NACT); 
</v>
      </c>
      <c r="BO108" s="251" t="str">
        <f>IF(ISNUMBER(FIND(analysismethod9,'III_Plan comp 438.68 {Plan 8}'!H$15)),"",'III_Plan comp 438.68 {Plan 8}'!H$15&amp;analysismethod9)</f>
        <v/>
      </c>
      <c r="BP108" s="251" t="str">
        <f>IF(ISNUMBER(FIND(analysismethod9,'III_Plan comp 438.68 {Plan 8}'!I$15)),"",'III_Plan comp 438.68 {Plan 8}'!I$15&amp;analysismethod9)</f>
        <v/>
      </c>
      <c r="BQ108" s="251" t="str">
        <f>IF(ISNUMBER(FIND(analysismethod9,'III_Plan comp 438.68 {Plan 8}'!J$15)),"",'III_Plan comp 438.68 {Plan 8}'!J$15&amp;analysismethod9)</f>
        <v/>
      </c>
      <c r="BR108" s="251" t="str">
        <f>IF(ISNUMBER(FIND(analysismethod9,'III_Plan comp 438.68 {Plan 8}'!K$15)),"",'III_Plan comp 438.68 {Plan 8}'!K$15&amp;analysismethod9)</f>
        <v xml:space="preserve">Timely Access Data Tool (TADT); 
Network Adequacy Certification Tool (NACT); 
</v>
      </c>
      <c r="BS108" s="251" t="str">
        <f>IF(ISNUMBER(FIND(analysismethod9,'III_Plan comp 438.68 {Plan 8}'!L$15)),"",'III_Plan comp 438.68 {Plan 8}'!L$15&amp;analysismethod9)</f>
        <v xml:space="preserve">Network Adequacy Certification Tool (NACT); 
</v>
      </c>
      <c r="BT108" s="251" t="str">
        <f>IF(ISNUMBER(FIND(analysismethod9,'III_Plan comp 438.68 {Plan 8}'!M$15)),"",'III_Plan comp 438.68 {Plan 8}'!M$15&amp;analysismethod9)</f>
        <v xml:space="preserve">Timely Access Data Tool (TADT); 
Network Adequacy Certification Tool (NACT); 
</v>
      </c>
      <c r="BU108" s="251" t="str">
        <f>IF(ISNUMBER(FIND(analysismethod9,'III_Plan comp 438.68 {Plan 8}'!N$15)),"",'III_Plan comp 438.68 {Plan 8}'!N$15&amp;analysismethod9)</f>
        <v xml:space="preserve">Timely Access Data Tool (TADT); 
Network Adequacy Certification Tool (NACT); 
</v>
      </c>
      <c r="BV108" s="251" t="str">
        <f>IF(ISNUMBER(FIND(analysismethod9,'III_Plan comp 438.68 {Plan 8}'!O$15)),"",'III_Plan comp 438.68 {Plan 8}'!O$15&amp;analysismethod9)</f>
        <v xml:space="preserve">Network Adequacy Certification Tool (NACT); 
</v>
      </c>
      <c r="BW108" s="251" t="str">
        <f>IF(ISNUMBER(FIND(analysismethod9,'III_Plan comp 438.68 {Plan 8}'!P$15)),"",'III_Plan comp 438.68 {Plan 8}'!P$15&amp;analysismethod9)</f>
        <v xml:space="preserve">Network Adequacy Certification Tool (NACT); 
</v>
      </c>
      <c r="BX108" s="251" t="str">
        <f>IF(ISNUMBER(FIND(analysismethod9,'III_Plan comp 438.68 {Plan 8}'!Q$15)),"",'III_Plan comp 438.68 {Plan 8}'!Q$15&amp;analysismethod9)</f>
        <v xml:space="preserve">Network Adequacy Certification Tool (NACT); 
</v>
      </c>
      <c r="BY108" s="251" t="str">
        <f>IF(ISNUMBER(FIND(analysismethod9,'III_Plan comp 438.68 {Plan 8}'!R$15)),"",'III_Plan comp 438.68 {Plan 8}'!R$15&amp;analysismethod9)</f>
        <v xml:space="preserve">Network Adequacy Certification Tool (NACT); 
</v>
      </c>
      <c r="BZ108" s="251" t="str">
        <f>IF(ISNUMBER(FIND(analysismethod9,'III_Plan comp 438.68 {Plan 8}'!S$15)),"",'III_Plan comp 438.68 {Plan 8}'!S$15&amp;analysismethod9)</f>
        <v xml:space="preserve">Network Adequacy Certification Tool (NACT); 
</v>
      </c>
      <c r="CA108" s="251" t="str">
        <f>IF(ISNUMBER(FIND(analysismethod9,'III_Plan comp 438.68 {Plan 8}'!T$15)),"",'III_Plan comp 438.68 {Plan 8}'!T$15&amp;analysismethod9)</f>
        <v xml:space="preserve">Network Adequacy Certification Tool (NACT); 
</v>
      </c>
      <c r="CB108" s="251" t="str">
        <f>IF(ISNUMBER(FIND(analysismethod9,'III_Plan comp 438.68 {Plan 8}'!U$15)),"",'III_Plan comp 438.68 {Plan 8}'!U$15&amp;analysismethod9)</f>
        <v xml:space="preserve">Network Adequacy Certification Tool (NACT); 
</v>
      </c>
      <c r="CC108" s="251" t="str">
        <f>IF(ISNUMBER(FIND(analysismethod9,'III_Plan comp 438.68 {Plan 8}'!V$15)),"",'III_Plan comp 438.68 {Plan 8}'!V$15&amp;analysismethod9)</f>
        <v xml:space="preserve">Network Adequacy Certification Tool (NACT); 
</v>
      </c>
      <c r="CD108" s="251" t="str">
        <f>IF(ISNUMBER(FIND(analysismethod9,'III_Plan comp 438.68 {Plan 8}'!W$15)),"",'III_Plan comp 438.68 {Plan 8}'!W$15&amp;analysismethod9)</f>
        <v xml:space="preserve">Network Adequacy Certification Tool (NACT); 
</v>
      </c>
      <c r="CE108" s="251" t="str">
        <f>IF(ISNUMBER(FIND(analysismethod9,'III_Plan comp 438.68 {Plan 8}'!X$15)),"",'III_Plan comp 438.68 {Plan 8}'!X$15&amp;analysismethod9)</f>
        <v xml:space="preserve">Network Adequacy Certification Tool (NACT); 
</v>
      </c>
      <c r="CF108" s="251" t="str">
        <f>IF(ISNUMBER(FIND(analysismethod9,'III_Plan comp 438.68 {Plan 8}'!Y$15)),"",'III_Plan comp 438.68 {Plan 8}'!Y$15&amp;analysismethod9)</f>
        <v xml:space="preserve">Network Adequacy Certification Tool (NACT); 
</v>
      </c>
      <c r="CG108" s="251" t="str">
        <f>IF(ISNUMBER(FIND(analysismethod9,'III_Plan comp 438.68 {Plan 8}'!Z$15)),"",'III_Plan comp 438.68 {Plan 8}'!Z$15&amp;analysismethod9)</f>
        <v xml:space="preserve">Network Adequacy Certification Tool (NACT); 
</v>
      </c>
      <c r="CH108" s="251" t="str">
        <f>IF(ISNUMBER(FIND(analysismethod9,'III_Plan comp 438.68 {Plan 8}'!AA$15)),"",'III_Plan comp 438.68 {Plan 8}'!AA$15&amp;analysismethod9)</f>
        <v xml:space="preserve">Network Adequacy Certification Tool (NACT); 
</v>
      </c>
      <c r="CI108" s="251" t="str">
        <f>IF(ISNUMBER(FIND(analysismethod9,'III_Plan comp 438.68 {Plan 8}'!AB$15)),"",'III_Plan comp 438.68 {Plan 8}'!AB$15&amp;analysismethod9)</f>
        <v xml:space="preserve">Network Adequacy Certification Tool (NACT); 
</v>
      </c>
      <c r="CJ108" s="251" t="str">
        <f>IF(ISNUMBER(FIND(analysismethod9,'III_Plan comp 438.68 {Plan 8}'!AC$15)),"",'III_Plan comp 438.68 {Plan 8}'!AC$15&amp;analysismethod9)</f>
        <v xml:space="preserve">Network Adequacy Certification Tool (NACT); 
</v>
      </c>
      <c r="CK108" s="251" t="str">
        <f>IF(ISNUMBER(FIND(analysismethod9,'III_Plan comp 438.68 {Plan 8}'!AD$15)),"",'III_Plan comp 438.68 {Plan 8}'!AD$15&amp;analysismethod9)</f>
        <v xml:space="preserve">Network Adequacy Certification Tool (NACT); 
</v>
      </c>
      <c r="CL108" s="251" t="str">
        <f>IF(ISNUMBER(FIND(analysismethod9,'III_Plan comp 438.68 {Plan 8}'!AE$15)),"",'III_Plan comp 438.68 {Plan 8}'!AE$15&amp;analysismethod9)</f>
        <v xml:space="preserve">Network Adequacy Certification Tool (NACT); 
</v>
      </c>
      <c r="CM108" s="251" t="str">
        <f>IF(ISNUMBER(FIND(analysismethod9,'III_Plan comp 438.68 {Plan 8}'!AF$15)),"",'III_Plan comp 438.68 {Plan 8}'!AF$15&amp;analysismethod9)</f>
        <v xml:space="preserve">Network Adequacy Certification Tool (NACT); 
</v>
      </c>
      <c r="CN108" s="251" t="str">
        <f>IF(ISNUMBER(FIND(analysismethod9,'III_Plan comp 438.68 {Plan 8}'!AG$15)),"",'III_Plan comp 438.68 {Plan 8}'!AG$15&amp;analysismethod9)</f>
        <v xml:space="preserve">Network Adequacy Certification Tool (NACT); 
</v>
      </c>
      <c r="CO108" s="251" t="str">
        <f>IF(ISNUMBER(FIND(analysismethod9,'III_Plan comp 438.68 {Plan 8}'!AH$15)),"",'III_Plan comp 438.68 {Plan 8}'!AH$15&amp;analysismethod9)</f>
        <v xml:space="preserve">Network Adequacy Certification Tool (NACT); 
</v>
      </c>
      <c r="CP108" s="251" t="str">
        <f>IF(ISNUMBER(FIND(analysismethod9,'III_Plan comp 438.68 {Plan 8}'!AI$15)),"",'III_Plan comp 438.68 {Plan 8}'!AI$15&amp;analysismethod9)</f>
        <v xml:space="preserve">Network Adequacy Certification Tool (NACT); 
</v>
      </c>
      <c r="CQ108" s="251" t="str">
        <f>IF(ISNUMBER(FIND(analysismethod9,'III_Plan comp 438.68 {Plan 8}'!AJ$15)),"",'III_Plan comp 438.68 {Plan 8}'!AJ$15&amp;analysismethod9)</f>
        <v xml:space="preserve">Network Adequacy Certification Tool (NACT); 
</v>
      </c>
      <c r="CR108" s="251" t="str">
        <f>IF(ISNUMBER(FIND(analysismethod9,'III_Plan comp 438.68 {Plan 8}'!AK$15)),"",'III_Plan comp 438.68 {Plan 8}'!AK$15&amp;analysismethod9)</f>
        <v xml:space="preserve">Network Adequacy Certification Tool (NACT); 
</v>
      </c>
      <c r="CS108" s="251" t="str">
        <f>IF(ISNUMBER(FIND(analysismethod9,'III_Plan comp 438.68 {Plan 8}'!AL$15)),"",'III_Plan comp 438.68 {Plan 8}'!AL$15&amp;analysismethod9)</f>
        <v xml:space="preserve">Network Adequacy Certification Tool (NACT); 
</v>
      </c>
      <c r="CT108" s="251" t="str">
        <f>IF(ISNUMBER(FIND(analysismethod9,'III_Plan comp 438.68 {Plan 8}'!AM$15)),"",'III_Plan comp 438.68 {Plan 8}'!AM$15&amp;analysismethod9)</f>
        <v xml:space="preserve">Network Adequacy Certification Tool (NACT); 
</v>
      </c>
      <c r="CU108" s="251" t="str">
        <f>IF(ISNUMBER(FIND(analysismethod9,'III_Plan comp 438.68 {Plan 8}'!AN$15)),"",'III_Plan comp 438.68 {Plan 8}'!AN$15&amp;analysismethod9)</f>
        <v xml:space="preserve">Network Adequacy Certification Tool (NACT); 
</v>
      </c>
      <c r="CV108" s="251" t="str">
        <f>IF(ISNUMBER(FIND(analysismethod9,'III_Plan comp 438.68 {Plan 8}'!AO$15)),"",'III_Plan comp 438.68 {Plan 8}'!AO$15&amp;analysismethod9)</f>
        <v xml:space="preserve">Network Adequacy Certification Tool (NACT); 
</v>
      </c>
      <c r="CW108" s="251" t="str">
        <f>IF(ISNUMBER(FIND(analysismethod9,'III_Plan comp 438.68 {Plan 8}'!AP$15)),"",'III_Plan comp 438.68 {Plan 8}'!AP$15&amp;analysismethod9)</f>
        <v xml:space="preserve">Network Adequacy Certification Tool (NACT); 
</v>
      </c>
      <c r="CX108" s="251" t="str">
        <f>IF(ISNUMBER(FIND(analysismethod9,'III_Plan comp 438.68 {Plan 8}'!AQ$15)),"",'III_Plan comp 438.68 {Plan 8}'!AQ$15&amp;analysismethod9)</f>
        <v xml:space="preserve">Network Adequacy Certification Tool (NACT); 
</v>
      </c>
      <c r="CY108" s="251" t="str">
        <f>IF(ISNUMBER(FIND(analysismethod9,'III_Plan comp 438.68 {Plan 8}'!AR$15)),"",'III_Plan comp 438.68 {Plan 8}'!AR$15&amp;analysismethod9)</f>
        <v xml:space="preserve">Network Adequacy Certification Tool (NACT); 
</v>
      </c>
      <c r="CZ108" s="251" t="str">
        <f>IF(ISNUMBER(FIND(analysismethod9,'III_Plan comp 438.68 {Plan 8}'!AS$15)),"",'III_Plan comp 438.68 {Plan 8}'!AS$15&amp;analysismethod9)</f>
        <v xml:space="preserve">Network Adequacy Certification Tool (NACT); 
</v>
      </c>
      <c r="DA108" s="251" t="str">
        <f>IF(ISNUMBER(FIND(analysismethod9,'III_Plan comp 438.68 {Plan 8}'!AT$15)),"",'III_Plan comp 438.68 {Plan 8}'!AT$15&amp;analysismethod9)</f>
        <v xml:space="preserve">Network Adequacy Certification Tool (NACT); 
</v>
      </c>
      <c r="DB108" s="251" t="str">
        <f>IF(ISNUMBER(FIND(analysismethod9,'III_Plan comp 438.68 {Plan 8}'!AU$15)),"",'III_Plan comp 438.68 {Plan 8}'!AU$15&amp;analysismethod9)</f>
        <v xml:space="preserve">Network Adequacy Certification Tool (NACT); 
</v>
      </c>
      <c r="DC108" s="251" t="str">
        <f>IF(ISNUMBER(FIND(analysismethod9,'III_Plan comp 438.68 {Plan 8}'!AV$15)),"",'III_Plan comp 438.68 {Plan 8}'!AV$15&amp;analysismethod9)</f>
        <v xml:space="preserve">Network Adequacy Certification Tool (NACT); 
</v>
      </c>
      <c r="DD108" s="251" t="str">
        <f>IF(ISNUMBER(FIND(analysismethod9,'III_Plan comp 438.68 {Plan 8}'!AW$15)),"",'III_Plan comp 438.68 {Plan 8}'!AW$15&amp;analysismethod9)</f>
        <v xml:space="preserve">Network Adequacy Certification Tool (NACT); 
</v>
      </c>
      <c r="DE108" s="251" t="str">
        <f>IF(ISNUMBER(FIND(analysismethod9,'III_Plan comp 438.68 {Plan 8}'!AX$15)),"",'III_Plan comp 438.68 {Plan 8}'!AX$15&amp;analysismethod9)</f>
        <v xml:space="preserve">Network Adequacy Certification Tool (NACT); 
</v>
      </c>
      <c r="DF108" s="251" t="str">
        <f>IF(ISNUMBER(FIND(analysismethod9,'III_Plan comp 438.68 {Plan 8}'!AY$15)),"",'III_Plan comp 438.68 {Plan 8}'!AY$15&amp;analysismethod9)</f>
        <v xml:space="preserve">Network Adequacy Certification Tool (NACT); 
</v>
      </c>
      <c r="DG108" s="251" t="str">
        <f>IF(ISNUMBER(FIND(analysismethod9,'III_Plan comp 438.68 {Plan 8}'!AZ$15)),"",'III_Plan comp 438.68 {Plan 8}'!AZ$15&amp;analysismethod9)</f>
        <v xml:space="preserve">Network Adequacy Certification Tool (NACT); 
</v>
      </c>
      <c r="DH108" s="251" t="str">
        <f>IF(ISNUMBER(FIND(analysismethod9,'III_Plan comp 438.68 {Plan 8}'!BA$15)),"",'III_Plan comp 438.68 {Plan 8}'!BA$15&amp;analysismethod9)</f>
        <v xml:space="preserve">Network Adequacy Certification Tool (NACT); 
</v>
      </c>
      <c r="DI108" s="251" t="str">
        <f>IF(ISNUMBER(FIND(analysismethod9,'III_Plan comp 438.68 {Plan 8}'!BB$15)),"",'III_Plan comp 438.68 {Plan 8}'!BB$15&amp;analysismethod9)</f>
        <v xml:space="preserve">Network Adequacy Certification Tool (NACT); 
</v>
      </c>
      <c r="DJ108" s="251" t="str">
        <f>IF(ISNUMBER(FIND(analysismethod9,'III_Plan comp 438.68 {Plan 8}'!BC$15)),"",'III_Plan comp 438.68 {Plan 8}'!BC$15&amp;analysismethod9)</f>
        <v xml:space="preserve">Network Adequacy Certification Tool (NACT); 
</v>
      </c>
      <c r="DK108" s="251" t="str">
        <f>IF(ISNUMBER(FIND(analysismethod9,'III_Plan comp 438.68 {Plan 8}'!BD$15)),"",'III_Plan comp 438.68 {Plan 8}'!BD$15&amp;analysismethod9)</f>
        <v xml:space="preserve">Network Adequacy Certification Tool (NACT); 
</v>
      </c>
      <c r="DL108" s="251" t="str">
        <f>IF(ISNUMBER(FIND(analysismethod9,'III_Plan comp 438.68 {Plan 8}'!BE$15)),"",'III_Plan comp 438.68 {Plan 8}'!BE$15&amp;analysismethod9)</f>
        <v xml:space="preserve">Network Adequacy Certification Tool (NACT); 
</v>
      </c>
      <c r="DM108" s="251" t="str">
        <f>IF(ISNUMBER(FIND(analysismethod9,'III_Plan comp 438.68 {Plan 8}'!BF$15)),"",'III_Plan comp 438.68 {Plan 8}'!BF$15&amp;analysismethod9)</f>
        <v xml:space="preserve">Network Adequacy Certification Tool (NACT); 
</v>
      </c>
      <c r="DN108" s="251" t="str">
        <f>IF(ISNUMBER(FIND(analysismethod9,'III_Plan comp 438.68 {Plan 8}'!BG$15)),"",'III_Plan comp 438.68 {Plan 8}'!BG$15&amp;analysismethod9)</f>
        <v xml:space="preserve">Network Adequacy Certification Tool (NACT); 
</v>
      </c>
      <c r="DO108" s="251" t="str">
        <f>IF(ISNUMBER(FIND(analysismethod9,'III_Plan comp 438.68 {Plan 8}'!BH$15)),"",'III_Plan comp 438.68 {Plan 8}'!BH$15&amp;analysismethod9)</f>
        <v xml:space="preserve">Network Adequacy Certification Tool (NACT); 
</v>
      </c>
      <c r="DP108" s="251" t="str">
        <f>IF(ISNUMBER(FIND(analysismethod9,'III_Plan comp 438.68 {Plan 8}'!BI$15)),"",'III_Plan comp 438.68 {Plan 8}'!BI$15&amp;analysismethod9)</f>
        <v xml:space="preserve">Network Adequacy Certification Tool (NACT); 
</v>
      </c>
      <c r="DQ108" s="251" t="str">
        <f>IF(ISNUMBER(FIND(analysismethod9,'III_Plan comp 438.68 {Plan 8}'!BJ$15)),"",'III_Plan comp 438.68 {Plan 8}'!BJ$15&amp;analysismethod9)</f>
        <v xml:space="preserve">Network Adequacy Certification Tool (NACT); 
</v>
      </c>
      <c r="DR108" s="251" t="str">
        <f>IF(ISNUMBER(FIND(analysismethod9,'III_Plan comp 438.68 {Plan 8}'!BK$15)),"",'III_Plan comp 438.68 {Plan 8}'!BK$15&amp;analysismethod9)</f>
        <v xml:space="preserve">Network Adequacy Certification Tool (NACT); 
</v>
      </c>
      <c r="DS108" s="251" t="str">
        <f>IF(ISNUMBER(FIND(analysismethod9,'III_Plan comp 438.68 {Plan 8}'!BL$15)),"",'III_Plan comp 438.68 {Plan 8}'!BL$15&amp;analysismethod9)</f>
        <v xml:space="preserve">Network Adequacy Certification Tool (NACT); 
</v>
      </c>
      <c r="DT108" s="251" t="str">
        <f>IF(ISNUMBER(FIND(analysismethod9,'III_Plan comp 438.68 {Plan 8}'!BM$15)),"",'III_Plan comp 438.68 {Plan 8}'!BM$15&amp;analysismethod9)</f>
        <v xml:space="preserve">Network Adequacy Certification Tool (NACT); 
</v>
      </c>
      <c r="DU108" s="251" t="str">
        <f>IF(ISNUMBER(FIND(analysismethod9,'III_Plan comp 438.68 {Plan 8}'!BN$15)),"",'III_Plan comp 438.68 {Plan 8}'!BN$15&amp;analysismethod9)</f>
        <v xml:space="preserve">Network Adequacy Certification Tool (NACT); 
</v>
      </c>
      <c r="DV108" s="251" t="str">
        <f>IF(ISNUMBER(FIND(analysismethod9,'III_Plan comp 438.68 {Plan 8}'!BO$15)),"",'III_Plan comp 438.68 {Plan 8}'!BO$15&amp;analysismethod9)</f>
        <v xml:space="preserve">Network Adequacy Certification Tool (NACT); 
</v>
      </c>
      <c r="DW108" s="251" t="str">
        <f>IF(ISNUMBER(FIND(analysismethod9,'III_Plan comp 438.68 {Plan 8}'!BP$15)),"",'III_Plan comp 438.68 {Plan 8}'!BP$15&amp;analysismethod9)</f>
        <v xml:space="preserve">Network Adequacy Certification Tool (NACT); 
</v>
      </c>
      <c r="DX108" s="251" t="str">
        <f>IF(ISNUMBER(FIND(analysismethod9,'III_Plan comp 438.68 {Plan 8}'!BQ$15)),"",'III_Plan comp 438.68 {Plan 8}'!BQ$15&amp;analysismethod9)</f>
        <v xml:space="preserve">Network Adequacy Certification Tool (NACT); 
</v>
      </c>
      <c r="DY108" s="251" t="str">
        <f>IF(ISNUMBER(FIND(analysismethod9,'III_Plan comp 438.68 {Plan 8}'!BR$15)),"",'III_Plan comp 438.68 {Plan 8}'!BR$15&amp;analysismethod9)</f>
        <v xml:space="preserve">Network Adequacy Certification Tool (NACT); 
</v>
      </c>
      <c r="DZ108" s="251" t="str">
        <f>IF(ISNUMBER(FIND(analysismethod9,'III_Plan comp 438.68 {Plan 8}'!BS$15)),"",'III_Plan comp 438.68 {Plan 8}'!BS$15&amp;analysismethod9)</f>
        <v xml:space="preserve">Network Adequacy Certification Tool (NACT); 
</v>
      </c>
      <c r="EA108" s="251" t="str">
        <f>IF(ISNUMBER(FIND(analysismethod9,'III_Plan comp 438.68 {Plan 8}'!BT$15)),"",'III_Plan comp 438.68 {Plan 8}'!BT$15&amp;analysismethod9)</f>
        <v xml:space="preserve">Network Adequacy Certification Tool (NACT); 
</v>
      </c>
      <c r="EB108" s="251" t="str">
        <f>IF(ISNUMBER(FIND(analysismethod9,'III_Plan comp 438.68 {Plan 8}'!BU$15)),"",'III_Plan comp 438.68 {Plan 8}'!BU$15&amp;analysismethod9)</f>
        <v xml:space="preserve">Network Adequacy Certification Tool (NACT); 
</v>
      </c>
      <c r="EC108" s="251" t="str">
        <f>IF(ISNUMBER(FIND(analysismethod9,'III_Plan comp 438.68 {Plan 8}'!BV$15)),"",'III_Plan comp 438.68 {Plan 8}'!BV$15&amp;analysismethod9)</f>
        <v xml:space="preserve">Network Adequacy Certification Tool (NACT); 
</v>
      </c>
      <c r="ED108" s="251" t="str">
        <f>IF(ISNUMBER(FIND(analysismethod9,'III_Plan comp 438.68 {Plan 8}'!BW$15)),"",'III_Plan comp 438.68 {Plan 8}'!BW$15&amp;analysismethod9)</f>
        <v xml:space="preserve">Network Adequacy Certification Tool (NACT); 
</v>
      </c>
      <c r="EE108" s="251" t="str">
        <f>IF(ISNUMBER(FIND(analysismethod9,'III_Plan comp 438.68 {Plan 8}'!BX$15)),"",'III_Plan comp 438.68 {Plan 8}'!BX$15&amp;analysismethod9)</f>
        <v xml:space="preserve">Network Adequacy Certification Tool (NACT); 
</v>
      </c>
      <c r="EF108" s="251" t="str">
        <f>IF(ISNUMBER(FIND(analysismethod9,'III_Plan comp 438.68 {Plan 8}'!BY$15)),"",'III_Plan comp 438.68 {Plan 8}'!BY$15&amp;analysismethod9)</f>
        <v xml:space="preserve">Network Adequacy Certification Tool (NACT); 
</v>
      </c>
      <c r="EG108" s="251" t="str">
        <f>IF(ISNUMBER(FIND(analysismethod9,'III_Plan comp 438.68 {Plan 8}'!BZ$15)),"",'III_Plan comp 438.68 {Plan 8}'!BZ$15&amp;analysismethod9)</f>
        <v xml:space="preserve">Network Adequacy Certification Tool (NACT); 
</v>
      </c>
      <c r="EH108" s="251" t="str">
        <f>IF(ISNUMBER(FIND(analysismethod9,'III_Plan comp 438.68 {Plan 8}'!CA$15)),"",'III_Plan comp 438.68 {Plan 8}'!CA$15&amp;analysismethod9)</f>
        <v xml:space="preserve">Network Adequacy Certification Tool (NACT); 
</v>
      </c>
      <c r="EI108" s="251" t="str">
        <f>IF(ISNUMBER(FIND(analysismethod9,'III_Plan comp 438.68 {Plan 8}'!CB$15)),"",'III_Plan comp 438.68 {Plan 8}'!CB$15&amp;analysismethod9)</f>
        <v xml:space="preserve">Network Adequacy Certification Tool (NACT); 
</v>
      </c>
      <c r="EJ108" s="251" t="str">
        <f>IF(ISNUMBER(FIND(analysismethod9,'III_Plan comp 438.68 {Plan 8}'!CC$15)),"",'III_Plan comp 438.68 {Plan 8}'!CC$15&amp;analysismethod9)</f>
        <v xml:space="preserve">Network Adequacy Certification Tool (NACT); 
</v>
      </c>
      <c r="EK108" s="251" t="str">
        <f>IF(ISNUMBER(FIND(analysismethod9,'III_Plan comp 438.68 {Plan 8}'!CD$15)),"",'III_Plan comp 438.68 {Plan 8}'!CD$15&amp;analysismethod9)</f>
        <v xml:space="preserve">Network Adequacy Certification Tool (NACT); 
</v>
      </c>
      <c r="EL108" s="251" t="str">
        <f>IF(ISNUMBER(FIND(analysismethod9,'III_Plan comp 438.68 {Plan 8}'!CE$15)),"",'III_Plan comp 438.68 {Plan 8}'!CE$15&amp;analysismethod9)</f>
        <v xml:space="preserve">Network Adequacy Certification Tool (NACT); 
</v>
      </c>
      <c r="EM108" s="251" t="str">
        <f>IF(ISNUMBER(FIND(analysismethod9,'III_Plan comp 438.68 {Plan 8}'!CF$15)),"",'III_Plan comp 438.68 {Plan 8}'!CF$15&amp;analysismethod9)</f>
        <v xml:space="preserve">Network Adequacy Certification Tool (NACT); 
</v>
      </c>
      <c r="EN108" s="251" t="str">
        <f>IF(ISNUMBER(FIND(analysismethod9,'III_Plan comp 438.68 {Plan 8}'!CG$15)),"",'III_Plan comp 438.68 {Plan 8}'!CG$15&amp;analysismethod9)</f>
        <v xml:space="preserve">Network Adequacy Certification Tool (NACT); 
</v>
      </c>
      <c r="EO108" s="251" t="str">
        <f>IF(ISNUMBER(FIND(analysismethod9,'III_Plan comp 438.68 {Plan 8}'!CH$15)),"",'III_Plan comp 438.68 {Plan 8}'!CH$15&amp;analysismethod9)</f>
        <v xml:space="preserve">Network Adequacy Certification Tool (NACT); 
</v>
      </c>
      <c r="EP108" s="251" t="str">
        <f>IF(ISNUMBER(FIND(analysismethod9,'III_Plan comp 438.68 {Plan 8}'!CI$15)),"",'III_Plan comp 438.68 {Plan 8}'!CI$15&amp;analysismethod9)</f>
        <v xml:space="preserve">Network Adequacy Certification Tool (NACT); 
</v>
      </c>
      <c r="EQ108" s="251" t="str">
        <f>IF(ISNUMBER(FIND(analysismethod9,'III_Plan comp 438.68 {Plan 8}'!CJ$15)),"",'III_Plan comp 438.68 {Plan 8}'!CJ$15&amp;analysismethod9)</f>
        <v xml:space="preserve">Network Adequacy Certification Tool (NACT); 
</v>
      </c>
      <c r="ER108" s="251" t="str">
        <f>IF(ISNUMBER(FIND(analysismethod9,'III_Plan comp 438.68 {Plan 8}'!CK$15)),"",'III_Plan comp 438.68 {Plan 8}'!CK$15&amp;analysismethod9)</f>
        <v xml:space="preserve">Network Adequacy Certification Tool (NACT); 
</v>
      </c>
      <c r="ES108" s="251" t="str">
        <f>IF(ISNUMBER(FIND(analysismethod9,'III_Plan comp 438.68 {Plan 8}'!CL$15)),"",'III_Plan comp 438.68 {Plan 8}'!CL$15&amp;analysismethod9)</f>
        <v xml:space="preserve">Network Adequacy Certification Tool (NACT); 
</v>
      </c>
      <c r="ET108" s="251" t="str">
        <f>IF(ISNUMBER(FIND(analysismethod9,'III_Plan comp 438.68 {Plan 8}'!CM$15)),"",'III_Plan comp 438.68 {Plan 8}'!CM$15&amp;analysismethod9)</f>
        <v xml:space="preserve">Network Adequacy Certification Tool (NACT); 
</v>
      </c>
      <c r="EU108" s="251" t="str">
        <f>IF(ISNUMBER(FIND(analysismethod9,'III_Plan comp 438.68 {Plan 8}'!CN$15)),"",'III_Plan comp 438.68 {Plan 8}'!CN$15&amp;analysismethod9)</f>
        <v xml:space="preserve">Network Adequacy Certification Tool (NACT); 
</v>
      </c>
      <c r="EV108" s="251" t="str">
        <f>IF(ISNUMBER(FIND(analysismethod9,'III_Plan comp 438.68 {Plan 8}'!CO$15)),"",'III_Plan comp 438.68 {Plan 8}'!CO$15&amp;analysismethod9)</f>
        <v xml:space="preserve">Network Adequacy Certification Tool (NACT); 
</v>
      </c>
      <c r="EW108" s="251" t="str">
        <f>IF(ISNUMBER(FIND(analysismethod9,'III_Plan comp 438.68 {Plan 8}'!CP$15)),"",'III_Plan comp 438.68 {Plan 8}'!CP$15&amp;analysismethod9)</f>
        <v xml:space="preserve">Network Adequacy Certification Tool (NACT); 
</v>
      </c>
      <c r="EX108" s="251" t="str">
        <f>IF(ISNUMBER(FIND(analysismethod9,'III_Plan comp 438.68 {Plan 8}'!CQ$15)),"",'III_Plan comp 438.68 {Plan 8}'!CQ$15&amp;analysismethod9)</f>
        <v xml:space="preserve">Network Adequacy Certification Tool (NACT); 
</v>
      </c>
      <c r="EY108" s="251" t="str">
        <f>IF(ISNUMBER(FIND(analysismethod9,'III_Plan comp 438.68 {Plan 8}'!CR$15)),"",'III_Plan comp 438.68 {Plan 8}'!CR$15&amp;analysismethod9)</f>
        <v xml:space="preserve">Network Adequacy Certification Tool (NACT); 
</v>
      </c>
      <c r="EZ108" s="251" t="str">
        <f>IF(ISNUMBER(FIND(analysismethod9,'III_Plan comp 438.68 {Plan 8}'!CS$15)),"",'III_Plan comp 438.68 {Plan 8}'!CS$15&amp;analysismethod9)</f>
        <v xml:space="preserve">Network Adequacy Certification Tool (NACT); 
</v>
      </c>
      <c r="FA108" s="251" t="str">
        <f>IF(ISNUMBER(FIND(analysismethod9,'III_Plan comp 438.68 {Plan 8}'!CT$15)),"",'III_Plan comp 438.68 {Plan 8}'!CT$15&amp;analysismethod9)</f>
        <v xml:space="preserve">Network Adequacy Certification Tool (NACT); 
</v>
      </c>
      <c r="FB108" s="251" t="str">
        <f>IF(ISNUMBER(FIND(analysismethod9,'III_Plan comp 438.68 {Plan 8}'!CU$15)),"",'III_Plan comp 438.68 {Plan 8}'!CU$15&amp;analysismethod9)</f>
        <v xml:space="preserve">Network Adequacy Certification Tool (NACT); 
</v>
      </c>
      <c r="FC108" s="251" t="str">
        <f>IF(ISNUMBER(FIND(analysismethod9,'III_Plan comp 438.68 {Plan 8}'!CV$15)),"",'III_Plan comp 438.68 {Plan 8}'!CV$15&amp;analysismethod9)</f>
        <v xml:space="preserve">Network Adequacy Certification Tool (NACT); 
</v>
      </c>
      <c r="FD108" s="251" t="str">
        <f>IF(ISNUMBER(FIND(analysismethod9,'III_Plan comp 438.68 {Plan 8}'!CW$15)),"",'III_Plan comp 438.68 {Plan 8}'!CW$15&amp;analysismethod9)</f>
        <v xml:space="preserve">Network Adequacy Certification Tool (NACT); 
</v>
      </c>
      <c r="FE108" s="251" t="str">
        <f>IF(ISNUMBER(FIND(analysismethod9,'III_Plan comp 438.68 {Plan 8}'!CX$15)),"",'III_Plan comp 438.68 {Plan 8}'!CX$15&amp;analysismethod9)</f>
        <v xml:space="preserve">Network Adequacy Certification Tool (NACT); 
</v>
      </c>
      <c r="FF108" s="251" t="str">
        <f>IF(ISNUMBER(FIND(analysismethod9,'III_Plan comp 438.68 {Plan 8}'!CY$15)),"",'III_Plan comp 438.68 {Plan 8}'!CY$15&amp;analysismethod9)</f>
        <v xml:space="preserve">Network Adequacy Certification Tool (NACT); 
</v>
      </c>
      <c r="FG108" s="251" t="str">
        <f>IF(ISNUMBER(FIND(analysismethod9,'III_Plan comp 438.68 {Plan 8}'!CZ$15)),"",'III_Plan comp 438.68 {Plan 8}'!CZ$15&amp;analysismethod9)</f>
        <v xml:space="preserve">Network Adequacy Certification Tool (NACT);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Language Capabilities: Contract
IHCP: Contract/Good-faith effort to contract; 
</v>
      </c>
      <c r="BM109" s="254" t="str">
        <f>IF(ISNUMBER(FIND(analysismethod10,'III_Plan comp 438.68 {Plan 8}'!F$15)),"",'III_Plan comp 438.68 {Plan 8}'!F$15&amp;analysismethod10)</f>
        <v xml:space="preserve">Network Adequacy Certification Tool (NACT); 
Geomapping; 
Language Capabilities: Contract
IHCP: Contract/Good-faith effort to contract; 
</v>
      </c>
      <c r="BN109" s="254" t="str">
        <f>IF(ISNUMBER(FIND(analysismethod10,'III_Plan comp 438.68 {Plan 8}'!G$15)),"",'III_Plan comp 438.68 {Plan 8}'!G$15&amp;analysismethod10)</f>
        <v xml:space="preserve">Language Capabilities: Contract
IHCP: Contract/Good-faith effort to contract; 
</v>
      </c>
      <c r="BO109" s="254" t="str">
        <f>IF(ISNUMBER(FIND(analysismethod10,'III_Plan comp 438.68 {Plan 8}'!H$15)),"",'III_Plan comp 438.68 {Plan 8}'!H$15&amp;analysismethod10)</f>
        <v xml:space="preserve">Network Adequacy Certification Tool (NACT); 
Language Capabilities: Contract
IHCP: Contract/Good-faith effort to contract; 
</v>
      </c>
      <c r="BP109" s="254" t="str">
        <f>IF(ISNUMBER(FIND(analysismethod10,'III_Plan comp 438.68 {Plan 8}'!I$15)),"",'III_Plan comp 438.68 {Plan 8}'!I$15&amp;analysismethod10)</f>
        <v xml:space="preserve">Network Adequacy Certification Tool (NACT); 
Language Capabilities: Contract
IHCP: Contract/Good-faith effort to contract; 
</v>
      </c>
      <c r="BQ109" s="254" t="str">
        <f>IF(ISNUMBER(FIND(analysismethod10,'III_Plan comp 438.68 {Plan 8}'!J$15)),"",'III_Plan comp 438.68 {Plan 8}'!J$15&amp;analysismethod10)</f>
        <v xml:space="preserve">Network Adequacy Certification Tool (NACT); 
Language Capabilities: Contract
IHCP: Contract/Good-faith effort to contract; 
</v>
      </c>
      <c r="BR109" s="254" t="str">
        <f>IF(ISNUMBER(FIND(analysismethod10,'III_Plan comp 438.68 {Plan 8}'!K$15)),"",'III_Plan comp 438.68 {Plan 8}'!K$15&amp;analysismethod10)</f>
        <v xml:space="preserve">Timely Access Data Tool (TADT); 
Language Capabilities: Contract
IHCP: Contract/Good-faith effort to contract; 
</v>
      </c>
      <c r="BS109" s="254" t="str">
        <f>IF(ISNUMBER(FIND(analysismethod10,'III_Plan comp 438.68 {Plan 8}'!L$15)),"",'III_Plan comp 438.68 {Plan 8}'!L$15&amp;analysismethod10)</f>
        <v xml:space="preserve">Language Capabilities: Contract
IHCP: Contract/Good-faith effort to contract; 
</v>
      </c>
      <c r="BT109" s="254" t="str">
        <f>IF(ISNUMBER(FIND(analysismethod10,'III_Plan comp 438.68 {Plan 8}'!M$15)),"",'III_Plan comp 438.68 {Plan 8}'!M$15&amp;analysismethod10)</f>
        <v xml:space="preserve">Timely Access Data Tool (TADT); 
Language Capabilities: Contract
IHCP: Contract/Good-faith effort to contract; 
</v>
      </c>
      <c r="BU109" s="254" t="str">
        <f>IF(ISNUMBER(FIND(analysismethod10,'III_Plan comp 438.68 {Plan 8}'!N$15)),"",'III_Plan comp 438.68 {Plan 8}'!N$15&amp;analysismethod10)</f>
        <v xml:space="preserve">Timely Access Data Tool (TADT); 
Language Capabilities: Contract
IHCP: Contract/Good-faith effort to contract; 
</v>
      </c>
      <c r="BV109" s="254" t="str">
        <f>IF(ISNUMBER(FIND(analysismethod10,'III_Plan comp 438.68 {Plan 8}'!O$15)),"",'III_Plan comp 438.68 {Plan 8}'!O$15&amp;analysismethod10)</f>
        <v xml:space="preserve">Language Capabilities: Contract
IHCP: Contract/Good-faith effort to contract; 
</v>
      </c>
      <c r="BW109" s="254" t="str">
        <f>IF(ISNUMBER(FIND(analysismethod10,'III_Plan comp 438.68 {Plan 8}'!P$15)),"",'III_Plan comp 438.68 {Plan 8}'!P$15&amp;analysismethod10)</f>
        <v xml:space="preserve">Language Capabilities: Contract
IHCP: Contract/Good-faith effort to contract; 
</v>
      </c>
      <c r="BX109" s="254" t="str">
        <f>IF(ISNUMBER(FIND(analysismethod10,'III_Plan comp 438.68 {Plan 8}'!Q$15)),"",'III_Plan comp 438.68 {Plan 8}'!Q$15&amp;analysismethod10)</f>
        <v xml:space="preserve">Language Capabilities: Contract
IHCP: Contract/Good-faith effort to contract; 
</v>
      </c>
      <c r="BY109" s="254" t="str">
        <f>IF(ISNUMBER(FIND(analysismethod10,'III_Plan comp 438.68 {Plan 8}'!R$15)),"",'III_Plan comp 438.68 {Plan 8}'!R$15&amp;analysismethod10)</f>
        <v xml:space="preserve">Language Capabilities: Contract
IHCP: Contract/Good-faith effort to contract; 
</v>
      </c>
      <c r="BZ109" s="254" t="str">
        <f>IF(ISNUMBER(FIND(analysismethod10,'III_Plan comp 438.68 {Plan 8}'!S$15)),"",'III_Plan comp 438.68 {Plan 8}'!S$15&amp;analysismethod10)</f>
        <v xml:space="preserve">Language Capabilities: Contract
IHCP: Contract/Good-faith effort to contract; 
</v>
      </c>
      <c r="CA109" s="254" t="str">
        <f>IF(ISNUMBER(FIND(analysismethod10,'III_Plan comp 438.68 {Plan 8}'!T$15)),"",'III_Plan comp 438.68 {Plan 8}'!T$15&amp;analysismethod10)</f>
        <v xml:space="preserve">Language Capabilities: Contract
IHCP: Contract/Good-faith effort to contract; 
</v>
      </c>
      <c r="CB109" s="254" t="str">
        <f>IF(ISNUMBER(FIND(analysismethod10,'III_Plan comp 438.68 {Plan 8}'!U$15)),"",'III_Plan comp 438.68 {Plan 8}'!U$15&amp;analysismethod10)</f>
        <v xml:space="preserve">Language Capabilities: Contract
IHCP: Contract/Good-faith effort to contract; 
</v>
      </c>
      <c r="CC109" s="254" t="str">
        <f>IF(ISNUMBER(FIND(analysismethod10,'III_Plan comp 438.68 {Plan 8}'!V$15)),"",'III_Plan comp 438.68 {Plan 8}'!V$15&amp;analysismethod10)</f>
        <v xml:space="preserve">Language Capabilities: Contract
IHCP: Contract/Good-faith effort to contract; 
</v>
      </c>
      <c r="CD109" s="254" t="str">
        <f>IF(ISNUMBER(FIND(analysismethod10,'III_Plan comp 438.68 {Plan 8}'!W$15)),"",'III_Plan comp 438.68 {Plan 8}'!W$15&amp;analysismethod10)</f>
        <v xml:space="preserve">Language Capabilities: Contract
IHCP: Contract/Good-faith effort to contract; 
</v>
      </c>
      <c r="CE109" s="254" t="str">
        <f>IF(ISNUMBER(FIND(analysismethod10,'III_Plan comp 438.68 {Plan 8}'!X$15)),"",'III_Plan comp 438.68 {Plan 8}'!X$15&amp;analysismethod10)</f>
        <v xml:space="preserve">Language Capabilities: Contract
IHCP: Contract/Good-faith effort to contract; 
</v>
      </c>
      <c r="CF109" s="254" t="str">
        <f>IF(ISNUMBER(FIND(analysismethod10,'III_Plan comp 438.68 {Plan 8}'!Y$15)),"",'III_Plan comp 438.68 {Plan 8}'!Y$15&amp;analysismethod10)</f>
        <v xml:space="preserve">Language Capabilities: Contract
IHCP: Contract/Good-faith effort to contract; 
</v>
      </c>
      <c r="CG109" s="254" t="str">
        <f>IF(ISNUMBER(FIND(analysismethod10,'III_Plan comp 438.68 {Plan 8}'!Z$15)),"",'III_Plan comp 438.68 {Plan 8}'!Z$15&amp;analysismethod10)</f>
        <v xml:space="preserve">Language Capabilities: Contract
IHCP: Contract/Good-faith effort to contract; 
</v>
      </c>
      <c r="CH109" s="254" t="str">
        <f>IF(ISNUMBER(FIND(analysismethod10,'III_Plan comp 438.68 {Plan 8}'!AA$15)),"",'III_Plan comp 438.68 {Plan 8}'!AA$15&amp;analysismethod10)</f>
        <v xml:space="preserve">Language Capabilities: Contract
IHCP: Contract/Good-faith effort to contract; 
</v>
      </c>
      <c r="CI109" s="254" t="str">
        <f>IF(ISNUMBER(FIND(analysismethod10,'III_Plan comp 438.68 {Plan 8}'!AB$15)),"",'III_Plan comp 438.68 {Plan 8}'!AB$15&amp;analysismethod10)</f>
        <v xml:space="preserve">Language Capabilities: Contract
IHCP: Contract/Good-faith effort to contract; 
</v>
      </c>
      <c r="CJ109" s="254" t="str">
        <f>IF(ISNUMBER(FIND(analysismethod10,'III_Plan comp 438.68 {Plan 8}'!AC$15)),"",'III_Plan comp 438.68 {Plan 8}'!AC$15&amp;analysismethod10)</f>
        <v xml:space="preserve">Language Capabilities: Contract
IHCP: Contract/Good-faith effort to contract; 
</v>
      </c>
      <c r="CK109" s="254" t="str">
        <f>IF(ISNUMBER(FIND(analysismethod10,'III_Plan comp 438.68 {Plan 8}'!AD$15)),"",'III_Plan comp 438.68 {Plan 8}'!AD$15&amp;analysismethod10)</f>
        <v xml:space="preserve">Language Capabilities: Contract
IHCP: Contract/Good-faith effort to contract; 
</v>
      </c>
      <c r="CL109" s="254" t="str">
        <f>IF(ISNUMBER(FIND(analysismethod10,'III_Plan comp 438.68 {Plan 8}'!AE$15)),"",'III_Plan comp 438.68 {Plan 8}'!AE$15&amp;analysismethod10)</f>
        <v xml:space="preserve">Language Capabilities: Contract
IHCP: Contract/Good-faith effort to contract; 
</v>
      </c>
      <c r="CM109" s="254" t="str">
        <f>IF(ISNUMBER(FIND(analysismethod10,'III_Plan comp 438.68 {Plan 8}'!AF$15)),"",'III_Plan comp 438.68 {Plan 8}'!AF$15&amp;analysismethod10)</f>
        <v xml:space="preserve">Language Capabilities: Contract
IHCP: Contract/Good-faith effort to contract; 
</v>
      </c>
      <c r="CN109" s="254" t="str">
        <f>IF(ISNUMBER(FIND(analysismethod10,'III_Plan comp 438.68 {Plan 8}'!AG$15)),"",'III_Plan comp 438.68 {Plan 8}'!AG$15&amp;analysismethod10)</f>
        <v xml:space="preserve">Language Capabilities: Contract
IHCP: Contract/Good-faith effort to contract; 
</v>
      </c>
      <c r="CO109" s="254" t="str">
        <f>IF(ISNUMBER(FIND(analysismethod10,'III_Plan comp 438.68 {Plan 8}'!AH$15)),"",'III_Plan comp 438.68 {Plan 8}'!AH$15&amp;analysismethod10)</f>
        <v xml:space="preserve">Language Capabilities: Contract
IHCP: Contract/Good-faith effort to contract; 
</v>
      </c>
      <c r="CP109" s="254" t="str">
        <f>IF(ISNUMBER(FIND(analysismethod10,'III_Plan comp 438.68 {Plan 8}'!AI$15)),"",'III_Plan comp 438.68 {Plan 8}'!AI$15&amp;analysismethod10)</f>
        <v xml:space="preserve">Language Capabilities: Contract
IHCP: Contract/Good-faith effort to contract; 
</v>
      </c>
      <c r="CQ109" s="254" t="str">
        <f>IF(ISNUMBER(FIND(analysismethod10,'III_Plan comp 438.68 {Plan 8}'!AJ$15)),"",'III_Plan comp 438.68 {Plan 8}'!AJ$15&amp;analysismethod10)</f>
        <v xml:space="preserve">Language Capabilities: Contract
IHCP: Contract/Good-faith effort to contract; 
</v>
      </c>
      <c r="CR109" s="254" t="str">
        <f>IF(ISNUMBER(FIND(analysismethod10,'III_Plan comp 438.68 {Plan 8}'!AK$15)),"",'III_Plan comp 438.68 {Plan 8}'!AK$15&amp;analysismethod10)</f>
        <v xml:space="preserve">Language Capabilities: Contract
IHCP: Contract/Good-faith effort to contract; 
</v>
      </c>
      <c r="CS109" s="254" t="str">
        <f>IF(ISNUMBER(FIND(analysismethod10,'III_Plan comp 438.68 {Plan 8}'!AL$15)),"",'III_Plan comp 438.68 {Plan 8}'!AL$15&amp;analysismethod10)</f>
        <v xml:space="preserve">Language Capabilities: Contract
IHCP: Contract/Good-faith effort to contract; 
</v>
      </c>
      <c r="CT109" s="254" t="str">
        <f>IF(ISNUMBER(FIND(analysismethod10,'III_Plan comp 438.68 {Plan 8}'!AM$15)),"",'III_Plan comp 438.68 {Plan 8}'!AM$15&amp;analysismethod10)</f>
        <v xml:space="preserve">Language Capabilities: Contract
IHCP: Contract/Good-faith effort to contract; 
</v>
      </c>
      <c r="CU109" s="254" t="str">
        <f>IF(ISNUMBER(FIND(analysismethod10,'III_Plan comp 438.68 {Plan 8}'!AN$15)),"",'III_Plan comp 438.68 {Plan 8}'!AN$15&amp;analysismethod10)</f>
        <v xml:space="preserve">Language Capabilities: Contract
IHCP: Contract/Good-faith effort to contract; 
</v>
      </c>
      <c r="CV109" s="254" t="str">
        <f>IF(ISNUMBER(FIND(analysismethod10,'III_Plan comp 438.68 {Plan 8}'!AO$15)),"",'III_Plan comp 438.68 {Plan 8}'!AO$15&amp;analysismethod10)</f>
        <v xml:space="preserve">Language Capabilities: Contract
IHCP: Contract/Good-faith effort to contract; 
</v>
      </c>
      <c r="CW109" s="254" t="str">
        <f>IF(ISNUMBER(FIND(analysismethod10,'III_Plan comp 438.68 {Plan 8}'!AP$15)),"",'III_Plan comp 438.68 {Plan 8}'!AP$15&amp;analysismethod10)</f>
        <v xml:space="preserve">Language Capabilities: Contract
IHCP: Contract/Good-faith effort to contract; 
</v>
      </c>
      <c r="CX109" s="254" t="str">
        <f>IF(ISNUMBER(FIND(analysismethod10,'III_Plan comp 438.68 {Plan 8}'!AQ$15)),"",'III_Plan comp 438.68 {Plan 8}'!AQ$15&amp;analysismethod10)</f>
        <v xml:space="preserve">Language Capabilities: Contract
IHCP: Contract/Good-faith effort to contract; 
</v>
      </c>
      <c r="CY109" s="254" t="str">
        <f>IF(ISNUMBER(FIND(analysismethod10,'III_Plan comp 438.68 {Plan 8}'!AR$15)),"",'III_Plan comp 438.68 {Plan 8}'!AR$15&amp;analysismethod10)</f>
        <v xml:space="preserve">Language Capabilities: Contract
IHCP: Contract/Good-faith effort to contract; 
</v>
      </c>
      <c r="CZ109" s="254" t="str">
        <f>IF(ISNUMBER(FIND(analysismethod10,'III_Plan comp 438.68 {Plan 8}'!AS$15)),"",'III_Plan comp 438.68 {Plan 8}'!AS$15&amp;analysismethod10)</f>
        <v xml:space="preserve">Language Capabilities: Contract
IHCP: Contract/Good-faith effort to contract; 
</v>
      </c>
      <c r="DA109" s="254" t="str">
        <f>IF(ISNUMBER(FIND(analysismethod10,'III_Plan comp 438.68 {Plan 8}'!AT$15)),"",'III_Plan comp 438.68 {Plan 8}'!AT$15&amp;analysismethod10)</f>
        <v xml:space="preserve">Language Capabilities: Contract
IHCP: Contract/Good-faith effort to contract; 
</v>
      </c>
      <c r="DB109" s="254" t="str">
        <f>IF(ISNUMBER(FIND(analysismethod10,'III_Plan comp 438.68 {Plan 8}'!AU$15)),"",'III_Plan comp 438.68 {Plan 8}'!AU$15&amp;analysismethod10)</f>
        <v xml:space="preserve">Language Capabilities: Contract
IHCP: Contract/Good-faith effort to contract; 
</v>
      </c>
      <c r="DC109" s="254" t="str">
        <f>IF(ISNUMBER(FIND(analysismethod10,'III_Plan comp 438.68 {Plan 8}'!AV$15)),"",'III_Plan comp 438.68 {Plan 8}'!AV$15&amp;analysismethod10)</f>
        <v xml:space="preserve">Language Capabilities: Contract
IHCP: Contract/Good-faith effort to contract; 
</v>
      </c>
      <c r="DD109" s="254" t="str">
        <f>IF(ISNUMBER(FIND(analysismethod10,'III_Plan comp 438.68 {Plan 8}'!AW$15)),"",'III_Plan comp 438.68 {Plan 8}'!AW$15&amp;analysismethod10)</f>
        <v xml:space="preserve">Language Capabilities: Contract
IHCP: Contract/Good-faith effort to contract; 
</v>
      </c>
      <c r="DE109" s="254" t="str">
        <f>IF(ISNUMBER(FIND(analysismethod10,'III_Plan comp 438.68 {Plan 8}'!AX$15)),"",'III_Plan comp 438.68 {Plan 8}'!AX$15&amp;analysismethod10)</f>
        <v xml:space="preserve">Language Capabilities: Contract
IHCP: Contract/Good-faith effort to contract; 
</v>
      </c>
      <c r="DF109" s="254" t="str">
        <f>IF(ISNUMBER(FIND(analysismethod10,'III_Plan comp 438.68 {Plan 8}'!AY$15)),"",'III_Plan comp 438.68 {Plan 8}'!AY$15&amp;analysismethod10)</f>
        <v xml:space="preserve">Language Capabilities: Contract
IHCP: Contract/Good-faith effort to contract; 
</v>
      </c>
      <c r="DG109" s="254" t="str">
        <f>IF(ISNUMBER(FIND(analysismethod10,'III_Plan comp 438.68 {Plan 8}'!AZ$15)),"",'III_Plan comp 438.68 {Plan 8}'!AZ$15&amp;analysismethod10)</f>
        <v xml:space="preserve">Language Capabilities: Contract
IHCP: Contract/Good-faith effort to contract; 
</v>
      </c>
      <c r="DH109" s="254" t="str">
        <f>IF(ISNUMBER(FIND(analysismethod10,'III_Plan comp 438.68 {Plan 8}'!BA$15)),"",'III_Plan comp 438.68 {Plan 8}'!BA$15&amp;analysismethod10)</f>
        <v xml:space="preserve">Language Capabilities: Contract
IHCP: Contract/Good-faith effort to contract; 
</v>
      </c>
      <c r="DI109" s="254" t="str">
        <f>IF(ISNUMBER(FIND(analysismethod10,'III_Plan comp 438.68 {Plan 8}'!BB$15)),"",'III_Plan comp 438.68 {Plan 8}'!BB$15&amp;analysismethod10)</f>
        <v xml:space="preserve">Language Capabilities: Contract
IHCP: Contract/Good-faith effort to contract; 
</v>
      </c>
      <c r="DJ109" s="254" t="str">
        <f>IF(ISNUMBER(FIND(analysismethod10,'III_Plan comp 438.68 {Plan 8}'!BC$15)),"",'III_Plan comp 438.68 {Plan 8}'!BC$15&amp;analysismethod10)</f>
        <v xml:space="preserve">Language Capabilities: Contract
IHCP: Contract/Good-faith effort to contract; 
</v>
      </c>
      <c r="DK109" s="254" t="str">
        <f>IF(ISNUMBER(FIND(analysismethod10,'III_Plan comp 438.68 {Plan 8}'!BD$15)),"",'III_Plan comp 438.68 {Plan 8}'!BD$15&amp;analysismethod10)</f>
        <v xml:space="preserve">Language Capabilities: Contract
IHCP: Contract/Good-faith effort to contract; 
</v>
      </c>
      <c r="DL109" s="254" t="str">
        <f>IF(ISNUMBER(FIND(analysismethod10,'III_Plan comp 438.68 {Plan 8}'!BE$15)),"",'III_Plan comp 438.68 {Plan 8}'!BE$15&amp;analysismethod10)</f>
        <v xml:space="preserve">Language Capabilities: Contract
IHCP: Contract/Good-faith effort to contract; 
</v>
      </c>
      <c r="DM109" s="254" t="str">
        <f>IF(ISNUMBER(FIND(analysismethod10,'III_Plan comp 438.68 {Plan 8}'!BF$15)),"",'III_Plan comp 438.68 {Plan 8}'!BF$15&amp;analysismethod10)</f>
        <v xml:space="preserve">Language Capabilities: Contract
IHCP: Contract/Good-faith effort to contract; 
</v>
      </c>
      <c r="DN109" s="254" t="str">
        <f>IF(ISNUMBER(FIND(analysismethod10,'III_Plan comp 438.68 {Plan 8}'!BG$15)),"",'III_Plan comp 438.68 {Plan 8}'!BG$15&amp;analysismethod10)</f>
        <v xml:space="preserve">Language Capabilities: Contract
IHCP: Contract/Good-faith effort to contract; 
</v>
      </c>
      <c r="DO109" s="254" t="str">
        <f>IF(ISNUMBER(FIND(analysismethod10,'III_Plan comp 438.68 {Plan 8}'!BH$15)),"",'III_Plan comp 438.68 {Plan 8}'!BH$15&amp;analysismethod10)</f>
        <v xml:space="preserve">Language Capabilities: Contract
IHCP: Contract/Good-faith effort to contract; 
</v>
      </c>
      <c r="DP109" s="254" t="str">
        <f>IF(ISNUMBER(FIND(analysismethod10,'III_Plan comp 438.68 {Plan 8}'!BI$15)),"",'III_Plan comp 438.68 {Plan 8}'!BI$15&amp;analysismethod10)</f>
        <v xml:space="preserve">Language Capabilities: Contract
IHCP: Contract/Good-faith effort to contract; 
</v>
      </c>
      <c r="DQ109" s="254" t="str">
        <f>IF(ISNUMBER(FIND(analysismethod10,'III_Plan comp 438.68 {Plan 8}'!BJ$15)),"",'III_Plan comp 438.68 {Plan 8}'!BJ$15&amp;analysismethod10)</f>
        <v xml:space="preserve">Language Capabilities: Contract
IHCP: Contract/Good-faith effort to contract; 
</v>
      </c>
      <c r="DR109" s="254" t="str">
        <f>IF(ISNUMBER(FIND(analysismethod10,'III_Plan comp 438.68 {Plan 8}'!BK$15)),"",'III_Plan comp 438.68 {Plan 8}'!BK$15&amp;analysismethod10)</f>
        <v xml:space="preserve">Language Capabilities: Contract
IHCP: Contract/Good-faith effort to contract; 
</v>
      </c>
      <c r="DS109" s="254" t="str">
        <f>IF(ISNUMBER(FIND(analysismethod10,'III_Plan comp 438.68 {Plan 8}'!BL$15)),"",'III_Plan comp 438.68 {Plan 8}'!BL$15&amp;analysismethod10)</f>
        <v xml:space="preserve">Language Capabilities: Contract
IHCP: Contract/Good-faith effort to contract; 
</v>
      </c>
      <c r="DT109" s="254" t="str">
        <f>IF(ISNUMBER(FIND(analysismethod10,'III_Plan comp 438.68 {Plan 8}'!BM$15)),"",'III_Plan comp 438.68 {Plan 8}'!BM$15&amp;analysismethod10)</f>
        <v xml:space="preserve">Language Capabilities: Contract
IHCP: Contract/Good-faith effort to contract; 
</v>
      </c>
      <c r="DU109" s="254" t="str">
        <f>IF(ISNUMBER(FIND(analysismethod10,'III_Plan comp 438.68 {Plan 8}'!BN$15)),"",'III_Plan comp 438.68 {Plan 8}'!BN$15&amp;analysismethod10)</f>
        <v xml:space="preserve">Language Capabilities: Contract
IHCP: Contract/Good-faith effort to contract; 
</v>
      </c>
      <c r="DV109" s="254" t="str">
        <f>IF(ISNUMBER(FIND(analysismethod10,'III_Plan comp 438.68 {Plan 8}'!BO$15)),"",'III_Plan comp 438.68 {Plan 8}'!BO$15&amp;analysismethod10)</f>
        <v xml:space="preserve">Language Capabilities: Contract
IHCP: Contract/Good-faith effort to contract; 
</v>
      </c>
      <c r="DW109" s="254" t="str">
        <f>IF(ISNUMBER(FIND(analysismethod10,'III_Plan comp 438.68 {Plan 8}'!BP$15)),"",'III_Plan comp 438.68 {Plan 8}'!BP$15&amp;analysismethod10)</f>
        <v xml:space="preserve">Language Capabilities: Contract
IHCP: Contract/Good-faith effort to contract; 
</v>
      </c>
      <c r="DX109" s="254" t="str">
        <f>IF(ISNUMBER(FIND(analysismethod10,'III_Plan comp 438.68 {Plan 8}'!BQ$15)),"",'III_Plan comp 438.68 {Plan 8}'!BQ$15&amp;analysismethod10)</f>
        <v xml:space="preserve">Language Capabilities: Contract
IHCP: Contract/Good-faith effort to contract; 
</v>
      </c>
      <c r="DY109" s="254" t="str">
        <f>IF(ISNUMBER(FIND(analysismethod10,'III_Plan comp 438.68 {Plan 8}'!BR$15)),"",'III_Plan comp 438.68 {Plan 8}'!BR$15&amp;analysismethod10)</f>
        <v xml:space="preserve">Language Capabilities: Contract
IHCP: Contract/Good-faith effort to contract; 
</v>
      </c>
      <c r="DZ109" s="254" t="str">
        <f>IF(ISNUMBER(FIND(analysismethod10,'III_Plan comp 438.68 {Plan 8}'!BS$15)),"",'III_Plan comp 438.68 {Plan 8}'!BS$15&amp;analysismethod10)</f>
        <v xml:space="preserve">Language Capabilities: Contract
IHCP: Contract/Good-faith effort to contract; 
</v>
      </c>
      <c r="EA109" s="254" t="str">
        <f>IF(ISNUMBER(FIND(analysismethod10,'III_Plan comp 438.68 {Plan 8}'!BT$15)),"",'III_Plan comp 438.68 {Plan 8}'!BT$15&amp;analysismethod10)</f>
        <v xml:space="preserve">Language Capabilities: Contract
IHCP: Contract/Good-faith effort to contract; 
</v>
      </c>
      <c r="EB109" s="254" t="str">
        <f>IF(ISNUMBER(FIND(analysismethod10,'III_Plan comp 438.68 {Plan 8}'!BU$15)),"",'III_Plan comp 438.68 {Plan 8}'!BU$15&amp;analysismethod10)</f>
        <v xml:space="preserve">Language Capabilities: Contract
IHCP: Contract/Good-faith effort to contract; 
</v>
      </c>
      <c r="EC109" s="254" t="str">
        <f>IF(ISNUMBER(FIND(analysismethod10,'III_Plan comp 438.68 {Plan 8}'!BV$15)),"",'III_Plan comp 438.68 {Plan 8}'!BV$15&amp;analysismethod10)</f>
        <v xml:space="preserve">Language Capabilities: Contract
IHCP: Contract/Good-faith effort to contract; 
</v>
      </c>
      <c r="ED109" s="254" t="str">
        <f>IF(ISNUMBER(FIND(analysismethod10,'III_Plan comp 438.68 {Plan 8}'!BW$15)),"",'III_Plan comp 438.68 {Plan 8}'!BW$15&amp;analysismethod10)</f>
        <v xml:space="preserve">Language Capabilities: Contract
IHCP: Contract/Good-faith effort to contract; 
</v>
      </c>
      <c r="EE109" s="254" t="str">
        <f>IF(ISNUMBER(FIND(analysismethod10,'III_Plan comp 438.68 {Plan 8}'!BX$15)),"",'III_Plan comp 438.68 {Plan 8}'!BX$15&amp;analysismethod10)</f>
        <v xml:space="preserve">Language Capabilities: Contract
IHCP: Contract/Good-faith effort to contract; 
</v>
      </c>
      <c r="EF109" s="254" t="str">
        <f>IF(ISNUMBER(FIND(analysismethod10,'III_Plan comp 438.68 {Plan 8}'!BY$15)),"",'III_Plan comp 438.68 {Plan 8}'!BY$15&amp;analysismethod10)</f>
        <v xml:space="preserve">Language Capabilities: Contract
IHCP: Contract/Good-faith effort to contract; 
</v>
      </c>
      <c r="EG109" s="254" t="str">
        <f>IF(ISNUMBER(FIND(analysismethod10,'III_Plan comp 438.68 {Plan 8}'!BZ$15)),"",'III_Plan comp 438.68 {Plan 8}'!BZ$15&amp;analysismethod10)</f>
        <v xml:space="preserve">Language Capabilities: Contract
IHCP: Contract/Good-faith effort to contract; 
</v>
      </c>
      <c r="EH109" s="254" t="str">
        <f>IF(ISNUMBER(FIND(analysismethod10,'III_Plan comp 438.68 {Plan 8}'!CA$15)),"",'III_Plan comp 438.68 {Plan 8}'!CA$15&amp;analysismethod10)</f>
        <v xml:space="preserve">Language Capabilities: Contract
IHCP: Contract/Good-faith effort to contract; 
</v>
      </c>
      <c r="EI109" s="254" t="str">
        <f>IF(ISNUMBER(FIND(analysismethod10,'III_Plan comp 438.68 {Plan 8}'!CB$15)),"",'III_Plan comp 438.68 {Plan 8}'!CB$15&amp;analysismethod10)</f>
        <v xml:space="preserve">Language Capabilities: Contract
IHCP: Contract/Good-faith effort to contract; 
</v>
      </c>
      <c r="EJ109" s="254" t="str">
        <f>IF(ISNUMBER(FIND(analysismethod10,'III_Plan comp 438.68 {Plan 8}'!CC$15)),"",'III_Plan comp 438.68 {Plan 8}'!CC$15&amp;analysismethod10)</f>
        <v xml:space="preserve">Language Capabilities: Contract
IHCP: Contract/Good-faith effort to contract; 
</v>
      </c>
      <c r="EK109" s="254" t="str">
        <f>IF(ISNUMBER(FIND(analysismethod10,'III_Plan comp 438.68 {Plan 8}'!CD$15)),"",'III_Plan comp 438.68 {Plan 8}'!CD$15&amp;analysismethod10)</f>
        <v xml:space="preserve">Language Capabilities: Contract
IHCP: Contract/Good-faith effort to contract; 
</v>
      </c>
      <c r="EL109" s="254" t="str">
        <f>IF(ISNUMBER(FIND(analysismethod10,'III_Plan comp 438.68 {Plan 8}'!CE$15)),"",'III_Plan comp 438.68 {Plan 8}'!CE$15&amp;analysismethod10)</f>
        <v xml:space="preserve">Language Capabilities: Contract
IHCP: Contract/Good-faith effort to contract; 
</v>
      </c>
      <c r="EM109" s="254" t="str">
        <f>IF(ISNUMBER(FIND(analysismethod10,'III_Plan comp 438.68 {Plan 8}'!CF$15)),"",'III_Plan comp 438.68 {Plan 8}'!CF$15&amp;analysismethod10)</f>
        <v xml:space="preserve">Language Capabilities: Contract
IHCP: Contract/Good-faith effort to contract; 
</v>
      </c>
      <c r="EN109" s="254" t="str">
        <f>IF(ISNUMBER(FIND(analysismethod10,'III_Plan comp 438.68 {Plan 8}'!CG$15)),"",'III_Plan comp 438.68 {Plan 8}'!CG$15&amp;analysismethod10)</f>
        <v xml:space="preserve">Language Capabilities: Contract
IHCP: Contract/Good-faith effort to contract; 
</v>
      </c>
      <c r="EO109" s="254" t="str">
        <f>IF(ISNUMBER(FIND(analysismethod10,'III_Plan comp 438.68 {Plan 8}'!CH$15)),"",'III_Plan comp 438.68 {Plan 8}'!CH$15&amp;analysismethod10)</f>
        <v xml:space="preserve">Language Capabilities: Contract
IHCP: Contract/Good-faith effort to contract; 
</v>
      </c>
      <c r="EP109" s="254" t="str">
        <f>IF(ISNUMBER(FIND(analysismethod10,'III_Plan comp 438.68 {Plan 8}'!CI$15)),"",'III_Plan comp 438.68 {Plan 8}'!CI$15&amp;analysismethod10)</f>
        <v xml:space="preserve">Language Capabilities: Contract
IHCP: Contract/Good-faith effort to contract; 
</v>
      </c>
      <c r="EQ109" s="254" t="str">
        <f>IF(ISNUMBER(FIND(analysismethod10,'III_Plan comp 438.68 {Plan 8}'!CJ$15)),"",'III_Plan comp 438.68 {Plan 8}'!CJ$15&amp;analysismethod10)</f>
        <v xml:space="preserve">Language Capabilities: Contract
IHCP: Contract/Good-faith effort to contract; 
</v>
      </c>
      <c r="ER109" s="254" t="str">
        <f>IF(ISNUMBER(FIND(analysismethod10,'III_Plan comp 438.68 {Plan 8}'!CK$15)),"",'III_Plan comp 438.68 {Plan 8}'!CK$15&amp;analysismethod10)</f>
        <v xml:space="preserve">Language Capabilities: Contract
IHCP: Contract/Good-faith effort to contract; 
</v>
      </c>
      <c r="ES109" s="254" t="str">
        <f>IF(ISNUMBER(FIND(analysismethod10,'III_Plan comp 438.68 {Plan 8}'!CL$15)),"",'III_Plan comp 438.68 {Plan 8}'!CL$15&amp;analysismethod10)</f>
        <v xml:space="preserve">Language Capabilities: Contract
IHCP: Contract/Good-faith effort to contract; 
</v>
      </c>
      <c r="ET109" s="254" t="str">
        <f>IF(ISNUMBER(FIND(analysismethod10,'III_Plan comp 438.68 {Plan 8}'!CM$15)),"",'III_Plan comp 438.68 {Plan 8}'!CM$15&amp;analysismethod10)</f>
        <v xml:space="preserve">Language Capabilities: Contract
IHCP: Contract/Good-faith effort to contract; 
</v>
      </c>
      <c r="EU109" s="254" t="str">
        <f>IF(ISNUMBER(FIND(analysismethod10,'III_Plan comp 438.68 {Plan 8}'!CN$15)),"",'III_Plan comp 438.68 {Plan 8}'!CN$15&amp;analysismethod10)</f>
        <v xml:space="preserve">Language Capabilities: Contract
IHCP: Contract/Good-faith effort to contract; 
</v>
      </c>
      <c r="EV109" s="254" t="str">
        <f>IF(ISNUMBER(FIND(analysismethod10,'III_Plan comp 438.68 {Plan 8}'!CO$15)),"",'III_Plan comp 438.68 {Plan 8}'!CO$15&amp;analysismethod10)</f>
        <v xml:space="preserve">Language Capabilities: Contract
IHCP: Contract/Good-faith effort to contract; 
</v>
      </c>
      <c r="EW109" s="254" t="str">
        <f>IF(ISNUMBER(FIND(analysismethod10,'III_Plan comp 438.68 {Plan 8}'!CP$15)),"",'III_Plan comp 438.68 {Plan 8}'!CP$15&amp;analysismethod10)</f>
        <v xml:space="preserve">Language Capabilities: Contract
IHCP: Contract/Good-faith effort to contract; 
</v>
      </c>
      <c r="EX109" s="254" t="str">
        <f>IF(ISNUMBER(FIND(analysismethod10,'III_Plan comp 438.68 {Plan 8}'!CQ$15)),"",'III_Plan comp 438.68 {Plan 8}'!CQ$15&amp;analysismethod10)</f>
        <v xml:space="preserve">Language Capabilities: Contract
IHCP: Contract/Good-faith effort to contract; 
</v>
      </c>
      <c r="EY109" s="254" t="str">
        <f>IF(ISNUMBER(FIND(analysismethod10,'III_Plan comp 438.68 {Plan 8}'!CR$15)),"",'III_Plan comp 438.68 {Plan 8}'!CR$15&amp;analysismethod10)</f>
        <v xml:space="preserve">Language Capabilities: Contract
IHCP: Contract/Good-faith effort to contract; 
</v>
      </c>
      <c r="EZ109" s="254" t="str">
        <f>IF(ISNUMBER(FIND(analysismethod10,'III_Plan comp 438.68 {Plan 8}'!CS$15)),"",'III_Plan comp 438.68 {Plan 8}'!CS$15&amp;analysismethod10)</f>
        <v xml:space="preserve">Language Capabilities: Contract
IHCP: Contract/Good-faith effort to contract; 
</v>
      </c>
      <c r="FA109" s="254" t="str">
        <f>IF(ISNUMBER(FIND(analysismethod10,'III_Plan comp 438.68 {Plan 8}'!CT$15)),"",'III_Plan comp 438.68 {Plan 8}'!CT$15&amp;analysismethod10)</f>
        <v xml:space="preserve">Language Capabilities: Contract
IHCP: Contract/Good-faith effort to contract; 
</v>
      </c>
      <c r="FB109" s="254" t="str">
        <f>IF(ISNUMBER(FIND(analysismethod10,'III_Plan comp 438.68 {Plan 8}'!CU$15)),"",'III_Plan comp 438.68 {Plan 8}'!CU$15&amp;analysismethod10)</f>
        <v xml:space="preserve">Language Capabilities: Contract
IHCP: Contract/Good-faith effort to contract; 
</v>
      </c>
      <c r="FC109" s="254" t="str">
        <f>IF(ISNUMBER(FIND(analysismethod10,'III_Plan comp 438.68 {Plan 8}'!CV$15)),"",'III_Plan comp 438.68 {Plan 8}'!CV$15&amp;analysismethod10)</f>
        <v xml:space="preserve">Language Capabilities: Contract
IHCP: Contract/Good-faith effort to contract; 
</v>
      </c>
      <c r="FD109" s="254" t="str">
        <f>IF(ISNUMBER(FIND(analysismethod10,'III_Plan comp 438.68 {Plan 8}'!CW$15)),"",'III_Plan comp 438.68 {Plan 8}'!CW$15&amp;analysismethod10)</f>
        <v xml:space="preserve">Language Capabilities: Contract
IHCP: Contract/Good-faith effort to contract; 
</v>
      </c>
      <c r="FE109" s="254" t="str">
        <f>IF(ISNUMBER(FIND(analysismethod10,'III_Plan comp 438.68 {Plan 8}'!CX$15)),"",'III_Plan comp 438.68 {Plan 8}'!CX$15&amp;analysismethod10)</f>
        <v xml:space="preserve">Language Capabilities: Contract
IHCP: Contract/Good-faith effort to contract; 
</v>
      </c>
      <c r="FF109" s="254" t="str">
        <f>IF(ISNUMBER(FIND(analysismethod10,'III_Plan comp 438.68 {Plan 8}'!CY$15)),"",'III_Plan comp 438.68 {Plan 8}'!CY$15&amp;analysismethod10)</f>
        <v xml:space="preserve">Language Capabilities: Contract
IHCP: Contract/Good-faith effort to contract; 
</v>
      </c>
      <c r="FG109" s="254" t="str">
        <f>IF(ISNUMBER(FIND(analysismethod10,'III_Plan comp 438.68 {Plan 8}'!CZ$15)),"",'III_Plan comp 438.68 {Plan 8}'!CZ$15&amp;analysismethod10)</f>
        <v xml:space="preserve">Language Capabilities: Contract
IHCP: Contract/Good-faith effort to contract;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Network Adequacy Certification Tool (NACT); 
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Timely Access Data Tool (TADT); 
Geomapping; 
</v>
      </c>
      <c r="BS112" s="248" t="str">
        <f>IF(ISNUMBER(FIND(analysismethod1,'III_Plan comp 438.68 {Plan 9}'!L$15)),"",'III_Plan comp 438.68 {Plan 9}'!L$15&amp;analysismethod1)</f>
        <v xml:space="preserve">Timely Access Data Tool (TADT); 
Geomapping; 
</v>
      </c>
      <c r="BT112" s="248" t="str">
        <f>IF(ISNUMBER(FIND(analysismethod1,'III_Plan comp 438.68 {Plan 9}'!M$15)),"",'III_Plan comp 438.68 {Plan 9}'!M$15&amp;analysismethod1)</f>
        <v xml:space="preserve">Timely Access Data Tool (TADT); 
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Network Adequacy Certification Tool (NACT); 
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c>
      <c r="BS119" s="251" t="str">
        <f>IF(ISNUMBER(FIND(analysismethod8,'III_Plan comp 438.68 {Plan 9}'!L$15)),"",'III_Plan comp 438.68 {Plan 9}'!L$15&amp;analysismethod8)</f>
        <v/>
      </c>
      <c r="BT119" s="251" t="str">
        <f>IF(ISNUMBER(FIND(analysismethod8,'III_Plan comp 438.68 {Plan 9}'!M$15)),"",'III_Plan comp 438.68 {Plan 9}'!M$15&amp;analysismethod8)</f>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Network Adequacy Certification Tool (NACT); 
</v>
      </c>
      <c r="BM120" s="251" t="str">
        <f>IF(ISNUMBER(FIND(analysismethod9,'III_Plan comp 438.68 {Plan 9}'!F$15)),"",'III_Plan comp 438.68 {Plan 9}'!F$15&amp;analysismethod9)</f>
        <v xml:space="preserve">Network Adequacy Certification Tool (NACT); 
</v>
      </c>
      <c r="BN120" s="251" t="str">
        <f>IF(ISNUMBER(FIND(analysismethod9,'III_Plan comp 438.68 {Plan 9}'!G$15)),"",'III_Plan comp 438.68 {Plan 9}'!G$15&amp;analysismethod9)</f>
        <v xml:space="preserve">Network Adequacy Certification Tool (NACT); 
</v>
      </c>
      <c r="BO120" s="251" t="str">
        <f>IF(ISNUMBER(FIND(analysismethod9,'III_Plan comp 438.68 {Plan 9}'!H$15)),"",'III_Plan comp 438.68 {Plan 9}'!H$15&amp;analysismethod9)</f>
        <v xml:space="preserve">Network Adequacy Certification Tool (NACT); 
</v>
      </c>
      <c r="BP120" s="251" t="str">
        <f>IF(ISNUMBER(FIND(analysismethod9,'III_Plan comp 438.68 {Plan 9}'!I$15)),"",'III_Plan comp 438.68 {Plan 9}'!I$15&amp;analysismethod9)</f>
        <v/>
      </c>
      <c r="BQ120" s="251" t="str">
        <f>IF(ISNUMBER(FIND(analysismethod9,'III_Plan comp 438.68 {Plan 9}'!J$15)),"",'III_Plan comp 438.68 {Plan 9}'!J$15&amp;analysismethod9)</f>
        <v xml:space="preserve">Network Adequacy Certification Tool (NACT); 
</v>
      </c>
      <c r="BR120" s="251" t="str">
        <f>IF(ISNUMBER(FIND(analysismethod9,'III_Plan comp 438.68 {Plan 9}'!K$15)),"",'III_Plan comp 438.68 {Plan 9}'!K$15&amp;analysismethod9)</f>
        <v xml:space="preserve">Timely Access Data Tool (TADT); 
Network Adequacy Certification Tool (NACT); 
</v>
      </c>
      <c r="BS120" s="251" t="str">
        <f>IF(ISNUMBER(FIND(analysismethod9,'III_Plan comp 438.68 {Plan 9}'!L$15)),"",'III_Plan comp 438.68 {Plan 9}'!L$15&amp;analysismethod9)</f>
        <v xml:space="preserve">Timely Access Data Tool (TADT); 
Network Adequacy Certification Tool (NACT); 
</v>
      </c>
      <c r="BT120" s="251" t="str">
        <f>IF(ISNUMBER(FIND(analysismethod9,'III_Plan comp 438.68 {Plan 9}'!M$15)),"",'III_Plan comp 438.68 {Plan 9}'!M$15&amp;analysismethod9)</f>
        <v xml:space="preserve">Timely Access Data Tool (TADT); 
Network Adequacy Certification Tool (NACT); 
</v>
      </c>
      <c r="BU120" s="251" t="str">
        <f>IF(ISNUMBER(FIND(analysismethod9,'III_Plan comp 438.68 {Plan 9}'!N$15)),"",'III_Plan comp 438.68 {Plan 9}'!N$15&amp;analysismethod9)</f>
        <v xml:space="preserve">Network Adequacy Certification Tool (NACT); 
</v>
      </c>
      <c r="BV120" s="251" t="str">
        <f>IF(ISNUMBER(FIND(analysismethod9,'III_Plan comp 438.68 {Plan 9}'!O$15)),"",'III_Plan comp 438.68 {Plan 9}'!O$15&amp;analysismethod9)</f>
        <v xml:space="preserve">Network Adequacy Certification Tool (NACT); 
</v>
      </c>
      <c r="BW120" s="251" t="str">
        <f>IF(ISNUMBER(FIND(analysismethod9,'III_Plan comp 438.68 {Plan 9}'!P$15)),"",'III_Plan comp 438.68 {Plan 9}'!P$15&amp;analysismethod9)</f>
        <v xml:space="preserve">Network Adequacy Certification Tool (NACT); 
</v>
      </c>
      <c r="BX120" s="251" t="str">
        <f>IF(ISNUMBER(FIND(analysismethod9,'III_Plan comp 438.68 {Plan 9}'!Q$15)),"",'III_Plan comp 438.68 {Plan 9}'!Q$15&amp;analysismethod9)</f>
        <v xml:space="preserve">Network Adequacy Certification Tool (NACT); 
</v>
      </c>
      <c r="BY120" s="251" t="str">
        <f>IF(ISNUMBER(FIND(analysismethod9,'III_Plan comp 438.68 {Plan 9}'!R$15)),"",'III_Plan comp 438.68 {Plan 9}'!R$15&amp;analysismethod9)</f>
        <v xml:space="preserve">Network Adequacy Certification Tool (NACT); 
</v>
      </c>
      <c r="BZ120" s="251" t="str">
        <f>IF(ISNUMBER(FIND(analysismethod9,'III_Plan comp 438.68 {Plan 9}'!S$15)),"",'III_Plan comp 438.68 {Plan 9}'!S$15&amp;analysismethod9)</f>
        <v xml:space="preserve">Network Adequacy Certification Tool (NACT); 
</v>
      </c>
      <c r="CA120" s="251" t="str">
        <f>IF(ISNUMBER(FIND(analysismethod9,'III_Plan comp 438.68 {Plan 9}'!T$15)),"",'III_Plan comp 438.68 {Plan 9}'!T$15&amp;analysismethod9)</f>
        <v xml:space="preserve">Network Adequacy Certification Tool (NACT); 
</v>
      </c>
      <c r="CB120" s="251" t="str">
        <f>IF(ISNUMBER(FIND(analysismethod9,'III_Plan comp 438.68 {Plan 9}'!U$15)),"",'III_Plan comp 438.68 {Plan 9}'!U$15&amp;analysismethod9)</f>
        <v xml:space="preserve">Network Adequacy Certification Tool (NACT); 
</v>
      </c>
      <c r="CC120" s="251" t="str">
        <f>IF(ISNUMBER(FIND(analysismethod9,'III_Plan comp 438.68 {Plan 9}'!V$15)),"",'III_Plan comp 438.68 {Plan 9}'!V$15&amp;analysismethod9)</f>
        <v xml:space="preserve">Network Adequacy Certification Tool (NACT); 
</v>
      </c>
      <c r="CD120" s="251" t="str">
        <f>IF(ISNUMBER(FIND(analysismethod9,'III_Plan comp 438.68 {Plan 9}'!W$15)),"",'III_Plan comp 438.68 {Plan 9}'!W$15&amp;analysismethod9)</f>
        <v xml:space="preserve">Network Adequacy Certification Tool (NACT); 
</v>
      </c>
      <c r="CE120" s="251" t="str">
        <f>IF(ISNUMBER(FIND(analysismethod9,'III_Plan comp 438.68 {Plan 9}'!X$15)),"",'III_Plan comp 438.68 {Plan 9}'!X$15&amp;analysismethod9)</f>
        <v xml:space="preserve">Network Adequacy Certification Tool (NACT); 
</v>
      </c>
      <c r="CF120" s="251" t="str">
        <f>IF(ISNUMBER(FIND(analysismethod9,'III_Plan comp 438.68 {Plan 9}'!Y$15)),"",'III_Plan comp 438.68 {Plan 9}'!Y$15&amp;analysismethod9)</f>
        <v xml:space="preserve">Network Adequacy Certification Tool (NACT); 
</v>
      </c>
      <c r="CG120" s="251" t="str">
        <f>IF(ISNUMBER(FIND(analysismethod9,'III_Plan comp 438.68 {Plan 9}'!Z$15)),"",'III_Plan comp 438.68 {Plan 9}'!Z$15&amp;analysismethod9)</f>
        <v xml:space="preserve">Network Adequacy Certification Tool (NACT); 
</v>
      </c>
      <c r="CH120" s="251" t="str">
        <f>IF(ISNUMBER(FIND(analysismethod9,'III_Plan comp 438.68 {Plan 9}'!AA$15)),"",'III_Plan comp 438.68 {Plan 9}'!AA$15&amp;analysismethod9)</f>
        <v xml:space="preserve">Network Adequacy Certification Tool (NACT); 
</v>
      </c>
      <c r="CI120" s="251" t="str">
        <f>IF(ISNUMBER(FIND(analysismethod9,'III_Plan comp 438.68 {Plan 9}'!AB$15)),"",'III_Plan comp 438.68 {Plan 9}'!AB$15&amp;analysismethod9)</f>
        <v xml:space="preserve">Network Adequacy Certification Tool (NACT); 
</v>
      </c>
      <c r="CJ120" s="251" t="str">
        <f>IF(ISNUMBER(FIND(analysismethod9,'III_Plan comp 438.68 {Plan 9}'!AC$15)),"",'III_Plan comp 438.68 {Plan 9}'!AC$15&amp;analysismethod9)</f>
        <v xml:space="preserve">Network Adequacy Certification Tool (NACT); 
</v>
      </c>
      <c r="CK120" s="251" t="str">
        <f>IF(ISNUMBER(FIND(analysismethod9,'III_Plan comp 438.68 {Plan 9}'!AD$15)),"",'III_Plan comp 438.68 {Plan 9}'!AD$15&amp;analysismethod9)</f>
        <v xml:space="preserve">Network Adequacy Certification Tool (NACT); 
</v>
      </c>
      <c r="CL120" s="251" t="str">
        <f>IF(ISNUMBER(FIND(analysismethod9,'III_Plan comp 438.68 {Plan 9}'!AE$15)),"",'III_Plan comp 438.68 {Plan 9}'!AE$15&amp;analysismethod9)</f>
        <v xml:space="preserve">Network Adequacy Certification Tool (NACT); 
</v>
      </c>
      <c r="CM120" s="251" t="str">
        <f>IF(ISNUMBER(FIND(analysismethod9,'III_Plan comp 438.68 {Plan 9}'!AF$15)),"",'III_Plan comp 438.68 {Plan 9}'!AF$15&amp;analysismethod9)</f>
        <v xml:space="preserve">Network Adequacy Certification Tool (NACT); 
</v>
      </c>
      <c r="CN120" s="251" t="str">
        <f>IF(ISNUMBER(FIND(analysismethod9,'III_Plan comp 438.68 {Plan 9}'!AG$15)),"",'III_Plan comp 438.68 {Plan 9}'!AG$15&amp;analysismethod9)</f>
        <v xml:space="preserve">Network Adequacy Certification Tool (NACT); 
</v>
      </c>
      <c r="CO120" s="251" t="str">
        <f>IF(ISNUMBER(FIND(analysismethod9,'III_Plan comp 438.68 {Plan 9}'!AH$15)),"",'III_Plan comp 438.68 {Plan 9}'!AH$15&amp;analysismethod9)</f>
        <v xml:space="preserve">Network Adequacy Certification Tool (NACT); 
</v>
      </c>
      <c r="CP120" s="251" t="str">
        <f>IF(ISNUMBER(FIND(analysismethod9,'III_Plan comp 438.68 {Plan 9}'!AI$15)),"",'III_Plan comp 438.68 {Plan 9}'!AI$15&amp;analysismethod9)</f>
        <v xml:space="preserve">Network Adequacy Certification Tool (NACT); 
</v>
      </c>
      <c r="CQ120" s="251" t="str">
        <f>IF(ISNUMBER(FIND(analysismethod9,'III_Plan comp 438.68 {Plan 9}'!AJ$15)),"",'III_Plan comp 438.68 {Plan 9}'!AJ$15&amp;analysismethod9)</f>
        <v xml:space="preserve">Network Adequacy Certification Tool (NACT); 
</v>
      </c>
      <c r="CR120" s="251" t="str">
        <f>IF(ISNUMBER(FIND(analysismethod9,'III_Plan comp 438.68 {Plan 9}'!AK$15)),"",'III_Plan comp 438.68 {Plan 9}'!AK$15&amp;analysismethod9)</f>
        <v xml:space="preserve">Network Adequacy Certification Tool (NACT); 
</v>
      </c>
      <c r="CS120" s="251" t="str">
        <f>IF(ISNUMBER(FIND(analysismethod9,'III_Plan comp 438.68 {Plan 9}'!AL$15)),"",'III_Plan comp 438.68 {Plan 9}'!AL$15&amp;analysismethod9)</f>
        <v xml:space="preserve">Network Adequacy Certification Tool (NACT); 
</v>
      </c>
      <c r="CT120" s="251" t="str">
        <f>IF(ISNUMBER(FIND(analysismethod9,'III_Plan comp 438.68 {Plan 9}'!AM$15)),"",'III_Plan comp 438.68 {Plan 9}'!AM$15&amp;analysismethod9)</f>
        <v xml:space="preserve">Network Adequacy Certification Tool (NACT); 
</v>
      </c>
      <c r="CU120" s="251" t="str">
        <f>IF(ISNUMBER(FIND(analysismethod9,'III_Plan comp 438.68 {Plan 9}'!AN$15)),"",'III_Plan comp 438.68 {Plan 9}'!AN$15&amp;analysismethod9)</f>
        <v xml:space="preserve">Network Adequacy Certification Tool (NACT); 
</v>
      </c>
      <c r="CV120" s="251" t="str">
        <f>IF(ISNUMBER(FIND(analysismethod9,'III_Plan comp 438.68 {Plan 9}'!AO$15)),"",'III_Plan comp 438.68 {Plan 9}'!AO$15&amp;analysismethod9)</f>
        <v xml:space="preserve">Network Adequacy Certification Tool (NACT); 
</v>
      </c>
      <c r="CW120" s="251" t="str">
        <f>IF(ISNUMBER(FIND(analysismethod9,'III_Plan comp 438.68 {Plan 9}'!AP$15)),"",'III_Plan comp 438.68 {Plan 9}'!AP$15&amp;analysismethod9)</f>
        <v xml:space="preserve">Network Adequacy Certification Tool (NACT); 
</v>
      </c>
      <c r="CX120" s="251" t="str">
        <f>IF(ISNUMBER(FIND(analysismethod9,'III_Plan comp 438.68 {Plan 9}'!AQ$15)),"",'III_Plan comp 438.68 {Plan 9}'!AQ$15&amp;analysismethod9)</f>
        <v xml:space="preserve">Network Adequacy Certification Tool (NACT); 
</v>
      </c>
      <c r="CY120" s="251" t="str">
        <f>IF(ISNUMBER(FIND(analysismethod9,'III_Plan comp 438.68 {Plan 9}'!AR$15)),"",'III_Plan comp 438.68 {Plan 9}'!AR$15&amp;analysismethod9)</f>
        <v xml:space="preserve">Network Adequacy Certification Tool (NACT); 
</v>
      </c>
      <c r="CZ120" s="251" t="str">
        <f>IF(ISNUMBER(FIND(analysismethod9,'III_Plan comp 438.68 {Plan 9}'!AS$15)),"",'III_Plan comp 438.68 {Plan 9}'!AS$15&amp;analysismethod9)</f>
        <v xml:space="preserve">Network Adequacy Certification Tool (NACT); 
</v>
      </c>
      <c r="DA120" s="251" t="str">
        <f>IF(ISNUMBER(FIND(analysismethod9,'III_Plan comp 438.68 {Plan 9}'!AT$15)),"",'III_Plan comp 438.68 {Plan 9}'!AT$15&amp;analysismethod9)</f>
        <v xml:space="preserve">Network Adequacy Certification Tool (NACT); 
</v>
      </c>
      <c r="DB120" s="251" t="str">
        <f>IF(ISNUMBER(FIND(analysismethod9,'III_Plan comp 438.68 {Plan 9}'!AU$15)),"",'III_Plan comp 438.68 {Plan 9}'!AU$15&amp;analysismethod9)</f>
        <v xml:space="preserve">Network Adequacy Certification Tool (NACT); 
</v>
      </c>
      <c r="DC120" s="251" t="str">
        <f>IF(ISNUMBER(FIND(analysismethod9,'III_Plan comp 438.68 {Plan 9}'!AV$15)),"",'III_Plan comp 438.68 {Plan 9}'!AV$15&amp;analysismethod9)</f>
        <v xml:space="preserve">Network Adequacy Certification Tool (NACT); 
</v>
      </c>
      <c r="DD120" s="251" t="str">
        <f>IF(ISNUMBER(FIND(analysismethod9,'III_Plan comp 438.68 {Plan 9}'!AW$15)),"",'III_Plan comp 438.68 {Plan 9}'!AW$15&amp;analysismethod9)</f>
        <v xml:space="preserve">Network Adequacy Certification Tool (NACT); 
</v>
      </c>
      <c r="DE120" s="251" t="str">
        <f>IF(ISNUMBER(FIND(analysismethod9,'III_Plan comp 438.68 {Plan 9}'!AX$15)),"",'III_Plan comp 438.68 {Plan 9}'!AX$15&amp;analysismethod9)</f>
        <v xml:space="preserve">Network Adequacy Certification Tool (NACT); 
</v>
      </c>
      <c r="DF120" s="251" t="str">
        <f>IF(ISNUMBER(FIND(analysismethod9,'III_Plan comp 438.68 {Plan 9}'!AY$15)),"",'III_Plan comp 438.68 {Plan 9}'!AY$15&amp;analysismethod9)</f>
        <v xml:space="preserve">Network Adequacy Certification Tool (NACT); 
</v>
      </c>
      <c r="DG120" s="251" t="str">
        <f>IF(ISNUMBER(FIND(analysismethod9,'III_Plan comp 438.68 {Plan 9}'!AZ$15)),"",'III_Plan comp 438.68 {Plan 9}'!AZ$15&amp;analysismethod9)</f>
        <v xml:space="preserve">Network Adequacy Certification Tool (NACT); 
</v>
      </c>
      <c r="DH120" s="251" t="str">
        <f>IF(ISNUMBER(FIND(analysismethod9,'III_Plan comp 438.68 {Plan 9}'!BA$15)),"",'III_Plan comp 438.68 {Plan 9}'!BA$15&amp;analysismethod9)</f>
        <v xml:space="preserve">Network Adequacy Certification Tool (NACT); 
</v>
      </c>
      <c r="DI120" s="251" t="str">
        <f>IF(ISNUMBER(FIND(analysismethod9,'III_Plan comp 438.68 {Plan 9}'!BB$15)),"",'III_Plan comp 438.68 {Plan 9}'!BB$15&amp;analysismethod9)</f>
        <v xml:space="preserve">Network Adequacy Certification Tool (NACT); 
</v>
      </c>
      <c r="DJ120" s="251" t="str">
        <f>IF(ISNUMBER(FIND(analysismethod9,'III_Plan comp 438.68 {Plan 9}'!BC$15)),"",'III_Plan comp 438.68 {Plan 9}'!BC$15&amp;analysismethod9)</f>
        <v xml:space="preserve">Network Adequacy Certification Tool (NACT); 
</v>
      </c>
      <c r="DK120" s="251" t="str">
        <f>IF(ISNUMBER(FIND(analysismethod9,'III_Plan comp 438.68 {Plan 9}'!BD$15)),"",'III_Plan comp 438.68 {Plan 9}'!BD$15&amp;analysismethod9)</f>
        <v xml:space="preserve">Network Adequacy Certification Tool (NACT); 
</v>
      </c>
      <c r="DL120" s="251" t="str">
        <f>IF(ISNUMBER(FIND(analysismethod9,'III_Plan comp 438.68 {Plan 9}'!BE$15)),"",'III_Plan comp 438.68 {Plan 9}'!BE$15&amp;analysismethod9)</f>
        <v xml:space="preserve">Network Adequacy Certification Tool (NACT); 
</v>
      </c>
      <c r="DM120" s="251" t="str">
        <f>IF(ISNUMBER(FIND(analysismethod9,'III_Plan comp 438.68 {Plan 9}'!BF$15)),"",'III_Plan comp 438.68 {Plan 9}'!BF$15&amp;analysismethod9)</f>
        <v xml:space="preserve">Network Adequacy Certification Tool (NACT); 
</v>
      </c>
      <c r="DN120" s="251" t="str">
        <f>IF(ISNUMBER(FIND(analysismethod9,'III_Plan comp 438.68 {Plan 9}'!BG$15)),"",'III_Plan comp 438.68 {Plan 9}'!BG$15&amp;analysismethod9)</f>
        <v xml:space="preserve">Network Adequacy Certification Tool (NACT); 
</v>
      </c>
      <c r="DO120" s="251" t="str">
        <f>IF(ISNUMBER(FIND(analysismethod9,'III_Plan comp 438.68 {Plan 9}'!BH$15)),"",'III_Plan comp 438.68 {Plan 9}'!BH$15&amp;analysismethod9)</f>
        <v xml:space="preserve">Network Adequacy Certification Tool (NACT); 
</v>
      </c>
      <c r="DP120" s="251" t="str">
        <f>IF(ISNUMBER(FIND(analysismethod9,'III_Plan comp 438.68 {Plan 9}'!BI$15)),"",'III_Plan comp 438.68 {Plan 9}'!BI$15&amp;analysismethod9)</f>
        <v xml:space="preserve">Network Adequacy Certification Tool (NACT); 
</v>
      </c>
      <c r="DQ120" s="251" t="str">
        <f>IF(ISNUMBER(FIND(analysismethod9,'III_Plan comp 438.68 {Plan 9}'!BJ$15)),"",'III_Plan comp 438.68 {Plan 9}'!BJ$15&amp;analysismethod9)</f>
        <v xml:space="preserve">Network Adequacy Certification Tool (NACT); 
</v>
      </c>
      <c r="DR120" s="251" t="str">
        <f>IF(ISNUMBER(FIND(analysismethod9,'III_Plan comp 438.68 {Plan 9}'!BK$15)),"",'III_Plan comp 438.68 {Plan 9}'!BK$15&amp;analysismethod9)</f>
        <v xml:space="preserve">Network Adequacy Certification Tool (NACT); 
</v>
      </c>
      <c r="DS120" s="251" t="str">
        <f>IF(ISNUMBER(FIND(analysismethod9,'III_Plan comp 438.68 {Plan 9}'!BL$15)),"",'III_Plan comp 438.68 {Plan 9}'!BL$15&amp;analysismethod9)</f>
        <v xml:space="preserve">Network Adequacy Certification Tool (NACT); 
</v>
      </c>
      <c r="DT120" s="251" t="str">
        <f>IF(ISNUMBER(FIND(analysismethod9,'III_Plan comp 438.68 {Plan 9}'!BM$15)),"",'III_Plan comp 438.68 {Plan 9}'!BM$15&amp;analysismethod9)</f>
        <v xml:space="preserve">Network Adequacy Certification Tool (NACT); 
</v>
      </c>
      <c r="DU120" s="251" t="str">
        <f>IF(ISNUMBER(FIND(analysismethod9,'III_Plan comp 438.68 {Plan 9}'!BN$15)),"",'III_Plan comp 438.68 {Plan 9}'!BN$15&amp;analysismethod9)</f>
        <v xml:space="preserve">Network Adequacy Certification Tool (NACT); 
</v>
      </c>
      <c r="DV120" s="251" t="str">
        <f>IF(ISNUMBER(FIND(analysismethod9,'III_Plan comp 438.68 {Plan 9}'!BO$15)),"",'III_Plan comp 438.68 {Plan 9}'!BO$15&amp;analysismethod9)</f>
        <v xml:space="preserve">Network Adequacy Certification Tool (NACT); 
</v>
      </c>
      <c r="DW120" s="251" t="str">
        <f>IF(ISNUMBER(FIND(analysismethod9,'III_Plan comp 438.68 {Plan 9}'!BP$15)),"",'III_Plan comp 438.68 {Plan 9}'!BP$15&amp;analysismethod9)</f>
        <v xml:space="preserve">Network Adequacy Certification Tool (NACT); 
</v>
      </c>
      <c r="DX120" s="251" t="str">
        <f>IF(ISNUMBER(FIND(analysismethod9,'III_Plan comp 438.68 {Plan 9}'!BQ$15)),"",'III_Plan comp 438.68 {Plan 9}'!BQ$15&amp;analysismethod9)</f>
        <v xml:space="preserve">Network Adequacy Certification Tool (NACT); 
</v>
      </c>
      <c r="DY120" s="251" t="str">
        <f>IF(ISNUMBER(FIND(analysismethod9,'III_Plan comp 438.68 {Plan 9}'!BR$15)),"",'III_Plan comp 438.68 {Plan 9}'!BR$15&amp;analysismethod9)</f>
        <v xml:space="preserve">Network Adequacy Certification Tool (NACT); 
</v>
      </c>
      <c r="DZ120" s="251" t="str">
        <f>IF(ISNUMBER(FIND(analysismethod9,'III_Plan comp 438.68 {Plan 9}'!BS$15)),"",'III_Plan comp 438.68 {Plan 9}'!BS$15&amp;analysismethod9)</f>
        <v xml:space="preserve">Network Adequacy Certification Tool (NACT); 
</v>
      </c>
      <c r="EA120" s="251" t="str">
        <f>IF(ISNUMBER(FIND(analysismethod9,'III_Plan comp 438.68 {Plan 9}'!BT$15)),"",'III_Plan comp 438.68 {Plan 9}'!BT$15&amp;analysismethod9)</f>
        <v xml:space="preserve">Network Adequacy Certification Tool (NACT); 
</v>
      </c>
      <c r="EB120" s="251" t="str">
        <f>IF(ISNUMBER(FIND(analysismethod9,'III_Plan comp 438.68 {Plan 9}'!BU$15)),"",'III_Plan comp 438.68 {Plan 9}'!BU$15&amp;analysismethod9)</f>
        <v xml:space="preserve">Network Adequacy Certification Tool (NACT); 
</v>
      </c>
      <c r="EC120" s="251" t="str">
        <f>IF(ISNUMBER(FIND(analysismethod9,'III_Plan comp 438.68 {Plan 9}'!BV$15)),"",'III_Plan comp 438.68 {Plan 9}'!BV$15&amp;analysismethod9)</f>
        <v xml:space="preserve">Network Adequacy Certification Tool (NACT); 
</v>
      </c>
      <c r="ED120" s="251" t="str">
        <f>IF(ISNUMBER(FIND(analysismethod9,'III_Plan comp 438.68 {Plan 9}'!BW$15)),"",'III_Plan comp 438.68 {Plan 9}'!BW$15&amp;analysismethod9)</f>
        <v xml:space="preserve">Network Adequacy Certification Tool (NACT); 
</v>
      </c>
      <c r="EE120" s="251" t="str">
        <f>IF(ISNUMBER(FIND(analysismethod9,'III_Plan comp 438.68 {Plan 9}'!BX$15)),"",'III_Plan comp 438.68 {Plan 9}'!BX$15&amp;analysismethod9)</f>
        <v xml:space="preserve">Network Adequacy Certification Tool (NACT); 
</v>
      </c>
      <c r="EF120" s="251" t="str">
        <f>IF(ISNUMBER(FIND(analysismethod9,'III_Plan comp 438.68 {Plan 9}'!BY$15)),"",'III_Plan comp 438.68 {Plan 9}'!BY$15&amp;analysismethod9)</f>
        <v xml:space="preserve">Network Adequacy Certification Tool (NACT); 
</v>
      </c>
      <c r="EG120" s="251" t="str">
        <f>IF(ISNUMBER(FIND(analysismethod9,'III_Plan comp 438.68 {Plan 9}'!BZ$15)),"",'III_Plan comp 438.68 {Plan 9}'!BZ$15&amp;analysismethod9)</f>
        <v xml:space="preserve">Network Adequacy Certification Tool (NACT); 
</v>
      </c>
      <c r="EH120" s="251" t="str">
        <f>IF(ISNUMBER(FIND(analysismethod9,'III_Plan comp 438.68 {Plan 9}'!CA$15)),"",'III_Plan comp 438.68 {Plan 9}'!CA$15&amp;analysismethod9)</f>
        <v xml:space="preserve">Network Adequacy Certification Tool (NACT); 
</v>
      </c>
      <c r="EI120" s="251" t="str">
        <f>IF(ISNUMBER(FIND(analysismethod9,'III_Plan comp 438.68 {Plan 9}'!CB$15)),"",'III_Plan comp 438.68 {Plan 9}'!CB$15&amp;analysismethod9)</f>
        <v xml:space="preserve">Network Adequacy Certification Tool (NACT); 
</v>
      </c>
      <c r="EJ120" s="251" t="str">
        <f>IF(ISNUMBER(FIND(analysismethod9,'III_Plan comp 438.68 {Plan 9}'!CC$15)),"",'III_Plan comp 438.68 {Plan 9}'!CC$15&amp;analysismethod9)</f>
        <v xml:space="preserve">Network Adequacy Certification Tool (NACT); 
</v>
      </c>
      <c r="EK120" s="251" t="str">
        <f>IF(ISNUMBER(FIND(analysismethod9,'III_Plan comp 438.68 {Plan 9}'!CD$15)),"",'III_Plan comp 438.68 {Plan 9}'!CD$15&amp;analysismethod9)</f>
        <v xml:space="preserve">Network Adequacy Certification Tool (NACT); 
</v>
      </c>
      <c r="EL120" s="251" t="str">
        <f>IF(ISNUMBER(FIND(analysismethod9,'III_Plan comp 438.68 {Plan 9}'!CE$15)),"",'III_Plan comp 438.68 {Plan 9}'!CE$15&amp;analysismethod9)</f>
        <v xml:space="preserve">Network Adequacy Certification Tool (NACT); 
</v>
      </c>
      <c r="EM120" s="251" t="str">
        <f>IF(ISNUMBER(FIND(analysismethod9,'III_Plan comp 438.68 {Plan 9}'!CF$15)),"",'III_Plan comp 438.68 {Plan 9}'!CF$15&amp;analysismethod9)</f>
        <v xml:space="preserve">Network Adequacy Certification Tool (NACT); 
</v>
      </c>
      <c r="EN120" s="251" t="str">
        <f>IF(ISNUMBER(FIND(analysismethod9,'III_Plan comp 438.68 {Plan 9}'!CG$15)),"",'III_Plan comp 438.68 {Plan 9}'!CG$15&amp;analysismethod9)</f>
        <v xml:space="preserve">Network Adequacy Certification Tool (NACT); 
</v>
      </c>
      <c r="EO120" s="251" t="str">
        <f>IF(ISNUMBER(FIND(analysismethod9,'III_Plan comp 438.68 {Plan 9}'!CH$15)),"",'III_Plan comp 438.68 {Plan 9}'!CH$15&amp;analysismethod9)</f>
        <v xml:space="preserve">Network Adequacy Certification Tool (NACT); 
</v>
      </c>
      <c r="EP120" s="251" t="str">
        <f>IF(ISNUMBER(FIND(analysismethod9,'III_Plan comp 438.68 {Plan 9}'!CI$15)),"",'III_Plan comp 438.68 {Plan 9}'!CI$15&amp;analysismethod9)</f>
        <v xml:space="preserve">Network Adequacy Certification Tool (NACT); 
</v>
      </c>
      <c r="EQ120" s="251" t="str">
        <f>IF(ISNUMBER(FIND(analysismethod9,'III_Plan comp 438.68 {Plan 9}'!CJ$15)),"",'III_Plan comp 438.68 {Plan 9}'!CJ$15&amp;analysismethod9)</f>
        <v xml:space="preserve">Network Adequacy Certification Tool (NACT); 
</v>
      </c>
      <c r="ER120" s="251" t="str">
        <f>IF(ISNUMBER(FIND(analysismethod9,'III_Plan comp 438.68 {Plan 9}'!CK$15)),"",'III_Plan comp 438.68 {Plan 9}'!CK$15&amp;analysismethod9)</f>
        <v xml:space="preserve">Network Adequacy Certification Tool (NACT); 
</v>
      </c>
      <c r="ES120" s="251" t="str">
        <f>IF(ISNUMBER(FIND(analysismethod9,'III_Plan comp 438.68 {Plan 9}'!CL$15)),"",'III_Plan comp 438.68 {Plan 9}'!CL$15&amp;analysismethod9)</f>
        <v xml:space="preserve">Network Adequacy Certification Tool (NACT); 
</v>
      </c>
      <c r="ET120" s="251" t="str">
        <f>IF(ISNUMBER(FIND(analysismethod9,'III_Plan comp 438.68 {Plan 9}'!CM$15)),"",'III_Plan comp 438.68 {Plan 9}'!CM$15&amp;analysismethod9)</f>
        <v xml:space="preserve">Network Adequacy Certification Tool (NACT); 
</v>
      </c>
      <c r="EU120" s="251" t="str">
        <f>IF(ISNUMBER(FIND(analysismethod9,'III_Plan comp 438.68 {Plan 9}'!CN$15)),"",'III_Plan comp 438.68 {Plan 9}'!CN$15&amp;analysismethod9)</f>
        <v xml:space="preserve">Network Adequacy Certification Tool (NACT); 
</v>
      </c>
      <c r="EV120" s="251" t="str">
        <f>IF(ISNUMBER(FIND(analysismethod9,'III_Plan comp 438.68 {Plan 9}'!CO$15)),"",'III_Plan comp 438.68 {Plan 9}'!CO$15&amp;analysismethod9)</f>
        <v xml:space="preserve">Network Adequacy Certification Tool (NACT); 
</v>
      </c>
      <c r="EW120" s="251" t="str">
        <f>IF(ISNUMBER(FIND(analysismethod9,'III_Plan comp 438.68 {Plan 9}'!CP$15)),"",'III_Plan comp 438.68 {Plan 9}'!CP$15&amp;analysismethod9)</f>
        <v xml:space="preserve">Network Adequacy Certification Tool (NACT); 
</v>
      </c>
      <c r="EX120" s="251" t="str">
        <f>IF(ISNUMBER(FIND(analysismethod9,'III_Plan comp 438.68 {Plan 9}'!CQ$15)),"",'III_Plan comp 438.68 {Plan 9}'!CQ$15&amp;analysismethod9)</f>
        <v xml:space="preserve">Network Adequacy Certification Tool (NACT); 
</v>
      </c>
      <c r="EY120" s="251" t="str">
        <f>IF(ISNUMBER(FIND(analysismethod9,'III_Plan comp 438.68 {Plan 9}'!CR$15)),"",'III_Plan comp 438.68 {Plan 9}'!CR$15&amp;analysismethod9)</f>
        <v xml:space="preserve">Network Adequacy Certification Tool (NACT); 
</v>
      </c>
      <c r="EZ120" s="251" t="str">
        <f>IF(ISNUMBER(FIND(analysismethod9,'III_Plan comp 438.68 {Plan 9}'!CS$15)),"",'III_Plan comp 438.68 {Plan 9}'!CS$15&amp;analysismethod9)</f>
        <v xml:space="preserve">Network Adequacy Certification Tool (NACT); 
</v>
      </c>
      <c r="FA120" s="251" t="str">
        <f>IF(ISNUMBER(FIND(analysismethod9,'III_Plan comp 438.68 {Plan 9}'!CT$15)),"",'III_Plan comp 438.68 {Plan 9}'!CT$15&amp;analysismethod9)</f>
        <v xml:space="preserve">Network Adequacy Certification Tool (NACT); 
</v>
      </c>
      <c r="FB120" s="251" t="str">
        <f>IF(ISNUMBER(FIND(analysismethod9,'III_Plan comp 438.68 {Plan 9}'!CU$15)),"",'III_Plan comp 438.68 {Plan 9}'!CU$15&amp;analysismethod9)</f>
        <v xml:space="preserve">Network Adequacy Certification Tool (NACT); 
</v>
      </c>
      <c r="FC120" s="251" t="str">
        <f>IF(ISNUMBER(FIND(analysismethod9,'III_Plan comp 438.68 {Plan 9}'!CV$15)),"",'III_Plan comp 438.68 {Plan 9}'!CV$15&amp;analysismethod9)</f>
        <v xml:space="preserve">Network Adequacy Certification Tool (NACT); 
</v>
      </c>
      <c r="FD120" s="251" t="str">
        <f>IF(ISNUMBER(FIND(analysismethod9,'III_Plan comp 438.68 {Plan 9}'!CW$15)),"",'III_Plan comp 438.68 {Plan 9}'!CW$15&amp;analysismethod9)</f>
        <v xml:space="preserve">Network Adequacy Certification Tool (NACT); 
</v>
      </c>
      <c r="FE120" s="251" t="str">
        <f>IF(ISNUMBER(FIND(analysismethod9,'III_Plan comp 438.68 {Plan 9}'!CX$15)),"",'III_Plan comp 438.68 {Plan 9}'!CX$15&amp;analysismethod9)</f>
        <v xml:space="preserve">Network Adequacy Certification Tool (NACT); 
</v>
      </c>
      <c r="FF120" s="251" t="str">
        <f>IF(ISNUMBER(FIND(analysismethod9,'III_Plan comp 438.68 {Plan 9}'!CY$15)),"",'III_Plan comp 438.68 {Plan 9}'!CY$15&amp;analysismethod9)</f>
        <v xml:space="preserve">Network Adequacy Certification Tool (NACT); 
</v>
      </c>
      <c r="FG120" s="251" t="str">
        <f>IF(ISNUMBER(FIND(analysismethod9,'III_Plan comp 438.68 {Plan 9}'!CZ$15)),"",'III_Plan comp 438.68 {Plan 9}'!CZ$15&amp;analysismethod9)</f>
        <v xml:space="preserve">Network Adequacy Certification Tool (NACT);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Language Capabilities: Contract
IHCP: Contract/Good-faith effort to contract; 
</v>
      </c>
      <c r="BM121" s="254" t="str">
        <f>IF(ISNUMBER(FIND(analysismethod10,'III_Plan comp 438.68 {Plan 1}'!F$15)),"",'III_Plan comp 438.68 {Plan 1}'!F$15&amp;analysismethod10)</f>
        <v xml:space="preserve">Language Capabilities: Contract
IHCP: Contract/Good-faith effort to contract; 
</v>
      </c>
      <c r="BN121" s="254" t="str">
        <f>IF(ISNUMBER(FIND(analysismethod10,'III_Plan comp 438.68 {Plan 1}'!G$15)),"",'III_Plan comp 438.68 {Plan 1}'!G$15&amp;analysismethod10)</f>
        <v xml:space="preserve">Language Capabilities: Contract
IHCP: Contract/Good-faith effort to contract; 
</v>
      </c>
      <c r="BO121" s="254" t="str">
        <f>IF(ISNUMBER(FIND(analysismethod10,'III_Plan comp 438.68 {Plan 1}'!H$15)),"",'III_Plan comp 438.68 {Plan 1}'!H$15&amp;analysismethod10)</f>
        <v xml:space="preserve">Language Capabilities: Contract
IHCP: Contract/Good-faith effort to contract; 
</v>
      </c>
      <c r="BP121" s="254" t="str">
        <f>IF(ISNUMBER(FIND(analysismethod10,'III_Plan comp 438.68 {Plan 1}'!I$15)),"",'III_Plan comp 438.68 {Plan 1}'!I$15&amp;analysismethod10)</f>
        <v xml:space="preserve">Network Adequacy Certification Tool (NACT); 
Language Capabilities: Contract
IHCP: Contract/Good-faith effort to contract; 
</v>
      </c>
      <c r="BQ121" s="254" t="str">
        <f>IF(ISNUMBER(FIND(analysismethod10,'III_Plan comp 438.68 {Plan 1}'!J$15)),"",'III_Plan comp 438.68 {Plan 1}'!J$15&amp;analysismethod10)</f>
        <v xml:space="preserve">Network Adequacy Certification Tool (NACT); 
Language Capabilities: Contract
IHCP: Contract/Good-faith effort to contract; 
</v>
      </c>
      <c r="BR121" s="254" t="str">
        <f>IF(ISNUMBER(FIND(analysismethod10,'III_Plan comp 438.68 {Plan 1}'!K$15)),"",'III_Plan comp 438.68 {Plan 1}'!K$15&amp;analysismethod10)</f>
        <v xml:space="preserve">Timely Access Data Tool (TADT); 
Language Capabilities: Contract
IHCP: Contract/Good-faith effort to contract; 
</v>
      </c>
      <c r="BS121" s="254" t="str">
        <f>IF(ISNUMBER(FIND(analysismethod10,'III_Plan comp 438.68 {Plan 1}'!L$15)),"",'III_Plan comp 438.68 {Plan 1}'!L$15&amp;analysismethod10)</f>
        <v xml:space="preserve">Timely Access Data Tool (TADT); 
Language Capabilities: Contract
IHCP: Contract/Good-faith effort to contract; 
</v>
      </c>
      <c r="BT121" s="254" t="str">
        <f>IF(ISNUMBER(FIND(analysismethod10,'III_Plan comp 438.68 {Plan 1}'!M$15)),"",'III_Plan comp 438.68 {Plan 1}'!M$15&amp;analysismethod10)</f>
        <v xml:space="preserve">Language Capabilities: Contract
IHCP: Contract/Good-faith effort to contract; 
</v>
      </c>
      <c r="BU121" s="254" t="str">
        <f>IF(ISNUMBER(FIND(analysismethod10,'III_Plan comp 438.68 {Plan 1}'!N$15)),"",'III_Plan comp 438.68 {Plan 1}'!N$15&amp;analysismethod10)</f>
        <v xml:space="preserve">Language Capabilities: Contract
IHCP: Contract/Good-faith effort to contract; 
</v>
      </c>
      <c r="BV121" s="254" t="str">
        <f>IF(ISNUMBER(FIND(analysismethod10,'III_Plan comp 438.68 {Plan 1}'!O$15)),"",'III_Plan comp 438.68 {Plan 1}'!O$15&amp;analysismethod10)</f>
        <v xml:space="preserve">Language Capabilities: Contract
IHCP: Contract/Good-faith effort to contract; 
</v>
      </c>
      <c r="BW121" s="254" t="str">
        <f>IF(ISNUMBER(FIND(analysismethod10,'III_Plan comp 438.68 {Plan 1}'!P$15)),"",'III_Plan comp 438.68 {Plan 1}'!P$15&amp;analysismethod10)</f>
        <v xml:space="preserve">Language Capabilities: Contract
IHCP: Contract/Good-faith effort to contract; 
</v>
      </c>
      <c r="BX121" s="254" t="str">
        <f>IF(ISNUMBER(FIND(analysismethod10,'III_Plan comp 438.68 {Plan 1}'!Q$15)),"",'III_Plan comp 438.68 {Plan 1}'!Q$15&amp;analysismethod10)</f>
        <v xml:space="preserve">Language Capabilities: Contract
IHCP: Contract/Good-faith effort to contract; 
</v>
      </c>
      <c r="BY121" s="254" t="str">
        <f>IF(ISNUMBER(FIND(analysismethod10,'III_Plan comp 438.68 {Plan 1}'!R$15)),"",'III_Plan comp 438.68 {Plan 1}'!R$15&amp;analysismethod10)</f>
        <v xml:space="preserve">Language Capabilities: Contract
IHCP: Contract/Good-faith effort to contract; 
</v>
      </c>
      <c r="BZ121" s="254" t="str">
        <f>IF(ISNUMBER(FIND(analysismethod10,'III_Plan comp 438.68 {Plan 1}'!S$15)),"",'III_Plan comp 438.68 {Plan 1}'!S$15&amp;analysismethod10)</f>
        <v xml:space="preserve">Language Capabilities: Contract
IHCP: Contract/Good-faith effort to contract; 
</v>
      </c>
      <c r="CA121" s="254" t="str">
        <f>IF(ISNUMBER(FIND(analysismethod10,'III_Plan comp 438.68 {Plan 1}'!T$15)),"",'III_Plan comp 438.68 {Plan 1}'!T$15&amp;analysismethod10)</f>
        <v xml:space="preserve">Language Capabilities: Contract
IHCP: Contract/Good-faith effort to contract; 
</v>
      </c>
      <c r="CB121" s="254" t="str">
        <f>IF(ISNUMBER(FIND(analysismethod10,'III_Plan comp 438.68 {Plan 1}'!U$15)),"",'III_Plan comp 438.68 {Plan 1}'!U$15&amp;analysismethod10)</f>
        <v xml:space="preserve">Language Capabilities: Contract
IHCP: Contract/Good-faith effort to contract; 
</v>
      </c>
      <c r="CC121" s="254" t="str">
        <f>IF(ISNUMBER(FIND(analysismethod10,'III_Plan comp 438.68 {Plan 1}'!V$15)),"",'III_Plan comp 438.68 {Plan 1}'!V$15&amp;analysismethod10)</f>
        <v xml:space="preserve">Language Capabilities: Contract
IHCP: Contract/Good-faith effort to contract; 
</v>
      </c>
      <c r="CD121" s="254" t="str">
        <f>IF(ISNUMBER(FIND(analysismethod10,'III_Plan comp 438.68 {Plan 1}'!W$15)),"",'III_Plan comp 438.68 {Plan 1}'!W$15&amp;analysismethod10)</f>
        <v xml:space="preserve">Language Capabilities: Contract
IHCP: Contract/Good-faith effort to contract; 
</v>
      </c>
      <c r="CE121" s="254" t="str">
        <f>IF(ISNUMBER(FIND(analysismethod10,'III_Plan comp 438.68 {Plan 1}'!X$15)),"",'III_Plan comp 438.68 {Plan 1}'!X$15&amp;analysismethod10)</f>
        <v xml:space="preserve">Language Capabilities: Contract
IHCP: Contract/Good-faith effort to contract; 
</v>
      </c>
      <c r="CF121" s="254" t="str">
        <f>IF(ISNUMBER(FIND(analysismethod10,'III_Plan comp 438.68 {Plan 1}'!Y$15)),"",'III_Plan comp 438.68 {Plan 1}'!Y$15&amp;analysismethod10)</f>
        <v xml:space="preserve">Language Capabilities: Contract
IHCP: Contract/Good-faith effort to contract; 
</v>
      </c>
      <c r="CG121" s="254" t="str">
        <f>IF(ISNUMBER(FIND(analysismethod10,'III_Plan comp 438.68 {Plan 1}'!Z$15)),"",'III_Plan comp 438.68 {Plan 1}'!Z$15&amp;analysismethod10)</f>
        <v xml:space="preserve">Language Capabilities: Contract
IHCP: Contract/Good-faith effort to contract; 
</v>
      </c>
      <c r="CH121" s="254" t="str">
        <f>IF(ISNUMBER(FIND(analysismethod10,'III_Plan comp 438.68 {Plan 1}'!AA$15)),"",'III_Plan comp 438.68 {Plan 1}'!AA$15&amp;analysismethod10)</f>
        <v xml:space="preserve">Language Capabilities: Contract
IHCP: Contract/Good-faith effort to contract; 
</v>
      </c>
      <c r="CI121" s="254" t="str">
        <f>IF(ISNUMBER(FIND(analysismethod10,'III_Plan comp 438.68 {Plan 1}'!AB$15)),"",'III_Plan comp 438.68 {Plan 1}'!AB$15&amp;analysismethod10)</f>
        <v xml:space="preserve">Language Capabilities: Contract
IHCP: Contract/Good-faith effort to contract; 
</v>
      </c>
      <c r="CJ121" s="254" t="str">
        <f>IF(ISNUMBER(FIND(analysismethod10,'III_Plan comp 438.68 {Plan 1}'!AC$15)),"",'III_Plan comp 438.68 {Plan 1}'!AC$15&amp;analysismethod10)</f>
        <v xml:space="preserve">Language Capabilities: Contract
IHCP: Contract/Good-faith effort to contract; 
</v>
      </c>
      <c r="CK121" s="254" t="str">
        <f>IF(ISNUMBER(FIND(analysismethod10,'III_Plan comp 438.68 {Plan 1}'!AD$15)),"",'III_Plan comp 438.68 {Plan 1}'!AD$15&amp;analysismethod10)</f>
        <v xml:space="preserve">Language Capabilities: Contract
IHCP: Contract/Good-faith effort to contract; 
</v>
      </c>
      <c r="CL121" s="254" t="str">
        <f>IF(ISNUMBER(FIND(analysismethod10,'III_Plan comp 438.68 {Plan 1}'!AE$15)),"",'III_Plan comp 438.68 {Plan 1}'!AE$15&amp;analysismethod10)</f>
        <v xml:space="preserve">Language Capabilities: Contract
IHCP: Contract/Good-faith effort to contract; 
</v>
      </c>
      <c r="CM121" s="254" t="str">
        <f>IF(ISNUMBER(FIND(analysismethod10,'III_Plan comp 438.68 {Plan 1}'!AF$15)),"",'III_Plan comp 438.68 {Plan 1}'!AF$15&amp;analysismethod10)</f>
        <v xml:space="preserve">Language Capabilities: Contract
IHCP: Contract/Good-faith effort to contract; 
</v>
      </c>
      <c r="CN121" s="254" t="str">
        <f>IF(ISNUMBER(FIND(analysismethod10,'III_Plan comp 438.68 {Plan 1}'!AG$15)),"",'III_Plan comp 438.68 {Plan 1}'!AG$15&amp;analysismethod10)</f>
        <v xml:space="preserve">Language Capabilities: Contract
IHCP: Contract/Good-faith effort to contract; 
</v>
      </c>
      <c r="CO121" s="254" t="str">
        <f>IF(ISNUMBER(FIND(analysismethod10,'III_Plan comp 438.68 {Plan 1}'!AH$15)),"",'III_Plan comp 438.68 {Plan 1}'!AH$15&amp;analysismethod10)</f>
        <v xml:space="preserve">Language Capabilities: Contract
IHCP: Contract/Good-faith effort to contract; 
</v>
      </c>
      <c r="CP121" s="254" t="str">
        <f>IF(ISNUMBER(FIND(analysismethod10,'III_Plan comp 438.68 {Plan 1}'!AI$15)),"",'III_Plan comp 438.68 {Plan 1}'!AI$15&amp;analysismethod10)</f>
        <v xml:space="preserve">Language Capabilities: Contract
IHCP: Contract/Good-faith effort to contract; 
</v>
      </c>
      <c r="CQ121" s="254" t="str">
        <f>IF(ISNUMBER(FIND(analysismethod10,'III_Plan comp 438.68 {Plan 1}'!AJ$15)),"",'III_Plan comp 438.68 {Plan 1}'!AJ$15&amp;analysismethod10)</f>
        <v xml:space="preserve">Language Capabilities: Contract
IHCP: Contract/Good-faith effort to contract; 
</v>
      </c>
      <c r="CR121" s="254" t="str">
        <f>IF(ISNUMBER(FIND(analysismethod10,'III_Plan comp 438.68 {Plan 1}'!AK$15)),"",'III_Plan comp 438.68 {Plan 1}'!AK$15&amp;analysismethod10)</f>
        <v xml:space="preserve">Language Capabilities: Contract
IHCP: Contract/Good-faith effort to contract; 
</v>
      </c>
      <c r="CS121" s="254" t="str">
        <f>IF(ISNUMBER(FIND(analysismethod10,'III_Plan comp 438.68 {Plan 1}'!AL$15)),"",'III_Plan comp 438.68 {Plan 1}'!AL$15&amp;analysismethod10)</f>
        <v xml:space="preserve">Language Capabilities: Contract
IHCP: Contract/Good-faith effort to contract; 
</v>
      </c>
      <c r="CT121" s="254" t="str">
        <f>IF(ISNUMBER(FIND(analysismethod10,'III_Plan comp 438.68 {Plan 1}'!AM$15)),"",'III_Plan comp 438.68 {Plan 1}'!AM$15&amp;analysismethod10)</f>
        <v xml:space="preserve">Language Capabilities: Contract
IHCP: Contract/Good-faith effort to contract; 
</v>
      </c>
      <c r="CU121" s="254" t="str">
        <f>IF(ISNUMBER(FIND(analysismethod10,'III_Plan comp 438.68 {Plan 1}'!AN$15)),"",'III_Plan comp 438.68 {Plan 1}'!AN$15&amp;analysismethod10)</f>
        <v xml:space="preserve">Language Capabilities: Contract
IHCP: Contract/Good-faith effort to contract; 
</v>
      </c>
      <c r="CV121" s="254" t="str">
        <f>IF(ISNUMBER(FIND(analysismethod10,'III_Plan comp 438.68 {Plan 1}'!AO$15)),"",'III_Plan comp 438.68 {Plan 1}'!AO$15&amp;analysismethod10)</f>
        <v xml:space="preserve">Language Capabilities: Contract
IHCP: Contract/Good-faith effort to contract; 
</v>
      </c>
      <c r="CW121" s="254" t="str">
        <f>IF(ISNUMBER(FIND(analysismethod10,'III_Plan comp 438.68 {Plan 1}'!AP$15)),"",'III_Plan comp 438.68 {Plan 1}'!AP$15&amp;analysismethod10)</f>
        <v xml:space="preserve">Language Capabilities: Contract
IHCP: Contract/Good-faith effort to contract; 
</v>
      </c>
      <c r="CX121" s="254" t="str">
        <f>IF(ISNUMBER(FIND(analysismethod10,'III_Plan comp 438.68 {Plan 1}'!AQ$15)),"",'III_Plan comp 438.68 {Plan 1}'!AQ$15&amp;analysismethod10)</f>
        <v xml:space="preserve">Language Capabilities: Contract
IHCP: Contract/Good-faith effort to contract; 
</v>
      </c>
      <c r="CY121" s="254" t="str">
        <f>IF(ISNUMBER(FIND(analysismethod10,'III_Plan comp 438.68 {Plan 1}'!AR$15)),"",'III_Plan comp 438.68 {Plan 1}'!AR$15&amp;analysismethod10)</f>
        <v xml:space="preserve">Language Capabilities: Contract
IHCP: Contract/Good-faith effort to contract; 
</v>
      </c>
      <c r="CZ121" s="254" t="str">
        <f>IF(ISNUMBER(FIND(analysismethod10,'III_Plan comp 438.68 {Plan 1}'!AS$15)),"",'III_Plan comp 438.68 {Plan 1}'!AS$15&amp;analysismethod10)</f>
        <v xml:space="preserve">Language Capabilities: Contract
IHCP: Contract/Good-faith effort to contract; 
</v>
      </c>
      <c r="DA121" s="254" t="str">
        <f>IF(ISNUMBER(FIND(analysismethod10,'III_Plan comp 438.68 {Plan 1}'!AT$15)),"",'III_Plan comp 438.68 {Plan 1}'!AT$15&amp;analysismethod10)</f>
        <v xml:space="preserve">Language Capabilities: Contract
IHCP: Contract/Good-faith effort to contract; 
</v>
      </c>
      <c r="DB121" s="254" t="str">
        <f>IF(ISNUMBER(FIND(analysismethod10,'III_Plan comp 438.68 {Plan 1}'!AU$15)),"",'III_Plan comp 438.68 {Plan 1}'!AU$15&amp;analysismethod10)</f>
        <v xml:space="preserve">Language Capabilities: Contract
IHCP: Contract/Good-faith effort to contract; 
</v>
      </c>
      <c r="DC121" s="254" t="str">
        <f>IF(ISNUMBER(FIND(analysismethod10,'III_Plan comp 438.68 {Plan 1}'!AV$15)),"",'III_Plan comp 438.68 {Plan 1}'!AV$15&amp;analysismethod10)</f>
        <v xml:space="preserve">Language Capabilities: Contract
IHCP: Contract/Good-faith effort to contract; 
</v>
      </c>
      <c r="DD121" s="254" t="str">
        <f>IF(ISNUMBER(FIND(analysismethod10,'III_Plan comp 438.68 {Plan 1}'!AW$15)),"",'III_Plan comp 438.68 {Plan 1}'!AW$15&amp;analysismethod10)</f>
        <v xml:space="preserve">Language Capabilities: Contract
IHCP: Contract/Good-faith effort to contract; 
</v>
      </c>
      <c r="DE121" s="254" t="str">
        <f>IF(ISNUMBER(FIND(analysismethod10,'III_Plan comp 438.68 {Plan 1}'!AX$15)),"",'III_Plan comp 438.68 {Plan 1}'!AX$15&amp;analysismethod10)</f>
        <v xml:space="preserve">Language Capabilities: Contract
IHCP: Contract/Good-faith effort to contract; 
</v>
      </c>
      <c r="DF121" s="254" t="str">
        <f>IF(ISNUMBER(FIND(analysismethod10,'III_Plan comp 438.68 {Plan 1}'!AY$15)),"",'III_Plan comp 438.68 {Plan 1}'!AY$15&amp;analysismethod10)</f>
        <v xml:space="preserve">Language Capabilities: Contract
IHCP: Contract/Good-faith effort to contract; 
</v>
      </c>
      <c r="DG121" s="254" t="str">
        <f>IF(ISNUMBER(FIND(analysismethod10,'III_Plan comp 438.68 {Plan 1}'!AZ$15)),"",'III_Plan comp 438.68 {Plan 1}'!AZ$15&amp;analysismethod10)</f>
        <v xml:space="preserve">Language Capabilities: Contract
IHCP: Contract/Good-faith effort to contract; 
</v>
      </c>
      <c r="DH121" s="254" t="str">
        <f>IF(ISNUMBER(FIND(analysismethod10,'III_Plan comp 438.68 {Plan 1}'!BA$15)),"",'III_Plan comp 438.68 {Plan 1}'!BA$15&amp;analysismethod10)</f>
        <v xml:space="preserve">Language Capabilities: Contract
IHCP: Contract/Good-faith effort to contract; 
</v>
      </c>
      <c r="DI121" s="254" t="str">
        <f>IF(ISNUMBER(FIND(analysismethod10,'III_Plan comp 438.68 {Plan 1}'!BB$15)),"",'III_Plan comp 438.68 {Plan 1}'!BB$15&amp;analysismethod10)</f>
        <v xml:space="preserve">Language Capabilities: Contract
IHCP: Contract/Good-faith effort to contract; 
</v>
      </c>
      <c r="DJ121" s="254" t="str">
        <f>IF(ISNUMBER(FIND(analysismethod10,'III_Plan comp 438.68 {Plan 1}'!BC$15)),"",'III_Plan comp 438.68 {Plan 1}'!BC$15&amp;analysismethod10)</f>
        <v xml:space="preserve">Language Capabilities: Contract
IHCP: Contract/Good-faith effort to contract; 
</v>
      </c>
      <c r="DK121" s="254" t="str">
        <f>IF(ISNUMBER(FIND(analysismethod10,'III_Plan comp 438.68 {Plan 1}'!BD$15)),"",'III_Plan comp 438.68 {Plan 1}'!BD$15&amp;analysismethod10)</f>
        <v xml:space="preserve">Language Capabilities: Contract
IHCP: Contract/Good-faith effort to contract; 
</v>
      </c>
      <c r="DL121" s="254" t="str">
        <f>IF(ISNUMBER(FIND(analysismethod10,'III_Plan comp 438.68 {Plan 1}'!BE$15)),"",'III_Plan comp 438.68 {Plan 1}'!BE$15&amp;analysismethod10)</f>
        <v xml:space="preserve">Language Capabilities: Contract
IHCP: Contract/Good-faith effort to contract; 
</v>
      </c>
      <c r="DM121" s="254" t="str">
        <f>IF(ISNUMBER(FIND(analysismethod10,'III_Plan comp 438.68 {Plan 1}'!BF$15)),"",'III_Plan comp 438.68 {Plan 1}'!BF$15&amp;analysismethod10)</f>
        <v xml:space="preserve">Language Capabilities: Contract
IHCP: Contract/Good-faith effort to contract; 
</v>
      </c>
      <c r="DN121" s="254" t="str">
        <f>IF(ISNUMBER(FIND(analysismethod10,'III_Plan comp 438.68 {Plan 1}'!BG$15)),"",'III_Plan comp 438.68 {Plan 1}'!BG$15&amp;analysismethod10)</f>
        <v xml:space="preserve">Language Capabilities: Contract
IHCP: Contract/Good-faith effort to contract; 
</v>
      </c>
      <c r="DO121" s="254" t="str">
        <f>IF(ISNUMBER(FIND(analysismethod10,'III_Plan comp 438.68 {Plan 1}'!BH$15)),"",'III_Plan comp 438.68 {Plan 1}'!BH$15&amp;analysismethod10)</f>
        <v xml:space="preserve">Language Capabilities: Contract
IHCP: Contract/Good-faith effort to contract; 
</v>
      </c>
      <c r="DP121" s="254" t="str">
        <f>IF(ISNUMBER(FIND(analysismethod10,'III_Plan comp 438.68 {Plan 1}'!BI$15)),"",'III_Plan comp 438.68 {Plan 1}'!BI$15&amp;analysismethod10)</f>
        <v xml:space="preserve">Language Capabilities: Contract
IHCP: Contract/Good-faith effort to contract; 
</v>
      </c>
      <c r="DQ121" s="254" t="str">
        <f>IF(ISNUMBER(FIND(analysismethod10,'III_Plan comp 438.68 {Plan 1}'!BJ$15)),"",'III_Plan comp 438.68 {Plan 1}'!BJ$15&amp;analysismethod10)</f>
        <v xml:space="preserve">Language Capabilities: Contract
IHCP: Contract/Good-faith effort to contract; 
</v>
      </c>
      <c r="DR121" s="254" t="str">
        <f>IF(ISNUMBER(FIND(analysismethod10,'III_Plan comp 438.68 {Plan 1}'!BK$15)),"",'III_Plan comp 438.68 {Plan 1}'!BK$15&amp;analysismethod10)</f>
        <v xml:space="preserve">Language Capabilities: Contract
IHCP: Contract/Good-faith effort to contract; 
</v>
      </c>
      <c r="DS121" s="254" t="str">
        <f>IF(ISNUMBER(FIND(analysismethod10,'III_Plan comp 438.68 {Plan 1}'!BL$15)),"",'III_Plan comp 438.68 {Plan 1}'!BL$15&amp;analysismethod10)</f>
        <v xml:space="preserve">Language Capabilities: Contract
IHCP: Contract/Good-faith effort to contract; 
</v>
      </c>
      <c r="DT121" s="254" t="str">
        <f>IF(ISNUMBER(FIND(analysismethod10,'III_Plan comp 438.68 {Plan 1}'!BM$15)),"",'III_Plan comp 438.68 {Plan 1}'!BM$15&amp;analysismethod10)</f>
        <v xml:space="preserve">Language Capabilities: Contract
IHCP: Contract/Good-faith effort to contract; 
</v>
      </c>
      <c r="DU121" s="254" t="str">
        <f>IF(ISNUMBER(FIND(analysismethod10,'III_Plan comp 438.68 {Plan 1}'!BN$15)),"",'III_Plan comp 438.68 {Plan 1}'!BN$15&amp;analysismethod10)</f>
        <v xml:space="preserve">Language Capabilities: Contract
IHCP: Contract/Good-faith effort to contract; 
</v>
      </c>
      <c r="DV121" s="254" t="str">
        <f>IF(ISNUMBER(FIND(analysismethod10,'III_Plan comp 438.68 {Plan 1}'!BO$15)),"",'III_Plan comp 438.68 {Plan 1}'!BO$15&amp;analysismethod10)</f>
        <v xml:space="preserve">Language Capabilities: Contract
IHCP: Contract/Good-faith effort to contract; 
</v>
      </c>
      <c r="DW121" s="254" t="str">
        <f>IF(ISNUMBER(FIND(analysismethod10,'III_Plan comp 438.68 {Plan 1}'!BP$15)),"",'III_Plan comp 438.68 {Plan 1}'!BP$15&amp;analysismethod10)</f>
        <v xml:space="preserve">Language Capabilities: Contract
IHCP: Contract/Good-faith effort to contract; 
</v>
      </c>
      <c r="DX121" s="254" t="str">
        <f>IF(ISNUMBER(FIND(analysismethod10,'III_Plan comp 438.68 {Plan 1}'!BQ$15)),"",'III_Plan comp 438.68 {Plan 1}'!BQ$15&amp;analysismethod10)</f>
        <v xml:space="preserve">Language Capabilities: Contract
IHCP: Contract/Good-faith effort to contract; 
</v>
      </c>
      <c r="DY121" s="254" t="str">
        <f>IF(ISNUMBER(FIND(analysismethod10,'III_Plan comp 438.68 {Plan 1}'!BR$15)),"",'III_Plan comp 438.68 {Plan 1}'!BR$15&amp;analysismethod10)</f>
        <v xml:space="preserve">Language Capabilities: Contract
IHCP: Contract/Good-faith effort to contract; 
</v>
      </c>
      <c r="DZ121" s="254" t="str">
        <f>IF(ISNUMBER(FIND(analysismethod10,'III_Plan comp 438.68 {Plan 1}'!BS$15)),"",'III_Plan comp 438.68 {Plan 1}'!BS$15&amp;analysismethod10)</f>
        <v xml:space="preserve">Language Capabilities: Contract
IHCP: Contract/Good-faith effort to contract; 
</v>
      </c>
      <c r="EA121" s="254" t="str">
        <f>IF(ISNUMBER(FIND(analysismethod10,'III_Plan comp 438.68 {Plan 1}'!BT$15)),"",'III_Plan comp 438.68 {Plan 1}'!BT$15&amp;analysismethod10)</f>
        <v xml:space="preserve">Language Capabilities: Contract
IHCP: Contract/Good-faith effort to contract; 
</v>
      </c>
      <c r="EB121" s="254" t="str">
        <f>IF(ISNUMBER(FIND(analysismethod10,'III_Plan comp 438.68 {Plan 1}'!BU$15)),"",'III_Plan comp 438.68 {Plan 1}'!BU$15&amp;analysismethod10)</f>
        <v xml:space="preserve">Language Capabilities: Contract
IHCP: Contract/Good-faith effort to contract; 
</v>
      </c>
      <c r="EC121" s="254" t="str">
        <f>IF(ISNUMBER(FIND(analysismethod10,'III_Plan comp 438.68 {Plan 1}'!BV$15)),"",'III_Plan comp 438.68 {Plan 1}'!BV$15&amp;analysismethod10)</f>
        <v xml:space="preserve">Language Capabilities: Contract
IHCP: Contract/Good-faith effort to contract; 
</v>
      </c>
      <c r="ED121" s="254" t="str">
        <f>IF(ISNUMBER(FIND(analysismethod10,'III_Plan comp 438.68 {Plan 1}'!BW$15)),"",'III_Plan comp 438.68 {Plan 1}'!BW$15&amp;analysismethod10)</f>
        <v xml:space="preserve">Language Capabilities: Contract
IHCP: Contract/Good-faith effort to contract; 
</v>
      </c>
      <c r="EE121" s="254" t="str">
        <f>IF(ISNUMBER(FIND(analysismethod10,'III_Plan comp 438.68 {Plan 1}'!BX$15)),"",'III_Plan comp 438.68 {Plan 1}'!BX$15&amp;analysismethod10)</f>
        <v xml:space="preserve">Language Capabilities: Contract
IHCP: Contract/Good-faith effort to contract; 
</v>
      </c>
      <c r="EF121" s="254" t="str">
        <f>IF(ISNUMBER(FIND(analysismethod10,'III_Plan comp 438.68 {Plan 1}'!BY$15)),"",'III_Plan comp 438.68 {Plan 1}'!BY$15&amp;analysismethod10)</f>
        <v xml:space="preserve">Language Capabilities: Contract
IHCP: Contract/Good-faith effort to contract; 
</v>
      </c>
      <c r="EG121" s="254" t="str">
        <f>IF(ISNUMBER(FIND(analysismethod10,'III_Plan comp 438.68 {Plan 1}'!BZ$15)),"",'III_Plan comp 438.68 {Plan 1}'!BZ$15&amp;analysismethod10)</f>
        <v xml:space="preserve">Language Capabilities: Contract
IHCP: Contract/Good-faith effort to contract; 
</v>
      </c>
      <c r="EH121" s="254" t="str">
        <f>IF(ISNUMBER(FIND(analysismethod10,'III_Plan comp 438.68 {Plan 1}'!CA$15)),"",'III_Plan comp 438.68 {Plan 1}'!CA$15&amp;analysismethod10)</f>
        <v xml:space="preserve">Language Capabilities: Contract
IHCP: Contract/Good-faith effort to contract; 
</v>
      </c>
      <c r="EI121" s="254" t="str">
        <f>IF(ISNUMBER(FIND(analysismethod10,'III_Plan comp 438.68 {Plan 1}'!CB$15)),"",'III_Plan comp 438.68 {Plan 1}'!CB$15&amp;analysismethod10)</f>
        <v xml:space="preserve">Language Capabilities: Contract
IHCP: Contract/Good-faith effort to contract; 
</v>
      </c>
      <c r="EJ121" s="254" t="str">
        <f>IF(ISNUMBER(FIND(analysismethod10,'III_Plan comp 438.68 {Plan 1}'!CC$15)),"",'III_Plan comp 438.68 {Plan 1}'!CC$15&amp;analysismethod10)</f>
        <v xml:space="preserve">Language Capabilities: Contract
IHCP: Contract/Good-faith effort to contract; 
</v>
      </c>
      <c r="EK121" s="254" t="str">
        <f>IF(ISNUMBER(FIND(analysismethod10,'III_Plan comp 438.68 {Plan 1}'!CD$15)),"",'III_Plan comp 438.68 {Plan 1}'!CD$15&amp;analysismethod10)</f>
        <v xml:space="preserve">Language Capabilities: Contract
IHCP: Contract/Good-faith effort to contract; 
</v>
      </c>
      <c r="EL121" s="254" t="str">
        <f>IF(ISNUMBER(FIND(analysismethod10,'III_Plan comp 438.68 {Plan 1}'!CE$15)),"",'III_Plan comp 438.68 {Plan 1}'!CE$15&amp;analysismethod10)</f>
        <v xml:space="preserve">Language Capabilities: Contract
IHCP: Contract/Good-faith effort to contract; 
</v>
      </c>
      <c r="EM121" s="254" t="str">
        <f>IF(ISNUMBER(FIND(analysismethod10,'III_Plan comp 438.68 {Plan 1}'!CF$15)),"",'III_Plan comp 438.68 {Plan 1}'!CF$15&amp;analysismethod10)</f>
        <v xml:space="preserve">Language Capabilities: Contract
IHCP: Contract/Good-faith effort to contract; 
</v>
      </c>
      <c r="EN121" s="254" t="str">
        <f>IF(ISNUMBER(FIND(analysismethod10,'III_Plan comp 438.68 {Plan 1}'!CG$15)),"",'III_Plan comp 438.68 {Plan 1}'!CG$15&amp;analysismethod10)</f>
        <v xml:space="preserve">Language Capabilities: Contract
IHCP: Contract/Good-faith effort to contract; 
</v>
      </c>
      <c r="EO121" s="254" t="str">
        <f>IF(ISNUMBER(FIND(analysismethod10,'III_Plan comp 438.68 {Plan 1}'!CH$15)),"",'III_Plan comp 438.68 {Plan 1}'!CH$15&amp;analysismethod10)</f>
        <v xml:space="preserve">Language Capabilities: Contract
IHCP: Contract/Good-faith effort to contract; 
</v>
      </c>
      <c r="EP121" s="254" t="str">
        <f>IF(ISNUMBER(FIND(analysismethod10,'III_Plan comp 438.68 {Plan 1}'!CI$15)),"",'III_Plan comp 438.68 {Plan 1}'!CI$15&amp;analysismethod10)</f>
        <v xml:space="preserve">Language Capabilities: Contract
IHCP: Contract/Good-faith effort to contract; 
</v>
      </c>
      <c r="EQ121" s="254" t="str">
        <f>IF(ISNUMBER(FIND(analysismethod10,'III_Plan comp 438.68 {Plan 1}'!CJ$15)),"",'III_Plan comp 438.68 {Plan 1}'!CJ$15&amp;analysismethod10)</f>
        <v xml:space="preserve">Language Capabilities: Contract
IHCP: Contract/Good-faith effort to contract; 
</v>
      </c>
      <c r="ER121" s="254" t="str">
        <f>IF(ISNUMBER(FIND(analysismethod10,'III_Plan comp 438.68 {Plan 1}'!CK$15)),"",'III_Plan comp 438.68 {Plan 1}'!CK$15&amp;analysismethod10)</f>
        <v xml:space="preserve">Language Capabilities: Contract
IHCP: Contract/Good-faith effort to contract; 
</v>
      </c>
      <c r="ES121" s="254" t="str">
        <f>IF(ISNUMBER(FIND(analysismethod10,'III_Plan comp 438.68 {Plan 1}'!CL$15)),"",'III_Plan comp 438.68 {Plan 1}'!CL$15&amp;analysismethod10)</f>
        <v xml:space="preserve">Language Capabilities: Contract
IHCP: Contract/Good-faith effort to contract; 
</v>
      </c>
      <c r="ET121" s="254" t="str">
        <f>IF(ISNUMBER(FIND(analysismethod10,'III_Plan comp 438.68 {Plan 1}'!CM$15)),"",'III_Plan comp 438.68 {Plan 1}'!CM$15&amp;analysismethod10)</f>
        <v xml:space="preserve">Language Capabilities: Contract
IHCP: Contract/Good-faith effort to contract; 
</v>
      </c>
      <c r="EU121" s="254" t="str">
        <f>IF(ISNUMBER(FIND(analysismethod10,'III_Plan comp 438.68 {Plan 1}'!CN$15)),"",'III_Plan comp 438.68 {Plan 1}'!CN$15&amp;analysismethod10)</f>
        <v xml:space="preserve">Language Capabilities: Contract
IHCP: Contract/Good-faith effort to contract; 
</v>
      </c>
      <c r="EV121" s="254" t="str">
        <f>IF(ISNUMBER(FIND(analysismethod10,'III_Plan comp 438.68 {Plan 1}'!CO$15)),"",'III_Plan comp 438.68 {Plan 1}'!CO$15&amp;analysismethod10)</f>
        <v xml:space="preserve">Language Capabilities: Contract
IHCP: Contract/Good-faith effort to contract; 
</v>
      </c>
      <c r="EW121" s="254" t="str">
        <f>IF(ISNUMBER(FIND(analysismethod10,'III_Plan comp 438.68 {Plan 1}'!CP$15)),"",'III_Plan comp 438.68 {Plan 1}'!CP$15&amp;analysismethod10)</f>
        <v xml:space="preserve">Language Capabilities: Contract
IHCP: Contract/Good-faith effort to contract; 
</v>
      </c>
      <c r="EX121" s="254" t="str">
        <f>IF(ISNUMBER(FIND(analysismethod10,'III_Plan comp 438.68 {Plan 1}'!CQ$15)),"",'III_Plan comp 438.68 {Plan 1}'!CQ$15&amp;analysismethod10)</f>
        <v xml:space="preserve">Language Capabilities: Contract
IHCP: Contract/Good-faith effort to contract; 
</v>
      </c>
      <c r="EY121" s="254" t="str">
        <f>IF(ISNUMBER(FIND(analysismethod10,'III_Plan comp 438.68 {Plan 1}'!CR$15)),"",'III_Plan comp 438.68 {Plan 1}'!CR$15&amp;analysismethod10)</f>
        <v xml:space="preserve">Language Capabilities: Contract
IHCP: Contract/Good-faith effort to contract; 
</v>
      </c>
      <c r="EZ121" s="254" t="str">
        <f>IF(ISNUMBER(FIND(analysismethod10,'III_Plan comp 438.68 {Plan 1}'!CS$15)),"",'III_Plan comp 438.68 {Plan 1}'!CS$15&amp;analysismethod10)</f>
        <v xml:space="preserve">Language Capabilities: Contract
IHCP: Contract/Good-faith effort to contract; 
</v>
      </c>
      <c r="FA121" s="254" t="str">
        <f>IF(ISNUMBER(FIND(analysismethod10,'III_Plan comp 438.68 {Plan 1}'!CT$15)),"",'III_Plan comp 438.68 {Plan 1}'!CT$15&amp;analysismethod10)</f>
        <v xml:space="preserve">Language Capabilities: Contract
IHCP: Contract/Good-faith effort to contract; 
</v>
      </c>
      <c r="FB121" s="254" t="str">
        <f>IF(ISNUMBER(FIND(analysismethod10,'III_Plan comp 438.68 {Plan 1}'!CU$15)),"",'III_Plan comp 438.68 {Plan 1}'!CU$15&amp;analysismethod10)</f>
        <v xml:space="preserve">Language Capabilities: Contract
IHCP: Contract/Good-faith effort to contract; 
</v>
      </c>
      <c r="FC121" s="254" t="str">
        <f>IF(ISNUMBER(FIND(analysismethod10,'III_Plan comp 438.68 {Plan 1}'!CV$15)),"",'III_Plan comp 438.68 {Plan 1}'!CV$15&amp;analysismethod10)</f>
        <v xml:space="preserve">Language Capabilities: Contract
IHCP: Contract/Good-faith effort to contract; 
</v>
      </c>
      <c r="FD121" s="254" t="str">
        <f>IF(ISNUMBER(FIND(analysismethod10,'III_Plan comp 438.68 {Plan 1}'!CW$15)),"",'III_Plan comp 438.68 {Plan 1}'!CW$15&amp;analysismethod10)</f>
        <v xml:space="preserve">Language Capabilities: Contract
IHCP: Contract/Good-faith effort to contract; 
</v>
      </c>
      <c r="FE121" s="254" t="str">
        <f>IF(ISNUMBER(FIND(analysismethod10,'III_Plan comp 438.68 {Plan 1}'!CX$15)),"",'III_Plan comp 438.68 {Plan 1}'!CX$15&amp;analysismethod10)</f>
        <v xml:space="preserve">Language Capabilities: Contract
IHCP: Contract/Good-faith effort to contract; 
</v>
      </c>
      <c r="FF121" s="254" t="str">
        <f>IF(ISNUMBER(FIND(analysismethod10,'III_Plan comp 438.68 {Plan 1}'!CY$15)),"",'III_Plan comp 438.68 {Plan 1}'!CY$15&amp;analysismethod10)</f>
        <v xml:space="preserve">Language Capabilities: Contract
IHCP: Contract/Good-faith effort to contract; 
</v>
      </c>
      <c r="FG121" s="254" t="str">
        <f>IF(ISNUMBER(FIND(analysismethod10,'III_Plan comp 438.68 {Plan 1}'!CZ$15)),"",'III_Plan comp 438.68 {Plan 1}'!CZ$15&amp;analysismethod10)</f>
        <v xml:space="preserve">Language Capabilities: Contract
IHCP: Contract/Good-faith effort to contract;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Contract/Good faith effort to contract ; 
Network Adequacy Certification Tool (NACT); 
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Contract/Good faith effort to contract ; 
Network Adequacy Certification Tool (NACT); 
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Network Adequacy Certification Tool (NACT); 
</v>
      </c>
      <c r="BM132" s="251" t="str">
        <f>IF(ISNUMBER(FIND(analysismethod9,'III_Plan comp 438.68 {Plan 10}'!F$15)),"",'III_Plan comp 438.68 {Plan 10}'!F$15&amp;analysismethod9)</f>
        <v xml:space="preserve">Network Adequacy Certification Tool (NACT); 
</v>
      </c>
      <c r="BN132" s="251" t="str">
        <f>IF(ISNUMBER(FIND(analysismethod9,'III_Plan comp 438.68 {Plan 10}'!G$15)),"",'III_Plan comp 438.68 {Plan 10}'!G$15&amp;analysismethod9)</f>
        <v xml:space="preserve">Network Adequacy Certification Tool (NACT); 
</v>
      </c>
      <c r="BO132" s="251" t="str">
        <f>IF(ISNUMBER(FIND(analysismethod9,'III_Plan comp 438.68 {Plan 10}'!H$15)),"",'III_Plan comp 438.68 {Plan 10}'!H$15&amp;analysismethod9)</f>
        <v xml:space="preserve">Network Adequacy Certification Tool (NACT); 
</v>
      </c>
      <c r="BP132" s="251" t="str">
        <f>IF(ISNUMBER(FIND(analysismethod9,'III_Plan comp 438.68 {Plan 10}'!I$15)),"",'III_Plan comp 438.68 {Plan 10}'!I$15&amp;analysismethod9)</f>
        <v xml:space="preserve">Network Adequacy Certification Tool (NACT); 
</v>
      </c>
      <c r="BQ132" s="251" t="str">
        <f>IF(ISNUMBER(FIND(analysismethod9,'III_Plan comp 438.68 {Plan 10}'!J$15)),"",'III_Plan comp 438.68 {Plan 10}'!J$15&amp;analysismethod9)</f>
        <v xml:space="preserve">Network Adequacy Certification Tool (NACT); 
</v>
      </c>
      <c r="BR132" s="251" t="str">
        <f>IF(ISNUMBER(FIND(analysismethod9,'III_Plan comp 438.68 {Plan 10}'!K$15)),"",'III_Plan comp 438.68 {Plan 10}'!K$15&amp;analysismethod9)</f>
        <v xml:space="preserve">Network Adequacy Certification Tool (NACT); 
</v>
      </c>
      <c r="BS132" s="251" t="str">
        <f>IF(ISNUMBER(FIND(analysismethod9,'III_Plan comp 438.68 {Plan 10}'!L$15)),"",'III_Plan comp 438.68 {Plan 10}'!L$15&amp;analysismethod9)</f>
        <v xml:space="preserve">Network Adequacy Certification Tool (NACT); 
</v>
      </c>
      <c r="BT132" s="251" t="str">
        <f>IF(ISNUMBER(FIND(analysismethod9,'III_Plan comp 438.68 {Plan 10}'!M$15)),"",'III_Plan comp 438.68 {Plan 10}'!M$15&amp;analysismethod9)</f>
        <v xml:space="preserve">Network Adequacy Certification Tool (NACT); 
</v>
      </c>
      <c r="BU132" s="251" t="str">
        <f>IF(ISNUMBER(FIND(analysismethod9,'III_Plan comp 438.68 {Plan 10}'!N$15)),"",'III_Plan comp 438.68 {Plan 10}'!N$15&amp;analysismethod9)</f>
        <v xml:space="preserve">Network Adequacy Certification Tool (NACT); 
</v>
      </c>
      <c r="BV132" s="251" t="str">
        <f>IF(ISNUMBER(FIND(analysismethod9,'III_Plan comp 438.68 {Plan 10}'!O$15)),"",'III_Plan comp 438.68 {Plan 10}'!O$15&amp;analysismethod9)</f>
        <v xml:space="preserve">Network Adequacy Certification Tool (NACT); 
</v>
      </c>
      <c r="BW132" s="251" t="str">
        <f>IF(ISNUMBER(FIND(analysismethod9,'III_Plan comp 438.68 {Plan 10}'!P$15)),"",'III_Plan comp 438.68 {Plan 10}'!P$15&amp;analysismethod9)</f>
        <v/>
      </c>
      <c r="BX132" s="251" t="str">
        <f>IF(ISNUMBER(FIND(analysismethod9,'III_Plan comp 438.68 {Plan 10}'!Q$15)),"",'III_Plan comp 438.68 {Plan 10}'!Q$15&amp;analysismethod9)</f>
        <v xml:space="preserve">Network Adequacy Certification Tool (NACT); 
</v>
      </c>
      <c r="BY132" s="251" t="str">
        <f>IF(ISNUMBER(FIND(analysismethod9,'III_Plan comp 438.68 {Plan 10}'!R$15)),"",'III_Plan comp 438.68 {Plan 10}'!R$15&amp;analysismethod9)</f>
        <v xml:space="preserve">Network Adequacy Certification Tool (NACT); 
</v>
      </c>
      <c r="BZ132" s="251" t="str">
        <f>IF(ISNUMBER(FIND(analysismethod9,'III_Plan comp 438.68 {Plan 10}'!S$15)),"",'III_Plan comp 438.68 {Plan 10}'!S$15&amp;analysismethod9)</f>
        <v xml:space="preserve">Network Adequacy Certification Tool (NACT); 
</v>
      </c>
      <c r="CA132" s="251" t="str">
        <f>IF(ISNUMBER(FIND(analysismethod9,'III_Plan comp 438.68 {Plan 10}'!T$15)),"",'III_Plan comp 438.68 {Plan 10}'!T$15&amp;analysismethod9)</f>
        <v xml:space="preserve">Network Adequacy Certification Tool (NACT); 
</v>
      </c>
      <c r="CB132" s="251" t="str">
        <f>IF(ISNUMBER(FIND(analysismethod9,'III_Plan comp 438.68 {Plan 10}'!U$15)),"",'III_Plan comp 438.68 {Plan 10}'!U$15&amp;analysismethod9)</f>
        <v xml:space="preserve">Network Adequacy Certification Tool (NACT); 
</v>
      </c>
      <c r="CC132" s="251" t="str">
        <f>IF(ISNUMBER(FIND(analysismethod9,'III_Plan comp 438.68 {Plan 10}'!V$15)),"",'III_Plan comp 438.68 {Plan 10}'!V$15&amp;analysismethod9)</f>
        <v xml:space="preserve">Network Adequacy Certification Tool (NACT); 
</v>
      </c>
      <c r="CD132" s="251" t="str">
        <f>IF(ISNUMBER(FIND(analysismethod9,'III_Plan comp 438.68 {Plan 10}'!W$15)),"",'III_Plan comp 438.68 {Plan 10}'!W$15&amp;analysismethod9)</f>
        <v xml:space="preserve">Network Adequacy Certification Tool (NACT); 
</v>
      </c>
      <c r="CE132" s="251" t="str">
        <f>IF(ISNUMBER(FIND(analysismethod9,'III_Plan comp 438.68 {Plan 10}'!X$15)),"",'III_Plan comp 438.68 {Plan 10}'!X$15&amp;analysismethod9)</f>
        <v xml:space="preserve">Network Adequacy Certification Tool (NACT); 
</v>
      </c>
      <c r="CF132" s="251" t="str">
        <f>IF(ISNUMBER(FIND(analysismethod9,'III_Plan comp 438.68 {Plan 10}'!Y$15)),"",'III_Plan comp 438.68 {Plan 10}'!Y$15&amp;analysismethod9)</f>
        <v xml:space="preserve">Network Adequacy Certification Tool (NACT); 
</v>
      </c>
      <c r="CG132" s="251" t="str">
        <f>IF(ISNUMBER(FIND(analysismethod9,'III_Plan comp 438.68 {Plan 10}'!Z$15)),"",'III_Plan comp 438.68 {Plan 10}'!Z$15&amp;analysismethod9)</f>
        <v xml:space="preserve">Network Adequacy Certification Tool (NACT); 
</v>
      </c>
      <c r="CH132" s="251" t="str">
        <f>IF(ISNUMBER(FIND(analysismethod9,'III_Plan comp 438.68 {Plan 10}'!AA$15)),"",'III_Plan comp 438.68 {Plan 10}'!AA$15&amp;analysismethod9)</f>
        <v xml:space="preserve">Network Adequacy Certification Tool (NACT); 
</v>
      </c>
      <c r="CI132" s="251" t="str">
        <f>IF(ISNUMBER(FIND(analysismethod9,'III_Plan comp 438.68 {Plan 10}'!AB$15)),"",'III_Plan comp 438.68 {Plan 10}'!AB$15&amp;analysismethod9)</f>
        <v xml:space="preserve">Network Adequacy Certification Tool (NACT); 
</v>
      </c>
      <c r="CJ132" s="251" t="str">
        <f>IF(ISNUMBER(FIND(analysismethod9,'III_Plan comp 438.68 {Plan 10}'!AC$15)),"",'III_Plan comp 438.68 {Plan 10}'!AC$15&amp;analysismethod9)</f>
        <v xml:space="preserve">Network Adequacy Certification Tool (NACT); 
</v>
      </c>
      <c r="CK132" s="251" t="str">
        <f>IF(ISNUMBER(FIND(analysismethod9,'III_Plan comp 438.68 {Plan 10}'!AD$15)),"",'III_Plan comp 438.68 {Plan 10}'!AD$15&amp;analysismethod9)</f>
        <v xml:space="preserve">Network Adequacy Certification Tool (NACT); 
</v>
      </c>
      <c r="CL132" s="251" t="str">
        <f>IF(ISNUMBER(FIND(analysismethod9,'III_Plan comp 438.68 {Plan 10}'!AE$15)),"",'III_Plan comp 438.68 {Plan 10}'!AE$15&amp;analysismethod9)</f>
        <v xml:space="preserve">Network Adequacy Certification Tool (NACT); 
</v>
      </c>
      <c r="CM132" s="251" t="str">
        <f>IF(ISNUMBER(FIND(analysismethod9,'III_Plan comp 438.68 {Plan 10}'!AF$15)),"",'III_Plan comp 438.68 {Plan 10}'!AF$15&amp;analysismethod9)</f>
        <v xml:space="preserve">Network Adequacy Certification Tool (NACT); 
</v>
      </c>
      <c r="CN132" s="251" t="str">
        <f>IF(ISNUMBER(FIND(analysismethod9,'III_Plan comp 438.68 {Plan 10}'!AG$15)),"",'III_Plan comp 438.68 {Plan 10}'!AG$15&amp;analysismethod9)</f>
        <v xml:space="preserve">Network Adequacy Certification Tool (NACT); 
</v>
      </c>
      <c r="CO132" s="251" t="str">
        <f>IF(ISNUMBER(FIND(analysismethod9,'III_Plan comp 438.68 {Plan 10}'!AH$15)),"",'III_Plan comp 438.68 {Plan 10}'!AH$15&amp;analysismethod9)</f>
        <v xml:space="preserve">Network Adequacy Certification Tool (NACT); 
</v>
      </c>
      <c r="CP132" s="251" t="str">
        <f>IF(ISNUMBER(FIND(analysismethod9,'III_Plan comp 438.68 {Plan 10}'!AI$15)),"",'III_Plan comp 438.68 {Plan 10}'!AI$15&amp;analysismethod9)</f>
        <v xml:space="preserve">Network Adequacy Certification Tool (NACT); 
</v>
      </c>
      <c r="CQ132" s="251" t="str">
        <f>IF(ISNUMBER(FIND(analysismethod9,'III_Plan comp 438.68 {Plan 10}'!AJ$15)),"",'III_Plan comp 438.68 {Plan 10}'!AJ$15&amp;analysismethod9)</f>
        <v xml:space="preserve">Network Adequacy Certification Tool (NACT); 
</v>
      </c>
      <c r="CR132" s="251" t="str">
        <f>IF(ISNUMBER(FIND(analysismethod9,'III_Plan comp 438.68 {Plan 10}'!AK$15)),"",'III_Plan comp 438.68 {Plan 10}'!AK$15&amp;analysismethod9)</f>
        <v xml:space="preserve">Network Adequacy Certification Tool (NACT); 
</v>
      </c>
      <c r="CS132" s="251" t="str">
        <f>IF(ISNUMBER(FIND(analysismethod9,'III_Plan comp 438.68 {Plan 10}'!AL$15)),"",'III_Plan comp 438.68 {Plan 10}'!AL$15&amp;analysismethod9)</f>
        <v xml:space="preserve">Network Adequacy Certification Tool (NACT); 
</v>
      </c>
      <c r="CT132" s="251" t="str">
        <f>IF(ISNUMBER(FIND(analysismethod9,'III_Plan comp 438.68 {Plan 10}'!AM$15)),"",'III_Plan comp 438.68 {Plan 10}'!AM$15&amp;analysismethod9)</f>
        <v xml:space="preserve">Network Adequacy Certification Tool (NACT); 
</v>
      </c>
      <c r="CU132" s="251" t="str">
        <f>IF(ISNUMBER(FIND(analysismethod9,'III_Plan comp 438.68 {Plan 10}'!AN$15)),"",'III_Plan comp 438.68 {Plan 10}'!AN$15&amp;analysismethod9)</f>
        <v xml:space="preserve">Network Adequacy Certification Tool (NACT); 
</v>
      </c>
      <c r="CV132" s="251" t="str">
        <f>IF(ISNUMBER(FIND(analysismethod9,'III_Plan comp 438.68 {Plan 10}'!AO$15)),"",'III_Plan comp 438.68 {Plan 10}'!AO$15&amp;analysismethod9)</f>
        <v xml:space="preserve">Network Adequacy Certification Tool (NACT); 
</v>
      </c>
      <c r="CW132" s="251" t="str">
        <f>IF(ISNUMBER(FIND(analysismethod9,'III_Plan comp 438.68 {Plan 10}'!AP$15)),"",'III_Plan comp 438.68 {Plan 10}'!AP$15&amp;analysismethod9)</f>
        <v xml:space="preserve">Network Adequacy Certification Tool (NACT); 
</v>
      </c>
      <c r="CX132" s="251" t="str">
        <f>IF(ISNUMBER(FIND(analysismethod9,'III_Plan comp 438.68 {Plan 10}'!AQ$15)),"",'III_Plan comp 438.68 {Plan 10}'!AQ$15&amp;analysismethod9)</f>
        <v xml:space="preserve">Network Adequacy Certification Tool (NACT); 
</v>
      </c>
      <c r="CY132" s="251" t="str">
        <f>IF(ISNUMBER(FIND(analysismethod9,'III_Plan comp 438.68 {Plan 10}'!AR$15)),"",'III_Plan comp 438.68 {Plan 10}'!AR$15&amp;analysismethod9)</f>
        <v xml:space="preserve">Network Adequacy Certification Tool (NACT); 
</v>
      </c>
      <c r="CZ132" s="251" t="str">
        <f>IF(ISNUMBER(FIND(analysismethod9,'III_Plan comp 438.68 {Plan 10}'!AS$15)),"",'III_Plan comp 438.68 {Plan 10}'!AS$15&amp;analysismethod9)</f>
        <v xml:space="preserve">Network Adequacy Certification Tool (NACT); 
</v>
      </c>
      <c r="DA132" s="251" t="str">
        <f>IF(ISNUMBER(FIND(analysismethod9,'III_Plan comp 438.68 {Plan 10}'!AT$15)),"",'III_Plan comp 438.68 {Plan 10}'!AT$15&amp;analysismethod9)</f>
        <v xml:space="preserve">Network Adequacy Certification Tool (NACT); 
</v>
      </c>
      <c r="DB132" s="251" t="str">
        <f>IF(ISNUMBER(FIND(analysismethod9,'III_Plan comp 438.68 {Plan 10}'!AU$15)),"",'III_Plan comp 438.68 {Plan 10}'!AU$15&amp;analysismethod9)</f>
        <v xml:space="preserve">Network Adequacy Certification Tool (NACT); 
</v>
      </c>
      <c r="DC132" s="251" t="str">
        <f>IF(ISNUMBER(FIND(analysismethod9,'III_Plan comp 438.68 {Plan 10}'!AV$15)),"",'III_Plan comp 438.68 {Plan 10}'!AV$15&amp;analysismethod9)</f>
        <v xml:space="preserve">Network Adequacy Certification Tool (NACT); 
</v>
      </c>
      <c r="DD132" s="251" t="str">
        <f>IF(ISNUMBER(FIND(analysismethod9,'III_Plan comp 438.68 {Plan 10}'!AW$15)),"",'III_Plan comp 438.68 {Plan 10}'!AW$15&amp;analysismethod9)</f>
        <v xml:space="preserve">Network Adequacy Certification Tool (NACT); 
</v>
      </c>
      <c r="DE132" s="251" t="str">
        <f>IF(ISNUMBER(FIND(analysismethod9,'III_Plan comp 438.68 {Plan 10}'!AX$15)),"",'III_Plan comp 438.68 {Plan 10}'!AX$15&amp;analysismethod9)</f>
        <v xml:space="preserve">Network Adequacy Certification Tool (NACT); 
</v>
      </c>
      <c r="DF132" s="251" t="str">
        <f>IF(ISNUMBER(FIND(analysismethod9,'III_Plan comp 438.68 {Plan 10}'!AY$15)),"",'III_Plan comp 438.68 {Plan 10}'!AY$15&amp;analysismethod9)</f>
        <v xml:space="preserve">Network Adequacy Certification Tool (NACT); 
</v>
      </c>
      <c r="DG132" s="251" t="str">
        <f>IF(ISNUMBER(FIND(analysismethod9,'III_Plan comp 438.68 {Plan 10}'!AZ$15)),"",'III_Plan comp 438.68 {Plan 10}'!AZ$15&amp;analysismethod9)</f>
        <v xml:space="preserve">Network Adequacy Certification Tool (NACT); 
</v>
      </c>
      <c r="DH132" s="251" t="str">
        <f>IF(ISNUMBER(FIND(analysismethod9,'III_Plan comp 438.68 {Plan 10}'!BA$15)),"",'III_Plan comp 438.68 {Plan 10}'!BA$15&amp;analysismethod9)</f>
        <v xml:space="preserve">Network Adequacy Certification Tool (NACT); 
</v>
      </c>
      <c r="DI132" s="251" t="str">
        <f>IF(ISNUMBER(FIND(analysismethod9,'III_Plan comp 438.68 {Plan 10}'!BB$15)),"",'III_Plan comp 438.68 {Plan 10}'!BB$15&amp;analysismethod9)</f>
        <v xml:space="preserve">Network Adequacy Certification Tool (NACT); 
</v>
      </c>
      <c r="DJ132" s="251" t="str">
        <f>IF(ISNUMBER(FIND(analysismethod9,'III_Plan comp 438.68 {Plan 10}'!BC$15)),"",'III_Plan comp 438.68 {Plan 10}'!BC$15&amp;analysismethod9)</f>
        <v xml:space="preserve">Network Adequacy Certification Tool (NACT); 
</v>
      </c>
      <c r="DK132" s="251" t="str">
        <f>IF(ISNUMBER(FIND(analysismethod9,'III_Plan comp 438.68 {Plan 10}'!BD$15)),"",'III_Plan comp 438.68 {Plan 10}'!BD$15&amp;analysismethod9)</f>
        <v xml:space="preserve">Network Adequacy Certification Tool (NACT); 
</v>
      </c>
      <c r="DL132" s="251" t="str">
        <f>IF(ISNUMBER(FIND(analysismethod9,'III_Plan comp 438.68 {Plan 10}'!BE$15)),"",'III_Plan comp 438.68 {Plan 10}'!BE$15&amp;analysismethod9)</f>
        <v xml:space="preserve">Network Adequacy Certification Tool (NACT); 
</v>
      </c>
      <c r="DM132" s="251" t="str">
        <f>IF(ISNUMBER(FIND(analysismethod9,'III_Plan comp 438.68 {Plan 10}'!BF$15)),"",'III_Plan comp 438.68 {Plan 10}'!BF$15&amp;analysismethod9)</f>
        <v xml:space="preserve">Network Adequacy Certification Tool (NACT); 
</v>
      </c>
      <c r="DN132" s="251" t="str">
        <f>IF(ISNUMBER(FIND(analysismethod9,'III_Plan comp 438.68 {Plan 10}'!BG$15)),"",'III_Plan comp 438.68 {Plan 10}'!BG$15&amp;analysismethod9)</f>
        <v xml:space="preserve">Network Adequacy Certification Tool (NACT); 
</v>
      </c>
      <c r="DO132" s="251" t="str">
        <f>IF(ISNUMBER(FIND(analysismethod9,'III_Plan comp 438.68 {Plan 10}'!BH$15)),"",'III_Plan comp 438.68 {Plan 10}'!BH$15&amp;analysismethod9)</f>
        <v xml:space="preserve">Network Adequacy Certification Tool (NACT); 
</v>
      </c>
      <c r="DP132" s="251" t="str">
        <f>IF(ISNUMBER(FIND(analysismethod9,'III_Plan comp 438.68 {Plan 10}'!BI$15)),"",'III_Plan comp 438.68 {Plan 10}'!BI$15&amp;analysismethod9)</f>
        <v xml:space="preserve">Network Adequacy Certification Tool (NACT); 
</v>
      </c>
      <c r="DQ132" s="251" t="str">
        <f>IF(ISNUMBER(FIND(analysismethod9,'III_Plan comp 438.68 {Plan 10}'!BJ$15)),"",'III_Plan comp 438.68 {Plan 10}'!BJ$15&amp;analysismethod9)</f>
        <v xml:space="preserve">Network Adequacy Certification Tool (NACT); 
</v>
      </c>
      <c r="DR132" s="251" t="str">
        <f>IF(ISNUMBER(FIND(analysismethod9,'III_Plan comp 438.68 {Plan 10}'!BK$15)),"",'III_Plan comp 438.68 {Plan 10}'!BK$15&amp;analysismethod9)</f>
        <v xml:space="preserve">Network Adequacy Certification Tool (NACT); 
</v>
      </c>
      <c r="DS132" s="251" t="str">
        <f>IF(ISNUMBER(FIND(analysismethod9,'III_Plan comp 438.68 {Plan 10}'!BL$15)),"",'III_Plan comp 438.68 {Plan 10}'!BL$15&amp;analysismethod9)</f>
        <v xml:space="preserve">Network Adequacy Certification Tool (NACT); 
</v>
      </c>
      <c r="DT132" s="251" t="str">
        <f>IF(ISNUMBER(FIND(analysismethod9,'III_Plan comp 438.68 {Plan 10}'!BM$15)),"",'III_Plan comp 438.68 {Plan 10}'!BM$15&amp;analysismethod9)</f>
        <v xml:space="preserve">Network Adequacy Certification Tool (NACT); 
</v>
      </c>
      <c r="DU132" s="251" t="str">
        <f>IF(ISNUMBER(FIND(analysismethod9,'III_Plan comp 438.68 {Plan 10}'!BN$15)),"",'III_Plan comp 438.68 {Plan 10}'!BN$15&amp;analysismethod9)</f>
        <v xml:space="preserve">Network Adequacy Certification Tool (NACT); 
</v>
      </c>
      <c r="DV132" s="251" t="str">
        <f>IF(ISNUMBER(FIND(analysismethod9,'III_Plan comp 438.68 {Plan 10}'!BO$15)),"",'III_Plan comp 438.68 {Plan 10}'!BO$15&amp;analysismethod9)</f>
        <v xml:space="preserve">Network Adequacy Certification Tool (NACT); 
</v>
      </c>
      <c r="DW132" s="251" t="str">
        <f>IF(ISNUMBER(FIND(analysismethod9,'III_Plan comp 438.68 {Plan 10}'!BP$15)),"",'III_Plan comp 438.68 {Plan 10}'!BP$15&amp;analysismethod9)</f>
        <v xml:space="preserve">Network Adequacy Certification Tool (NACT); 
</v>
      </c>
      <c r="DX132" s="251" t="str">
        <f>IF(ISNUMBER(FIND(analysismethod9,'III_Plan comp 438.68 {Plan 10}'!BQ$15)),"",'III_Plan comp 438.68 {Plan 10}'!BQ$15&amp;analysismethod9)</f>
        <v xml:space="preserve">Network Adequacy Certification Tool (NACT); 
</v>
      </c>
      <c r="DY132" s="251" t="str">
        <f>IF(ISNUMBER(FIND(analysismethod9,'III_Plan comp 438.68 {Plan 10}'!BR$15)),"",'III_Plan comp 438.68 {Plan 10}'!BR$15&amp;analysismethod9)</f>
        <v xml:space="preserve">Network Adequacy Certification Tool (NACT); 
</v>
      </c>
      <c r="DZ132" s="251" t="str">
        <f>IF(ISNUMBER(FIND(analysismethod9,'III_Plan comp 438.68 {Plan 10}'!BS$15)),"",'III_Plan comp 438.68 {Plan 10}'!BS$15&amp;analysismethod9)</f>
        <v xml:space="preserve">Network Adequacy Certification Tool (NACT); 
</v>
      </c>
      <c r="EA132" s="251" t="str">
        <f>IF(ISNUMBER(FIND(analysismethod9,'III_Plan comp 438.68 {Plan 10}'!BT$15)),"",'III_Plan comp 438.68 {Plan 10}'!BT$15&amp;analysismethod9)</f>
        <v xml:space="preserve">Network Adequacy Certification Tool (NACT); 
</v>
      </c>
      <c r="EB132" s="251" t="str">
        <f>IF(ISNUMBER(FIND(analysismethod9,'III_Plan comp 438.68 {Plan 10}'!BU$15)),"",'III_Plan comp 438.68 {Plan 10}'!BU$15&amp;analysismethod9)</f>
        <v xml:space="preserve">Network Adequacy Certification Tool (NACT); 
</v>
      </c>
      <c r="EC132" s="251" t="str">
        <f>IF(ISNUMBER(FIND(analysismethod9,'III_Plan comp 438.68 {Plan 10}'!BV$15)),"",'III_Plan comp 438.68 {Plan 10}'!BV$15&amp;analysismethod9)</f>
        <v xml:space="preserve">Network Adequacy Certification Tool (NACT); 
</v>
      </c>
      <c r="ED132" s="251" t="str">
        <f>IF(ISNUMBER(FIND(analysismethod9,'III_Plan comp 438.68 {Plan 10}'!BW$15)),"",'III_Plan comp 438.68 {Plan 10}'!BW$15&amp;analysismethod9)</f>
        <v xml:space="preserve">Network Adequacy Certification Tool (NACT); 
</v>
      </c>
      <c r="EE132" s="251" t="str">
        <f>IF(ISNUMBER(FIND(analysismethod9,'III_Plan comp 438.68 {Plan 10}'!BX$15)),"",'III_Plan comp 438.68 {Plan 10}'!BX$15&amp;analysismethod9)</f>
        <v xml:space="preserve">Network Adequacy Certification Tool (NACT); 
</v>
      </c>
      <c r="EF132" s="251" t="str">
        <f>IF(ISNUMBER(FIND(analysismethod9,'III_Plan comp 438.68 {Plan 10}'!BY$15)),"",'III_Plan comp 438.68 {Plan 10}'!BY$15&amp;analysismethod9)</f>
        <v xml:space="preserve">Network Adequacy Certification Tool (NACT); 
</v>
      </c>
      <c r="EG132" s="251" t="str">
        <f>IF(ISNUMBER(FIND(analysismethod9,'III_Plan comp 438.68 {Plan 10}'!BZ$15)),"",'III_Plan comp 438.68 {Plan 10}'!BZ$15&amp;analysismethod9)</f>
        <v xml:space="preserve">Network Adequacy Certification Tool (NACT); 
</v>
      </c>
      <c r="EH132" s="251" t="str">
        <f>IF(ISNUMBER(FIND(analysismethod9,'III_Plan comp 438.68 {Plan 10}'!CA$15)),"",'III_Plan comp 438.68 {Plan 10}'!CA$15&amp;analysismethod9)</f>
        <v xml:space="preserve">Network Adequacy Certification Tool (NACT); 
</v>
      </c>
      <c r="EI132" s="251" t="str">
        <f>IF(ISNUMBER(FIND(analysismethod9,'III_Plan comp 438.68 {Plan 10}'!CB$15)),"",'III_Plan comp 438.68 {Plan 10}'!CB$15&amp;analysismethod9)</f>
        <v xml:space="preserve">Network Adequacy Certification Tool (NACT); 
</v>
      </c>
      <c r="EJ132" s="251" t="str">
        <f>IF(ISNUMBER(FIND(analysismethod9,'III_Plan comp 438.68 {Plan 10}'!CC$15)),"",'III_Plan comp 438.68 {Plan 10}'!CC$15&amp;analysismethod9)</f>
        <v xml:space="preserve">Network Adequacy Certification Tool (NACT); 
</v>
      </c>
      <c r="EK132" s="251" t="str">
        <f>IF(ISNUMBER(FIND(analysismethod9,'III_Plan comp 438.68 {Plan 10}'!CD$15)),"",'III_Plan comp 438.68 {Plan 10}'!CD$15&amp;analysismethod9)</f>
        <v xml:space="preserve">Network Adequacy Certification Tool (NACT); 
</v>
      </c>
      <c r="EL132" s="251" t="str">
        <f>IF(ISNUMBER(FIND(analysismethod9,'III_Plan comp 438.68 {Plan 10}'!CE$15)),"",'III_Plan comp 438.68 {Plan 10}'!CE$15&amp;analysismethod9)</f>
        <v xml:space="preserve">Network Adequacy Certification Tool (NACT); 
</v>
      </c>
      <c r="EM132" s="251" t="str">
        <f>IF(ISNUMBER(FIND(analysismethod9,'III_Plan comp 438.68 {Plan 10}'!CF$15)),"",'III_Plan comp 438.68 {Plan 10}'!CF$15&amp;analysismethod9)</f>
        <v xml:space="preserve">Network Adequacy Certification Tool (NACT); 
</v>
      </c>
      <c r="EN132" s="251" t="str">
        <f>IF(ISNUMBER(FIND(analysismethod9,'III_Plan comp 438.68 {Plan 10}'!CG$15)),"",'III_Plan comp 438.68 {Plan 10}'!CG$15&amp;analysismethod9)</f>
        <v xml:space="preserve">Network Adequacy Certification Tool (NACT); 
</v>
      </c>
      <c r="EO132" s="251" t="str">
        <f>IF(ISNUMBER(FIND(analysismethod9,'III_Plan comp 438.68 {Plan 10}'!CH$15)),"",'III_Plan comp 438.68 {Plan 10}'!CH$15&amp;analysismethod9)</f>
        <v xml:space="preserve">Network Adequacy Certification Tool (NACT); 
</v>
      </c>
      <c r="EP132" s="251" t="str">
        <f>IF(ISNUMBER(FIND(analysismethod9,'III_Plan comp 438.68 {Plan 10}'!CI$15)),"",'III_Plan comp 438.68 {Plan 10}'!CI$15&amp;analysismethod9)</f>
        <v xml:space="preserve">Network Adequacy Certification Tool (NACT); 
</v>
      </c>
      <c r="EQ132" s="251" t="str">
        <f>IF(ISNUMBER(FIND(analysismethod9,'III_Plan comp 438.68 {Plan 10}'!CJ$15)),"",'III_Plan comp 438.68 {Plan 10}'!CJ$15&amp;analysismethod9)</f>
        <v xml:space="preserve">Network Adequacy Certification Tool (NACT); 
</v>
      </c>
      <c r="ER132" s="251" t="str">
        <f>IF(ISNUMBER(FIND(analysismethod9,'III_Plan comp 438.68 {Plan 10}'!CK$15)),"",'III_Plan comp 438.68 {Plan 10}'!CK$15&amp;analysismethod9)</f>
        <v xml:space="preserve">Network Adequacy Certification Tool (NACT); 
</v>
      </c>
      <c r="ES132" s="251" t="str">
        <f>IF(ISNUMBER(FIND(analysismethod9,'III_Plan comp 438.68 {Plan 10}'!CL$15)),"",'III_Plan comp 438.68 {Plan 10}'!CL$15&amp;analysismethod9)</f>
        <v xml:space="preserve">Network Adequacy Certification Tool (NACT); 
</v>
      </c>
      <c r="ET132" s="251" t="str">
        <f>IF(ISNUMBER(FIND(analysismethod9,'III_Plan comp 438.68 {Plan 10}'!CM$15)),"",'III_Plan comp 438.68 {Plan 10}'!CM$15&amp;analysismethod9)</f>
        <v xml:space="preserve">Network Adequacy Certification Tool (NACT); 
</v>
      </c>
      <c r="EU132" s="251" t="str">
        <f>IF(ISNUMBER(FIND(analysismethod9,'III_Plan comp 438.68 {Plan 10}'!CN$15)),"",'III_Plan comp 438.68 {Plan 10}'!CN$15&amp;analysismethod9)</f>
        <v xml:space="preserve">Network Adequacy Certification Tool (NACT); 
</v>
      </c>
      <c r="EV132" s="251" t="str">
        <f>IF(ISNUMBER(FIND(analysismethod9,'III_Plan comp 438.68 {Plan 10}'!CO$15)),"",'III_Plan comp 438.68 {Plan 10}'!CO$15&amp;analysismethod9)</f>
        <v xml:space="preserve">Network Adequacy Certification Tool (NACT); 
</v>
      </c>
      <c r="EW132" s="251" t="str">
        <f>IF(ISNUMBER(FIND(analysismethod9,'III_Plan comp 438.68 {Plan 10}'!CP$15)),"",'III_Plan comp 438.68 {Plan 10}'!CP$15&amp;analysismethod9)</f>
        <v xml:space="preserve">Network Adequacy Certification Tool (NACT); 
</v>
      </c>
      <c r="EX132" s="251" t="str">
        <f>IF(ISNUMBER(FIND(analysismethod9,'III_Plan comp 438.68 {Plan 10}'!CQ$15)),"",'III_Plan comp 438.68 {Plan 10}'!CQ$15&amp;analysismethod9)</f>
        <v xml:space="preserve">Network Adequacy Certification Tool (NACT); 
</v>
      </c>
      <c r="EY132" s="251" t="str">
        <f>IF(ISNUMBER(FIND(analysismethod9,'III_Plan comp 438.68 {Plan 10}'!CR$15)),"",'III_Plan comp 438.68 {Plan 10}'!CR$15&amp;analysismethod9)</f>
        <v xml:space="preserve">Network Adequacy Certification Tool (NACT); 
</v>
      </c>
      <c r="EZ132" s="251" t="str">
        <f>IF(ISNUMBER(FIND(analysismethod9,'III_Plan comp 438.68 {Plan 10}'!CS$15)),"",'III_Plan comp 438.68 {Plan 10}'!CS$15&amp;analysismethod9)</f>
        <v xml:space="preserve">Network Adequacy Certification Tool (NACT); 
</v>
      </c>
      <c r="FA132" s="251" t="str">
        <f>IF(ISNUMBER(FIND(analysismethod9,'III_Plan comp 438.68 {Plan 10}'!CT$15)),"",'III_Plan comp 438.68 {Plan 10}'!CT$15&amp;analysismethod9)</f>
        <v xml:space="preserve">Network Adequacy Certification Tool (NACT); 
</v>
      </c>
      <c r="FB132" s="251" t="str">
        <f>IF(ISNUMBER(FIND(analysismethod9,'III_Plan comp 438.68 {Plan 10}'!CU$15)),"",'III_Plan comp 438.68 {Plan 10}'!CU$15&amp;analysismethod9)</f>
        <v xml:space="preserve">Network Adequacy Certification Tool (NACT); 
</v>
      </c>
      <c r="FC132" s="251" t="str">
        <f>IF(ISNUMBER(FIND(analysismethod9,'III_Plan comp 438.68 {Plan 10}'!CV$15)),"",'III_Plan comp 438.68 {Plan 10}'!CV$15&amp;analysismethod9)</f>
        <v xml:space="preserve">Network Adequacy Certification Tool (NACT); 
</v>
      </c>
      <c r="FD132" s="251" t="str">
        <f>IF(ISNUMBER(FIND(analysismethod9,'III_Plan comp 438.68 {Plan 10}'!CW$15)),"",'III_Plan comp 438.68 {Plan 10}'!CW$15&amp;analysismethod9)</f>
        <v xml:space="preserve">Network Adequacy Certification Tool (NACT); 
</v>
      </c>
      <c r="FE132" s="251" t="str">
        <f>IF(ISNUMBER(FIND(analysismethod9,'III_Plan comp 438.68 {Plan 10}'!CX$15)),"",'III_Plan comp 438.68 {Plan 10}'!CX$15&amp;analysismethod9)</f>
        <v xml:space="preserve">Network Adequacy Certification Tool (NACT); 
</v>
      </c>
      <c r="FF132" s="251" t="str">
        <f>IF(ISNUMBER(FIND(analysismethod9,'III_Plan comp 438.68 {Plan 10}'!CY$15)),"",'III_Plan comp 438.68 {Plan 10}'!CY$15&amp;analysismethod9)</f>
        <v xml:space="preserve">Network Adequacy Certification Tool (NACT); 
</v>
      </c>
      <c r="FG132" s="251" t="str">
        <f>IF(ISNUMBER(FIND(analysismethod9,'III_Plan comp 438.68 {Plan 10}'!CZ$15)),"",'III_Plan comp 438.68 {Plan 10}'!CZ$15&amp;analysismethod9)</f>
        <v xml:space="preserve">Network Adequacy Certification Tool (NACT);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Language Capabilities: Contract
IHCP: Contract/Good-faith effort to contract; 
</v>
      </c>
      <c r="BM133" s="254" t="str">
        <f>IF(ISNUMBER(FIND(analysismethod10,'III_Plan comp 438.68 {Plan 10}'!F$15)),"",'III_Plan comp 438.68 {Plan 10}'!F$15&amp;analysismethod10)</f>
        <v xml:space="preserve">Language Capabilities: Contract
IHCP: Contract/Good-faith effort to contract; 
</v>
      </c>
      <c r="BN133" s="254" t="str">
        <f>IF(ISNUMBER(FIND(analysismethod10,'III_Plan comp 438.68 {Plan 10}'!G$15)),"",'III_Plan comp 438.68 {Plan 10}'!G$15&amp;analysismethod10)</f>
        <v xml:space="preserve">Language Capabilities: Contract
IHCP: Contract/Good-faith effort to contract; 
</v>
      </c>
      <c r="BO133" s="254" t="str">
        <f>IF(ISNUMBER(FIND(analysismethod10,'III_Plan comp 438.68 {Plan 10}'!H$15)),"",'III_Plan comp 438.68 {Plan 10}'!H$15&amp;analysismethod10)</f>
        <v xml:space="preserve">Language Capabilities: Contract
IHCP: Contract/Good-faith effort to contract; 
</v>
      </c>
      <c r="BP133" s="254" t="str">
        <f>IF(ISNUMBER(FIND(analysismethod10,'III_Plan comp 438.68 {Plan 10}'!I$15)),"",'III_Plan comp 438.68 {Plan 10}'!I$15&amp;analysismethod10)</f>
        <v xml:space="preserve">Language Capabilities: Contract
IHCP: Contract/Good-faith effort to contract; 
</v>
      </c>
      <c r="BQ133" s="254" t="str">
        <f>IF(ISNUMBER(FIND(analysismethod10,'III_Plan comp 438.68 {Plan 10}'!J$15)),"",'III_Plan comp 438.68 {Plan 10}'!J$15&amp;analysismethod10)</f>
        <v xml:space="preserve">Language Capabilities: Contract
IHCP: Contract/Good-faith effort to contract; 
</v>
      </c>
      <c r="BR133" s="254" t="str">
        <f>IF(ISNUMBER(FIND(analysismethod10,'III_Plan comp 438.68 {Plan 10}'!K$15)),"",'III_Plan comp 438.68 {Plan 10}'!K$15&amp;analysismethod10)</f>
        <v xml:space="preserve">Language Capabilities: Contract
IHCP: Contract/Good-faith effort to contract; 
</v>
      </c>
      <c r="BS133" s="254" t="str">
        <f>IF(ISNUMBER(FIND(analysismethod10,'III_Plan comp 438.68 {Plan 10}'!L$15)),"",'III_Plan comp 438.68 {Plan 10}'!L$15&amp;analysismethod10)</f>
        <v xml:space="preserve">Language Capabilities: Contract
IHCP: Contract/Good-faith effort to contract; 
</v>
      </c>
      <c r="BT133" s="254" t="str">
        <f>IF(ISNUMBER(FIND(analysismethod10,'III_Plan comp 438.68 {Plan 10}'!M$15)),"",'III_Plan comp 438.68 {Plan 10}'!M$15&amp;analysismethod10)</f>
        <v xml:space="preserve">Language Capabilities: Contract
IHCP: Contract/Good-faith effort to contract; 
</v>
      </c>
      <c r="BU133" s="254" t="str">
        <f>IF(ISNUMBER(FIND(analysismethod10,'III_Plan comp 438.68 {Plan 10}'!N$15)),"",'III_Plan comp 438.68 {Plan 10}'!N$15&amp;analysismethod10)</f>
        <v xml:space="preserve">Language Capabilities: Contract
IHCP: Contract/Good-faith effort to contract; 
</v>
      </c>
      <c r="BV133" s="254" t="str">
        <f>IF(ISNUMBER(FIND(analysismethod10,'III_Plan comp 438.68 {Plan 10}'!O$15)),"",'III_Plan comp 438.68 {Plan 10}'!O$15&amp;analysismethod10)</f>
        <v xml:space="preserve">Language Capabilities: Contract
IHCP: Contract/Good-faith effort to contract; 
</v>
      </c>
      <c r="BW133" s="254" t="str">
        <f>IF(ISNUMBER(FIND(analysismethod10,'III_Plan comp 438.68 {Plan 10}'!P$15)),"",'III_Plan comp 438.68 {Plan 10}'!P$15&amp;analysismethod10)</f>
        <v xml:space="preserve">Contract/Good faith effort to contract ; 
Network Adequacy Certification Tool (NACT); 
Language Capabilities: Contract
IHCP: Contract/Good-faith effort to contract; 
</v>
      </c>
      <c r="BX133" s="254" t="str">
        <f>IF(ISNUMBER(FIND(analysismethod10,'III_Plan comp 438.68 {Plan 10}'!Q$15)),"",'III_Plan comp 438.68 {Plan 10}'!Q$15&amp;analysismethod10)</f>
        <v xml:space="preserve">Language Capabilities: Contract
IHCP: Contract/Good-faith effort to contract; 
</v>
      </c>
      <c r="BY133" s="254" t="str">
        <f>IF(ISNUMBER(FIND(analysismethod10,'III_Plan comp 438.68 {Plan 10}'!R$15)),"",'III_Plan comp 438.68 {Plan 10}'!R$15&amp;analysismethod10)</f>
        <v xml:space="preserve">Language Capabilities: Contract
IHCP: Contract/Good-faith effort to contract; 
</v>
      </c>
      <c r="BZ133" s="254" t="str">
        <f>IF(ISNUMBER(FIND(analysismethod10,'III_Plan comp 438.68 {Plan 10}'!S$15)),"",'III_Plan comp 438.68 {Plan 10}'!S$15&amp;analysismethod10)</f>
        <v xml:space="preserve">Language Capabilities: Contract
IHCP: Contract/Good-faith effort to contract; 
</v>
      </c>
      <c r="CA133" s="254" t="str">
        <f>IF(ISNUMBER(FIND(analysismethod10,'III_Plan comp 438.68 {Plan 10}'!T$15)),"",'III_Plan comp 438.68 {Plan 10}'!T$15&amp;analysismethod10)</f>
        <v xml:space="preserve">Language Capabilities: Contract
IHCP: Contract/Good-faith effort to contract; 
</v>
      </c>
      <c r="CB133" s="254" t="str">
        <f>IF(ISNUMBER(FIND(analysismethod10,'III_Plan comp 438.68 {Plan 10}'!U$15)),"",'III_Plan comp 438.68 {Plan 10}'!U$15&amp;analysismethod10)</f>
        <v xml:space="preserve">Language Capabilities: Contract
IHCP: Contract/Good-faith effort to contract; 
</v>
      </c>
      <c r="CC133" s="254" t="str">
        <f>IF(ISNUMBER(FIND(analysismethod10,'III_Plan comp 438.68 {Plan 10}'!V$15)),"",'III_Plan comp 438.68 {Plan 10}'!V$15&amp;analysismethod10)</f>
        <v xml:space="preserve">Language Capabilities: Contract
IHCP: Contract/Good-faith effort to contract; 
</v>
      </c>
      <c r="CD133" s="254" t="str">
        <f>IF(ISNUMBER(FIND(analysismethod10,'III_Plan comp 438.68 {Plan 10}'!W$15)),"",'III_Plan comp 438.68 {Plan 10}'!W$15&amp;analysismethod10)</f>
        <v xml:space="preserve">Language Capabilities: Contract
IHCP: Contract/Good-faith effort to contract; 
</v>
      </c>
      <c r="CE133" s="254" t="str">
        <f>IF(ISNUMBER(FIND(analysismethod10,'III_Plan comp 438.68 {Plan 10}'!X$15)),"",'III_Plan comp 438.68 {Plan 10}'!X$15&amp;analysismethod10)</f>
        <v xml:space="preserve">Language Capabilities: Contract
IHCP: Contract/Good-faith effort to contract; 
</v>
      </c>
      <c r="CF133" s="254" t="str">
        <f>IF(ISNUMBER(FIND(analysismethod10,'III_Plan comp 438.68 {Plan 10}'!Y$15)),"",'III_Plan comp 438.68 {Plan 10}'!Y$15&amp;analysismethod10)</f>
        <v xml:space="preserve">Language Capabilities: Contract
IHCP: Contract/Good-faith effort to contract; 
</v>
      </c>
      <c r="CG133" s="254" t="str">
        <f>IF(ISNUMBER(FIND(analysismethod10,'III_Plan comp 438.68 {Plan 10}'!Z$15)),"",'III_Plan comp 438.68 {Plan 10}'!Z$15&amp;analysismethod10)</f>
        <v xml:space="preserve">Language Capabilities: Contract
IHCP: Contract/Good-faith effort to contract; 
</v>
      </c>
      <c r="CH133" s="254" t="str">
        <f>IF(ISNUMBER(FIND(analysismethod10,'III_Plan comp 438.68 {Plan 10}'!AA$15)),"",'III_Plan comp 438.68 {Plan 10}'!AA$15&amp;analysismethod10)</f>
        <v xml:space="preserve">Language Capabilities: Contract
IHCP: Contract/Good-faith effort to contract; 
</v>
      </c>
      <c r="CI133" s="254" t="str">
        <f>IF(ISNUMBER(FIND(analysismethod10,'III_Plan comp 438.68 {Plan 10}'!AB$15)),"",'III_Plan comp 438.68 {Plan 10}'!AB$15&amp;analysismethod10)</f>
        <v xml:space="preserve">Language Capabilities: Contract
IHCP: Contract/Good-faith effort to contract; 
</v>
      </c>
      <c r="CJ133" s="254" t="str">
        <f>IF(ISNUMBER(FIND(analysismethod10,'III_Plan comp 438.68 {Plan 10}'!AC$15)),"",'III_Plan comp 438.68 {Plan 10}'!AC$15&amp;analysismethod10)</f>
        <v xml:space="preserve">Language Capabilities: Contract
IHCP: Contract/Good-faith effort to contract; 
</v>
      </c>
      <c r="CK133" s="254" t="str">
        <f>IF(ISNUMBER(FIND(analysismethod10,'III_Plan comp 438.68 {Plan 10}'!AD$15)),"",'III_Plan comp 438.68 {Plan 10}'!AD$15&amp;analysismethod10)</f>
        <v xml:space="preserve">Language Capabilities: Contract
IHCP: Contract/Good-faith effort to contract; 
</v>
      </c>
      <c r="CL133" s="254" t="str">
        <f>IF(ISNUMBER(FIND(analysismethod10,'III_Plan comp 438.68 {Plan 10}'!AE$15)),"",'III_Plan comp 438.68 {Plan 10}'!AE$15&amp;analysismethod10)</f>
        <v xml:space="preserve">Language Capabilities: Contract
IHCP: Contract/Good-faith effort to contract; 
</v>
      </c>
      <c r="CM133" s="254" t="str">
        <f>IF(ISNUMBER(FIND(analysismethod10,'III_Plan comp 438.68 {Plan 10}'!AF$15)),"",'III_Plan comp 438.68 {Plan 10}'!AF$15&amp;analysismethod10)</f>
        <v xml:space="preserve">Language Capabilities: Contract
IHCP: Contract/Good-faith effort to contract; 
</v>
      </c>
      <c r="CN133" s="254" t="str">
        <f>IF(ISNUMBER(FIND(analysismethod10,'III_Plan comp 438.68 {Plan 10}'!AG$15)),"",'III_Plan comp 438.68 {Plan 10}'!AG$15&amp;analysismethod10)</f>
        <v xml:space="preserve">Language Capabilities: Contract
IHCP: Contract/Good-faith effort to contract; 
</v>
      </c>
      <c r="CO133" s="254" t="str">
        <f>IF(ISNUMBER(FIND(analysismethod10,'III_Plan comp 438.68 {Plan 10}'!AH$15)),"",'III_Plan comp 438.68 {Plan 10}'!AH$15&amp;analysismethod10)</f>
        <v xml:space="preserve">Language Capabilities: Contract
IHCP: Contract/Good-faith effort to contract; 
</v>
      </c>
      <c r="CP133" s="254" t="str">
        <f>IF(ISNUMBER(FIND(analysismethod10,'III_Plan comp 438.68 {Plan 10}'!AI$15)),"",'III_Plan comp 438.68 {Plan 10}'!AI$15&amp;analysismethod10)</f>
        <v xml:space="preserve">Language Capabilities: Contract
IHCP: Contract/Good-faith effort to contract; 
</v>
      </c>
      <c r="CQ133" s="254" t="str">
        <f>IF(ISNUMBER(FIND(analysismethod10,'III_Plan comp 438.68 {Plan 10}'!AJ$15)),"",'III_Plan comp 438.68 {Plan 10}'!AJ$15&amp;analysismethod10)</f>
        <v xml:space="preserve">Language Capabilities: Contract
IHCP: Contract/Good-faith effort to contract; 
</v>
      </c>
      <c r="CR133" s="254" t="str">
        <f>IF(ISNUMBER(FIND(analysismethod10,'III_Plan comp 438.68 {Plan 10}'!AK$15)),"",'III_Plan comp 438.68 {Plan 10}'!AK$15&amp;analysismethod10)</f>
        <v xml:space="preserve">Language Capabilities: Contract
IHCP: Contract/Good-faith effort to contract; 
</v>
      </c>
      <c r="CS133" s="254" t="str">
        <f>IF(ISNUMBER(FIND(analysismethod10,'III_Plan comp 438.68 {Plan 10}'!AL$15)),"",'III_Plan comp 438.68 {Plan 10}'!AL$15&amp;analysismethod10)</f>
        <v xml:space="preserve">Language Capabilities: Contract
IHCP: Contract/Good-faith effort to contract; 
</v>
      </c>
      <c r="CT133" s="254" t="str">
        <f>IF(ISNUMBER(FIND(analysismethod10,'III_Plan comp 438.68 {Plan 10}'!AM$15)),"",'III_Plan comp 438.68 {Plan 10}'!AM$15&amp;analysismethod10)</f>
        <v xml:space="preserve">Language Capabilities: Contract
IHCP: Contract/Good-faith effort to contract; 
</v>
      </c>
      <c r="CU133" s="254" t="str">
        <f>IF(ISNUMBER(FIND(analysismethod10,'III_Plan comp 438.68 {Plan 10}'!AN$15)),"",'III_Plan comp 438.68 {Plan 10}'!AN$15&amp;analysismethod10)</f>
        <v xml:space="preserve">Language Capabilities: Contract
IHCP: Contract/Good-faith effort to contract; 
</v>
      </c>
      <c r="CV133" s="254" t="str">
        <f>IF(ISNUMBER(FIND(analysismethod10,'III_Plan comp 438.68 {Plan 10}'!AO$15)),"",'III_Plan comp 438.68 {Plan 10}'!AO$15&amp;analysismethod10)</f>
        <v xml:space="preserve">Language Capabilities: Contract
IHCP: Contract/Good-faith effort to contract; 
</v>
      </c>
      <c r="CW133" s="254" t="str">
        <f>IF(ISNUMBER(FIND(analysismethod10,'III_Plan comp 438.68 {Plan 10}'!AP$15)),"",'III_Plan comp 438.68 {Plan 10}'!AP$15&amp;analysismethod10)</f>
        <v xml:space="preserve">Language Capabilities: Contract
IHCP: Contract/Good-faith effort to contract; 
</v>
      </c>
      <c r="CX133" s="254" t="str">
        <f>IF(ISNUMBER(FIND(analysismethod10,'III_Plan comp 438.68 {Plan 10}'!AQ$15)),"",'III_Plan comp 438.68 {Plan 10}'!AQ$15&amp;analysismethod10)</f>
        <v xml:space="preserve">Language Capabilities: Contract
IHCP: Contract/Good-faith effort to contract; 
</v>
      </c>
      <c r="CY133" s="254" t="str">
        <f>IF(ISNUMBER(FIND(analysismethod10,'III_Plan comp 438.68 {Plan 10}'!AR$15)),"",'III_Plan comp 438.68 {Plan 10}'!AR$15&amp;analysismethod10)</f>
        <v xml:space="preserve">Language Capabilities: Contract
IHCP: Contract/Good-faith effort to contract; 
</v>
      </c>
      <c r="CZ133" s="254" t="str">
        <f>IF(ISNUMBER(FIND(analysismethod10,'III_Plan comp 438.68 {Plan 10}'!AS$15)),"",'III_Plan comp 438.68 {Plan 10}'!AS$15&amp;analysismethod10)</f>
        <v xml:space="preserve">Language Capabilities: Contract
IHCP: Contract/Good-faith effort to contract; 
</v>
      </c>
      <c r="DA133" s="254" t="str">
        <f>IF(ISNUMBER(FIND(analysismethod10,'III_Plan comp 438.68 {Plan 10}'!AT$15)),"",'III_Plan comp 438.68 {Plan 10}'!AT$15&amp;analysismethod10)</f>
        <v xml:space="preserve">Language Capabilities: Contract
IHCP: Contract/Good-faith effort to contract; 
</v>
      </c>
      <c r="DB133" s="254" t="str">
        <f>IF(ISNUMBER(FIND(analysismethod10,'III_Plan comp 438.68 {Plan 10}'!AU$15)),"",'III_Plan comp 438.68 {Plan 10}'!AU$15&amp;analysismethod10)</f>
        <v xml:space="preserve">Language Capabilities: Contract
IHCP: Contract/Good-faith effort to contract; 
</v>
      </c>
      <c r="DC133" s="254" t="str">
        <f>IF(ISNUMBER(FIND(analysismethod10,'III_Plan comp 438.68 {Plan 10}'!AV$15)),"",'III_Plan comp 438.68 {Plan 10}'!AV$15&amp;analysismethod10)</f>
        <v xml:space="preserve">Language Capabilities: Contract
IHCP: Contract/Good-faith effort to contract; 
</v>
      </c>
      <c r="DD133" s="254" t="str">
        <f>IF(ISNUMBER(FIND(analysismethod10,'III_Plan comp 438.68 {Plan 10}'!AW$15)),"",'III_Plan comp 438.68 {Plan 10}'!AW$15&amp;analysismethod10)</f>
        <v xml:space="preserve">Language Capabilities: Contract
IHCP: Contract/Good-faith effort to contract; 
</v>
      </c>
      <c r="DE133" s="254" t="str">
        <f>IF(ISNUMBER(FIND(analysismethod10,'III_Plan comp 438.68 {Plan 10}'!AX$15)),"",'III_Plan comp 438.68 {Plan 10}'!AX$15&amp;analysismethod10)</f>
        <v xml:space="preserve">Language Capabilities: Contract
IHCP: Contract/Good-faith effort to contract; 
</v>
      </c>
      <c r="DF133" s="254" t="str">
        <f>IF(ISNUMBER(FIND(analysismethod10,'III_Plan comp 438.68 {Plan 10}'!AY$15)),"",'III_Plan comp 438.68 {Plan 10}'!AY$15&amp;analysismethod10)</f>
        <v xml:space="preserve">Language Capabilities: Contract
IHCP: Contract/Good-faith effort to contract; 
</v>
      </c>
      <c r="DG133" s="254" t="str">
        <f>IF(ISNUMBER(FIND(analysismethod10,'III_Plan comp 438.68 {Plan 10}'!AZ$15)),"",'III_Plan comp 438.68 {Plan 10}'!AZ$15&amp;analysismethod10)</f>
        <v xml:space="preserve">Language Capabilities: Contract
IHCP: Contract/Good-faith effort to contract; 
</v>
      </c>
      <c r="DH133" s="254" t="str">
        <f>IF(ISNUMBER(FIND(analysismethod10,'III_Plan comp 438.68 {Plan 10}'!BA$15)),"",'III_Plan comp 438.68 {Plan 10}'!BA$15&amp;analysismethod10)</f>
        <v xml:space="preserve">Language Capabilities: Contract
IHCP: Contract/Good-faith effort to contract; 
</v>
      </c>
      <c r="DI133" s="254" t="str">
        <f>IF(ISNUMBER(FIND(analysismethod10,'III_Plan comp 438.68 {Plan 10}'!BB$15)),"",'III_Plan comp 438.68 {Plan 10}'!BB$15&amp;analysismethod10)</f>
        <v xml:space="preserve">Language Capabilities: Contract
IHCP: Contract/Good-faith effort to contract; 
</v>
      </c>
      <c r="DJ133" s="254" t="str">
        <f>IF(ISNUMBER(FIND(analysismethod10,'III_Plan comp 438.68 {Plan 10}'!BC$15)),"",'III_Plan comp 438.68 {Plan 10}'!BC$15&amp;analysismethod10)</f>
        <v xml:space="preserve">Language Capabilities: Contract
IHCP: Contract/Good-faith effort to contract; 
</v>
      </c>
      <c r="DK133" s="254" t="str">
        <f>IF(ISNUMBER(FIND(analysismethod10,'III_Plan comp 438.68 {Plan 10}'!BD$15)),"",'III_Plan comp 438.68 {Plan 10}'!BD$15&amp;analysismethod10)</f>
        <v xml:space="preserve">Language Capabilities: Contract
IHCP: Contract/Good-faith effort to contract; 
</v>
      </c>
      <c r="DL133" s="254" t="str">
        <f>IF(ISNUMBER(FIND(analysismethod10,'III_Plan comp 438.68 {Plan 10}'!BE$15)),"",'III_Plan comp 438.68 {Plan 10}'!BE$15&amp;analysismethod10)</f>
        <v xml:space="preserve">Language Capabilities: Contract
IHCP: Contract/Good-faith effort to contract; 
</v>
      </c>
      <c r="DM133" s="254" t="str">
        <f>IF(ISNUMBER(FIND(analysismethod10,'III_Plan comp 438.68 {Plan 10}'!BF$15)),"",'III_Plan comp 438.68 {Plan 10}'!BF$15&amp;analysismethod10)</f>
        <v xml:space="preserve">Language Capabilities: Contract
IHCP: Contract/Good-faith effort to contract; 
</v>
      </c>
      <c r="DN133" s="254" t="str">
        <f>IF(ISNUMBER(FIND(analysismethod10,'III_Plan comp 438.68 {Plan 10}'!BG$15)),"",'III_Plan comp 438.68 {Plan 10}'!BG$15&amp;analysismethod10)</f>
        <v xml:space="preserve">Language Capabilities: Contract
IHCP: Contract/Good-faith effort to contract; 
</v>
      </c>
      <c r="DO133" s="254" t="str">
        <f>IF(ISNUMBER(FIND(analysismethod10,'III_Plan comp 438.68 {Plan 10}'!BH$15)),"",'III_Plan comp 438.68 {Plan 10}'!BH$15&amp;analysismethod10)</f>
        <v xml:space="preserve">Language Capabilities: Contract
IHCP: Contract/Good-faith effort to contract; 
</v>
      </c>
      <c r="DP133" s="254" t="str">
        <f>IF(ISNUMBER(FIND(analysismethod10,'III_Plan comp 438.68 {Plan 10}'!BI$15)),"",'III_Plan comp 438.68 {Plan 10}'!BI$15&amp;analysismethod10)</f>
        <v xml:space="preserve">Language Capabilities: Contract
IHCP: Contract/Good-faith effort to contract; 
</v>
      </c>
      <c r="DQ133" s="254" t="str">
        <f>IF(ISNUMBER(FIND(analysismethod10,'III_Plan comp 438.68 {Plan 10}'!BJ$15)),"",'III_Plan comp 438.68 {Plan 10}'!BJ$15&amp;analysismethod10)</f>
        <v xml:space="preserve">Language Capabilities: Contract
IHCP: Contract/Good-faith effort to contract; 
</v>
      </c>
      <c r="DR133" s="254" t="str">
        <f>IF(ISNUMBER(FIND(analysismethod10,'III_Plan comp 438.68 {Plan 10}'!BK$15)),"",'III_Plan comp 438.68 {Plan 10}'!BK$15&amp;analysismethod10)</f>
        <v xml:space="preserve">Language Capabilities: Contract
IHCP: Contract/Good-faith effort to contract; 
</v>
      </c>
      <c r="DS133" s="254" t="str">
        <f>IF(ISNUMBER(FIND(analysismethod10,'III_Plan comp 438.68 {Plan 10}'!BL$15)),"",'III_Plan comp 438.68 {Plan 10}'!BL$15&amp;analysismethod10)</f>
        <v xml:space="preserve">Language Capabilities: Contract
IHCP: Contract/Good-faith effort to contract; 
</v>
      </c>
      <c r="DT133" s="254" t="str">
        <f>IF(ISNUMBER(FIND(analysismethod10,'III_Plan comp 438.68 {Plan 10}'!BM$15)),"",'III_Plan comp 438.68 {Plan 10}'!BM$15&amp;analysismethod10)</f>
        <v xml:space="preserve">Language Capabilities: Contract
IHCP: Contract/Good-faith effort to contract; 
</v>
      </c>
      <c r="DU133" s="254" t="str">
        <f>IF(ISNUMBER(FIND(analysismethod10,'III_Plan comp 438.68 {Plan 10}'!BN$15)),"",'III_Plan comp 438.68 {Plan 10}'!BN$15&amp;analysismethod10)</f>
        <v xml:space="preserve">Language Capabilities: Contract
IHCP: Contract/Good-faith effort to contract; 
</v>
      </c>
      <c r="DV133" s="254" t="str">
        <f>IF(ISNUMBER(FIND(analysismethod10,'III_Plan comp 438.68 {Plan 10}'!BO$15)),"",'III_Plan comp 438.68 {Plan 10}'!BO$15&amp;analysismethod10)</f>
        <v xml:space="preserve">Language Capabilities: Contract
IHCP: Contract/Good-faith effort to contract; 
</v>
      </c>
      <c r="DW133" s="254" t="str">
        <f>IF(ISNUMBER(FIND(analysismethod10,'III_Plan comp 438.68 {Plan 10}'!BP$15)),"",'III_Plan comp 438.68 {Plan 10}'!BP$15&amp;analysismethod10)</f>
        <v xml:space="preserve">Language Capabilities: Contract
IHCP: Contract/Good-faith effort to contract; 
</v>
      </c>
      <c r="DX133" s="254" t="str">
        <f>IF(ISNUMBER(FIND(analysismethod10,'III_Plan comp 438.68 {Plan 10}'!BQ$15)),"",'III_Plan comp 438.68 {Plan 10}'!BQ$15&amp;analysismethod10)</f>
        <v xml:space="preserve">Language Capabilities: Contract
IHCP: Contract/Good-faith effort to contract; 
</v>
      </c>
      <c r="DY133" s="254" t="str">
        <f>IF(ISNUMBER(FIND(analysismethod10,'III_Plan comp 438.68 {Plan 10}'!BR$15)),"",'III_Plan comp 438.68 {Plan 10}'!BR$15&amp;analysismethod10)</f>
        <v xml:space="preserve">Language Capabilities: Contract
IHCP: Contract/Good-faith effort to contract; 
</v>
      </c>
      <c r="DZ133" s="254" t="str">
        <f>IF(ISNUMBER(FIND(analysismethod10,'III_Plan comp 438.68 {Plan 10}'!BS$15)),"",'III_Plan comp 438.68 {Plan 10}'!BS$15&amp;analysismethod10)</f>
        <v xml:space="preserve">Language Capabilities: Contract
IHCP: Contract/Good-faith effort to contract; 
</v>
      </c>
      <c r="EA133" s="254" t="str">
        <f>IF(ISNUMBER(FIND(analysismethod10,'III_Plan comp 438.68 {Plan 10}'!BT$15)),"",'III_Plan comp 438.68 {Plan 10}'!BT$15&amp;analysismethod10)</f>
        <v xml:space="preserve">Language Capabilities: Contract
IHCP: Contract/Good-faith effort to contract; 
</v>
      </c>
      <c r="EB133" s="254" t="str">
        <f>IF(ISNUMBER(FIND(analysismethod10,'III_Plan comp 438.68 {Plan 10}'!BU$15)),"",'III_Plan comp 438.68 {Plan 10}'!BU$15&amp;analysismethod10)</f>
        <v xml:space="preserve">Language Capabilities: Contract
IHCP: Contract/Good-faith effort to contract; 
</v>
      </c>
      <c r="EC133" s="254" t="str">
        <f>IF(ISNUMBER(FIND(analysismethod10,'III_Plan comp 438.68 {Plan 10}'!BV$15)),"",'III_Plan comp 438.68 {Plan 10}'!BV$15&amp;analysismethod10)</f>
        <v xml:space="preserve">Language Capabilities: Contract
IHCP: Contract/Good-faith effort to contract; 
</v>
      </c>
      <c r="ED133" s="254" t="str">
        <f>IF(ISNUMBER(FIND(analysismethod10,'III_Plan comp 438.68 {Plan 10}'!BW$15)),"",'III_Plan comp 438.68 {Plan 10}'!BW$15&amp;analysismethod10)</f>
        <v xml:space="preserve">Language Capabilities: Contract
IHCP: Contract/Good-faith effort to contract; 
</v>
      </c>
      <c r="EE133" s="254" t="str">
        <f>IF(ISNUMBER(FIND(analysismethod10,'III_Plan comp 438.68 {Plan 10}'!BX$15)),"",'III_Plan comp 438.68 {Plan 10}'!BX$15&amp;analysismethod10)</f>
        <v xml:space="preserve">Language Capabilities: Contract
IHCP: Contract/Good-faith effort to contract; 
</v>
      </c>
      <c r="EF133" s="254" t="str">
        <f>IF(ISNUMBER(FIND(analysismethod10,'III_Plan comp 438.68 {Plan 10}'!BY$15)),"",'III_Plan comp 438.68 {Plan 10}'!BY$15&amp;analysismethod10)</f>
        <v xml:space="preserve">Language Capabilities: Contract
IHCP: Contract/Good-faith effort to contract; 
</v>
      </c>
      <c r="EG133" s="254" t="str">
        <f>IF(ISNUMBER(FIND(analysismethod10,'III_Plan comp 438.68 {Plan 10}'!BZ$15)),"",'III_Plan comp 438.68 {Plan 10}'!BZ$15&amp;analysismethod10)</f>
        <v xml:space="preserve">Language Capabilities: Contract
IHCP: Contract/Good-faith effort to contract; 
</v>
      </c>
      <c r="EH133" s="254" t="str">
        <f>IF(ISNUMBER(FIND(analysismethod10,'III_Plan comp 438.68 {Plan 10}'!CA$15)),"",'III_Plan comp 438.68 {Plan 10}'!CA$15&amp;analysismethod10)</f>
        <v xml:space="preserve">Language Capabilities: Contract
IHCP: Contract/Good-faith effort to contract; 
</v>
      </c>
      <c r="EI133" s="254" t="str">
        <f>IF(ISNUMBER(FIND(analysismethod10,'III_Plan comp 438.68 {Plan 10}'!CB$15)),"",'III_Plan comp 438.68 {Plan 10}'!CB$15&amp;analysismethod10)</f>
        <v xml:space="preserve">Language Capabilities: Contract
IHCP: Contract/Good-faith effort to contract; 
</v>
      </c>
      <c r="EJ133" s="254" t="str">
        <f>IF(ISNUMBER(FIND(analysismethod10,'III_Plan comp 438.68 {Plan 10}'!CC$15)),"",'III_Plan comp 438.68 {Plan 10}'!CC$15&amp;analysismethod10)</f>
        <v xml:space="preserve">Language Capabilities: Contract
IHCP: Contract/Good-faith effort to contract; 
</v>
      </c>
      <c r="EK133" s="254" t="str">
        <f>IF(ISNUMBER(FIND(analysismethod10,'III_Plan comp 438.68 {Plan 10}'!CD$15)),"",'III_Plan comp 438.68 {Plan 10}'!CD$15&amp;analysismethod10)</f>
        <v xml:space="preserve">Language Capabilities: Contract
IHCP: Contract/Good-faith effort to contract; 
</v>
      </c>
      <c r="EL133" s="254" t="str">
        <f>IF(ISNUMBER(FIND(analysismethod10,'III_Plan comp 438.68 {Plan 10}'!CE$15)),"",'III_Plan comp 438.68 {Plan 10}'!CE$15&amp;analysismethod10)</f>
        <v xml:space="preserve">Language Capabilities: Contract
IHCP: Contract/Good-faith effort to contract; 
</v>
      </c>
      <c r="EM133" s="254" t="str">
        <f>IF(ISNUMBER(FIND(analysismethod10,'III_Plan comp 438.68 {Plan 10}'!CF$15)),"",'III_Plan comp 438.68 {Plan 10}'!CF$15&amp;analysismethod10)</f>
        <v xml:space="preserve">Language Capabilities: Contract
IHCP: Contract/Good-faith effort to contract; 
</v>
      </c>
      <c r="EN133" s="254" t="str">
        <f>IF(ISNUMBER(FIND(analysismethod10,'III_Plan comp 438.68 {Plan 10}'!CG$15)),"",'III_Plan comp 438.68 {Plan 10}'!CG$15&amp;analysismethod10)</f>
        <v xml:space="preserve">Language Capabilities: Contract
IHCP: Contract/Good-faith effort to contract; 
</v>
      </c>
      <c r="EO133" s="254" t="str">
        <f>IF(ISNUMBER(FIND(analysismethod10,'III_Plan comp 438.68 {Plan 10}'!CH$15)),"",'III_Plan comp 438.68 {Plan 10}'!CH$15&amp;analysismethod10)</f>
        <v xml:space="preserve">Language Capabilities: Contract
IHCP: Contract/Good-faith effort to contract; 
</v>
      </c>
      <c r="EP133" s="254" t="str">
        <f>IF(ISNUMBER(FIND(analysismethod10,'III_Plan comp 438.68 {Plan 10}'!CI$15)),"",'III_Plan comp 438.68 {Plan 10}'!CI$15&amp;analysismethod10)</f>
        <v xml:space="preserve">Language Capabilities: Contract
IHCP: Contract/Good-faith effort to contract; 
</v>
      </c>
      <c r="EQ133" s="254" t="str">
        <f>IF(ISNUMBER(FIND(analysismethod10,'III_Plan comp 438.68 {Plan 10}'!CJ$15)),"",'III_Plan comp 438.68 {Plan 10}'!CJ$15&amp;analysismethod10)</f>
        <v xml:space="preserve">Language Capabilities: Contract
IHCP: Contract/Good-faith effort to contract; 
</v>
      </c>
      <c r="ER133" s="254" t="str">
        <f>IF(ISNUMBER(FIND(analysismethod10,'III_Plan comp 438.68 {Plan 10}'!CK$15)),"",'III_Plan comp 438.68 {Plan 10}'!CK$15&amp;analysismethod10)</f>
        <v xml:space="preserve">Language Capabilities: Contract
IHCP: Contract/Good-faith effort to contract; 
</v>
      </c>
      <c r="ES133" s="254" t="str">
        <f>IF(ISNUMBER(FIND(analysismethod10,'III_Plan comp 438.68 {Plan 10}'!CL$15)),"",'III_Plan comp 438.68 {Plan 10}'!CL$15&amp;analysismethod10)</f>
        <v xml:space="preserve">Language Capabilities: Contract
IHCP: Contract/Good-faith effort to contract; 
</v>
      </c>
      <c r="ET133" s="254" t="str">
        <f>IF(ISNUMBER(FIND(analysismethod10,'III_Plan comp 438.68 {Plan 10}'!CM$15)),"",'III_Plan comp 438.68 {Plan 10}'!CM$15&amp;analysismethod10)</f>
        <v xml:space="preserve">Language Capabilities: Contract
IHCP: Contract/Good-faith effort to contract; 
</v>
      </c>
      <c r="EU133" s="254" t="str">
        <f>IF(ISNUMBER(FIND(analysismethod10,'III_Plan comp 438.68 {Plan 10}'!CN$15)),"",'III_Plan comp 438.68 {Plan 10}'!CN$15&amp;analysismethod10)</f>
        <v xml:space="preserve">Language Capabilities: Contract
IHCP: Contract/Good-faith effort to contract; 
</v>
      </c>
      <c r="EV133" s="254" t="str">
        <f>IF(ISNUMBER(FIND(analysismethod10,'III_Plan comp 438.68 {Plan 10}'!CO$15)),"",'III_Plan comp 438.68 {Plan 10}'!CO$15&amp;analysismethod10)</f>
        <v xml:space="preserve">Language Capabilities: Contract
IHCP: Contract/Good-faith effort to contract; 
</v>
      </c>
      <c r="EW133" s="254" t="str">
        <f>IF(ISNUMBER(FIND(analysismethod10,'III_Plan comp 438.68 {Plan 10}'!CP$15)),"",'III_Plan comp 438.68 {Plan 10}'!CP$15&amp;analysismethod10)</f>
        <v xml:space="preserve">Language Capabilities: Contract
IHCP: Contract/Good-faith effort to contract; 
</v>
      </c>
      <c r="EX133" s="254" t="str">
        <f>IF(ISNUMBER(FIND(analysismethod10,'III_Plan comp 438.68 {Plan 10}'!CQ$15)),"",'III_Plan comp 438.68 {Plan 10}'!CQ$15&amp;analysismethod10)</f>
        <v xml:space="preserve">Language Capabilities: Contract
IHCP: Contract/Good-faith effort to contract; 
</v>
      </c>
      <c r="EY133" s="254" t="str">
        <f>IF(ISNUMBER(FIND(analysismethod10,'III_Plan comp 438.68 {Plan 10}'!CR$15)),"",'III_Plan comp 438.68 {Plan 10}'!CR$15&amp;analysismethod10)</f>
        <v xml:space="preserve">Language Capabilities: Contract
IHCP: Contract/Good-faith effort to contract; 
</v>
      </c>
      <c r="EZ133" s="254" t="str">
        <f>IF(ISNUMBER(FIND(analysismethod10,'III_Plan comp 438.68 {Plan 10}'!CS$15)),"",'III_Plan comp 438.68 {Plan 10}'!CS$15&amp;analysismethod10)</f>
        <v xml:space="preserve">Language Capabilities: Contract
IHCP: Contract/Good-faith effort to contract; 
</v>
      </c>
      <c r="FA133" s="254" t="str">
        <f>IF(ISNUMBER(FIND(analysismethod10,'III_Plan comp 438.68 {Plan 10}'!CT$15)),"",'III_Plan comp 438.68 {Plan 10}'!CT$15&amp;analysismethod10)</f>
        <v xml:space="preserve">Language Capabilities: Contract
IHCP: Contract/Good-faith effort to contract; 
</v>
      </c>
      <c r="FB133" s="254" t="str">
        <f>IF(ISNUMBER(FIND(analysismethod10,'III_Plan comp 438.68 {Plan 10}'!CU$15)),"",'III_Plan comp 438.68 {Plan 10}'!CU$15&amp;analysismethod10)</f>
        <v xml:space="preserve">Language Capabilities: Contract
IHCP: Contract/Good-faith effort to contract; 
</v>
      </c>
      <c r="FC133" s="254" t="str">
        <f>IF(ISNUMBER(FIND(analysismethod10,'III_Plan comp 438.68 {Plan 10}'!CV$15)),"",'III_Plan comp 438.68 {Plan 10}'!CV$15&amp;analysismethod10)</f>
        <v xml:space="preserve">Language Capabilities: Contract
IHCP: Contract/Good-faith effort to contract; 
</v>
      </c>
      <c r="FD133" s="254" t="str">
        <f>IF(ISNUMBER(FIND(analysismethod10,'III_Plan comp 438.68 {Plan 10}'!CW$15)),"",'III_Plan comp 438.68 {Plan 10}'!CW$15&amp;analysismethod10)</f>
        <v xml:space="preserve">Language Capabilities: Contract
IHCP: Contract/Good-faith effort to contract; 
</v>
      </c>
      <c r="FE133" s="254" t="str">
        <f>IF(ISNUMBER(FIND(analysismethod10,'III_Plan comp 438.68 {Plan 10}'!CX$15)),"",'III_Plan comp 438.68 {Plan 10}'!CX$15&amp;analysismethod10)</f>
        <v xml:space="preserve">Language Capabilities: Contract
IHCP: Contract/Good-faith effort to contract; 
</v>
      </c>
      <c r="FF133" s="254" t="str">
        <f>IF(ISNUMBER(FIND(analysismethod10,'III_Plan comp 438.68 {Plan 10}'!CY$15)),"",'III_Plan comp 438.68 {Plan 10}'!CY$15&amp;analysismethod10)</f>
        <v xml:space="preserve">Language Capabilities: Contract
IHCP: Contract/Good-faith effort to contract; 
</v>
      </c>
      <c r="FG133" s="254" t="str">
        <f>IF(ISNUMBER(FIND(analysismethod10,'III_Plan comp 438.68 {Plan 10}'!CZ$15)),"",'III_Plan comp 438.68 {Plan 10}'!CZ$15&amp;analysismethod10)</f>
        <v xml:space="preserve">Language Capabilities: Contract
IHCP: Contract/Good-faith effort to contract;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110" zoomScaleNormal="110" workbookViewId="0">
      <pane ySplit="1" topLeftCell="A2" activePane="bottomLeft" state="frozen"/>
      <selection pane="bottomLeft" activeCell="E10" sqref="E10"/>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2" t="s">
        <v>48</v>
      </c>
      <c r="B2" s="293"/>
      <c r="C2" s="294"/>
      <c r="D2" s="216"/>
      <c r="E2" s="217"/>
      <c r="F2" s="40"/>
    </row>
    <row r="3" spans="1:18" s="2" customFormat="1" ht="16.899999999999999" customHeight="1">
      <c r="A3" s="295" t="s">
        <v>49</v>
      </c>
      <c r="B3" s="296"/>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7"/>
      <c r="B5" s="298"/>
      <c r="C5" s="299"/>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90" t="s">
        <v>60</v>
      </c>
      <c r="C8" s="291"/>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7" t="s">
        <v>72</v>
      </c>
      <c r="B13" s="288"/>
      <c r="C13" s="289"/>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6" t="s">
        <v>101</v>
      </c>
      <c r="B23" s="286"/>
      <c r="C23" s="286"/>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ht="28.5">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7" t="s">
        <v>125</v>
      </c>
      <c r="B36" s="288"/>
      <c r="C36" s="289"/>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7" t="s">
        <v>148</v>
      </c>
      <c r="B48" s="288"/>
      <c r="C48" s="289"/>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81"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82" t="s">
        <v>69</v>
      </c>
      <c r="E51" s="49" t="s">
        <v>154</v>
      </c>
      <c r="F51" s="2"/>
      <c r="G51" s="2"/>
      <c r="H51" s="2"/>
      <c r="I51" s="2"/>
      <c r="J51" s="2"/>
      <c r="K51" s="2"/>
      <c r="L51" s="2"/>
      <c r="M51" s="2"/>
      <c r="N51" s="2"/>
      <c r="O51" s="2"/>
      <c r="P51" s="2"/>
      <c r="Q51" s="2"/>
      <c r="R51" s="2"/>
    </row>
    <row r="52" spans="1:18" ht="98.2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81"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82"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81"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82"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81" t="s">
        <v>150</v>
      </c>
      <c r="D62" s="162" t="s">
        <v>84</v>
      </c>
      <c r="E62" s="177" t="s">
        <v>159</v>
      </c>
    </row>
    <row r="63" spans="1:18" ht="28.5">
      <c r="A63" s="16" t="s">
        <v>55</v>
      </c>
      <c r="B63" s="147" t="s">
        <v>152</v>
      </c>
      <c r="C63" s="15" t="s">
        <v>153</v>
      </c>
      <c r="D63" s="282"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81" t="s">
        <v>150</v>
      </c>
      <c r="D66" s="162" t="s">
        <v>84</v>
      </c>
      <c r="E66" s="177" t="s">
        <v>159</v>
      </c>
    </row>
    <row r="67" spans="1:5" ht="28.5">
      <c r="A67" s="16" t="s">
        <v>55</v>
      </c>
      <c r="B67" s="147" t="s">
        <v>152</v>
      </c>
      <c r="C67" s="15" t="s">
        <v>153</v>
      </c>
      <c r="D67" s="282"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81" t="s">
        <v>150</v>
      </c>
      <c r="D70" s="162" t="s">
        <v>84</v>
      </c>
      <c r="E70" s="177" t="s">
        <v>159</v>
      </c>
    </row>
    <row r="71" spans="1:5" ht="28.5">
      <c r="A71" s="16" t="s">
        <v>55</v>
      </c>
      <c r="B71" s="147" t="s">
        <v>152</v>
      </c>
      <c r="C71" s="15" t="s">
        <v>153</v>
      </c>
      <c r="D71" s="282"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81" t="s">
        <v>150</v>
      </c>
      <c r="D74" s="162" t="s">
        <v>84</v>
      </c>
      <c r="E74" s="177" t="s">
        <v>159</v>
      </c>
    </row>
    <row r="75" spans="1:5" ht="28.5">
      <c r="A75" s="16" t="s">
        <v>55</v>
      </c>
      <c r="B75" s="166" t="s">
        <v>152</v>
      </c>
      <c r="C75" s="15" t="s">
        <v>153</v>
      </c>
      <c r="D75" s="282"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8.25">
      <c r="A80" s="16" t="s">
        <v>55</v>
      </c>
      <c r="B80" s="166" t="s">
        <v>172</v>
      </c>
      <c r="C80" s="171" t="s">
        <v>173</v>
      </c>
      <c r="D80" s="151" t="s">
        <v>58</v>
      </c>
      <c r="E80" s="177" t="s">
        <v>174</v>
      </c>
    </row>
    <row r="81" spans="1:5" ht="28.5">
      <c r="A81" s="16" t="s">
        <v>55</v>
      </c>
      <c r="B81" s="166" t="s">
        <v>152</v>
      </c>
      <c r="C81" s="15" t="s">
        <v>153</v>
      </c>
      <c r="D81" s="282" t="s">
        <v>69</v>
      </c>
      <c r="E81" s="49" t="s">
        <v>154</v>
      </c>
    </row>
    <row r="82" spans="1:5" ht="98.2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c r="A85" s="16" t="s">
        <v>55</v>
      </c>
      <c r="B85" s="166" t="s">
        <v>169</v>
      </c>
      <c r="C85" s="170" t="s">
        <v>170</v>
      </c>
      <c r="D85" s="151" t="s">
        <v>58</v>
      </c>
      <c r="E85" s="49" t="s">
        <v>175</v>
      </c>
    </row>
    <row r="86" spans="1:5">
      <c r="A86" s="16" t="s">
        <v>55</v>
      </c>
      <c r="B86" s="166" t="s">
        <v>172</v>
      </c>
      <c r="C86" s="171" t="s">
        <v>173</v>
      </c>
      <c r="D86" s="151" t="s">
        <v>58</v>
      </c>
      <c r="E86" s="177" t="s">
        <v>174</v>
      </c>
    </row>
    <row r="87" spans="1:5" ht="28.5">
      <c r="A87" s="16" t="s">
        <v>55</v>
      </c>
      <c r="B87" s="166" t="s">
        <v>152</v>
      </c>
      <c r="C87" s="15" t="s">
        <v>153</v>
      </c>
      <c r="D87" s="282" t="s">
        <v>69</v>
      </c>
      <c r="E87" s="49" t="s">
        <v>154</v>
      </c>
    </row>
    <row r="88" spans="1: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ht="42">
      <c r="A91" s="16" t="s">
        <v>55</v>
      </c>
      <c r="B91" s="166" t="s">
        <v>169</v>
      </c>
      <c r="C91" s="170" t="s">
        <v>170</v>
      </c>
      <c r="D91" s="151" t="s">
        <v>58</v>
      </c>
      <c r="E91" s="49" t="s">
        <v>176</v>
      </c>
    </row>
    <row r="92" spans="1:5" ht="98.25">
      <c r="A92" s="16" t="s">
        <v>55</v>
      </c>
      <c r="B92" s="166" t="s">
        <v>172</v>
      </c>
      <c r="C92" s="171" t="s">
        <v>173</v>
      </c>
      <c r="D92" s="151" t="s">
        <v>58</v>
      </c>
      <c r="E92" s="177" t="s">
        <v>174</v>
      </c>
    </row>
    <row r="93" spans="1:5" ht="28.5">
      <c r="A93" s="16" t="s">
        <v>55</v>
      </c>
      <c r="B93" s="166" t="s">
        <v>152</v>
      </c>
      <c r="C93" s="15" t="s">
        <v>153</v>
      </c>
      <c r="D93" s="282" t="s">
        <v>69</v>
      </c>
      <c r="E93" s="49" t="s">
        <v>154</v>
      </c>
    </row>
    <row r="94" spans="1:5">
      <c r="A94" s="16" t="s">
        <v>55</v>
      </c>
      <c r="B94" s="167" t="s">
        <v>155</v>
      </c>
      <c r="C94" s="63" t="s">
        <v>156</v>
      </c>
      <c r="D94" s="159" t="s">
        <v>96</v>
      </c>
      <c r="E94" s="49" t="s">
        <v>177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4"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178</v>
      </c>
      <c r="B1" s="226"/>
      <c r="C1" s="77"/>
      <c r="D1" s="179"/>
      <c r="E1" s="271" t="s">
        <v>179</v>
      </c>
      <c r="F1" s="272" t="s">
        <v>180</v>
      </c>
      <c r="G1" s="272" t="s">
        <v>181</v>
      </c>
      <c r="H1" s="272" t="s">
        <v>182</v>
      </c>
      <c r="I1" s="272" t="s">
        <v>183</v>
      </c>
      <c r="J1" s="272" t="s">
        <v>184</v>
      </c>
      <c r="K1" s="272" t="s">
        <v>185</v>
      </c>
      <c r="L1" s="272" t="s">
        <v>186</v>
      </c>
      <c r="M1" s="272" t="s">
        <v>187</v>
      </c>
      <c r="N1" s="272" t="s">
        <v>188</v>
      </c>
      <c r="O1" s="272" t="s">
        <v>189</v>
      </c>
      <c r="P1" s="272" t="s">
        <v>190</v>
      </c>
      <c r="Q1" s="272" t="s">
        <v>191</v>
      </c>
      <c r="R1" s="272" t="s">
        <v>192</v>
      </c>
      <c r="S1" s="272" t="s">
        <v>193</v>
      </c>
      <c r="T1" s="272" t="s">
        <v>194</v>
      </c>
      <c r="U1" s="272" t="s">
        <v>195</v>
      </c>
      <c r="V1" s="272" t="s">
        <v>196</v>
      </c>
      <c r="W1" s="272" t="s">
        <v>197</v>
      </c>
      <c r="X1" s="272" t="s">
        <v>198</v>
      </c>
      <c r="Y1" s="272" t="s">
        <v>199</v>
      </c>
      <c r="Z1" s="272" t="s">
        <v>200</v>
      </c>
      <c r="AA1" s="272" t="s">
        <v>201</v>
      </c>
      <c r="AB1" s="272" t="s">
        <v>202</v>
      </c>
      <c r="AC1" s="272" t="s">
        <v>203</v>
      </c>
      <c r="AD1" s="272" t="s">
        <v>204</v>
      </c>
      <c r="AE1" s="272" t="s">
        <v>205</v>
      </c>
      <c r="AF1" s="272" t="s">
        <v>206</v>
      </c>
      <c r="AG1" s="272" t="s">
        <v>207</v>
      </c>
      <c r="AH1" s="272" t="s">
        <v>208</v>
      </c>
      <c r="AI1" s="272" t="s">
        <v>209</v>
      </c>
      <c r="AJ1" s="272" t="s">
        <v>210</v>
      </c>
      <c r="AK1" s="272" t="s">
        <v>211</v>
      </c>
      <c r="AL1" s="272" t="s">
        <v>212</v>
      </c>
      <c r="AM1" s="272" t="s">
        <v>213</v>
      </c>
      <c r="AN1" s="272" t="s">
        <v>214</v>
      </c>
      <c r="AO1" s="272" t="s">
        <v>215</v>
      </c>
      <c r="AP1" s="272" t="s">
        <v>216</v>
      </c>
      <c r="AQ1" s="272" t="s">
        <v>217</v>
      </c>
      <c r="AR1" s="272" t="s">
        <v>218</v>
      </c>
      <c r="AS1" s="272" t="s">
        <v>219</v>
      </c>
      <c r="AT1" s="272" t="s">
        <v>220</v>
      </c>
      <c r="AU1" s="272" t="s">
        <v>221</v>
      </c>
      <c r="AV1" s="272" t="s">
        <v>222</v>
      </c>
      <c r="AW1" s="272" t="s">
        <v>223</v>
      </c>
      <c r="AX1" s="272" t="s">
        <v>224</v>
      </c>
      <c r="AY1" s="272" t="s">
        <v>225</v>
      </c>
      <c r="AZ1" s="272" t="s">
        <v>226</v>
      </c>
      <c r="BA1" s="272" t="s">
        <v>227</v>
      </c>
      <c r="BB1" s="272" t="s">
        <v>228</v>
      </c>
      <c r="BC1" s="272" t="s">
        <v>229</v>
      </c>
      <c r="BD1" s="272" t="s">
        <v>230</v>
      </c>
      <c r="BE1" s="272" t="s">
        <v>231</v>
      </c>
      <c r="BF1" s="272" t="s">
        <v>232</v>
      </c>
      <c r="BG1" s="272" t="s">
        <v>233</v>
      </c>
      <c r="BH1" s="272" t="s">
        <v>234</v>
      </c>
      <c r="BI1" s="272" t="s">
        <v>235</v>
      </c>
      <c r="BJ1" s="272" t="s">
        <v>236</v>
      </c>
      <c r="BK1" s="272" t="s">
        <v>237</v>
      </c>
      <c r="BL1" s="272" t="s">
        <v>238</v>
      </c>
      <c r="BM1" s="272" t="s">
        <v>239</v>
      </c>
      <c r="BN1" s="272" t="s">
        <v>240</v>
      </c>
      <c r="BO1" s="272" t="s">
        <v>241</v>
      </c>
      <c r="BP1" s="272" t="s">
        <v>242</v>
      </c>
      <c r="BQ1" s="272" t="s">
        <v>243</v>
      </c>
      <c r="BR1" s="272" t="s">
        <v>244</v>
      </c>
      <c r="BS1" s="272" t="s">
        <v>245</v>
      </c>
      <c r="BT1" s="272" t="s">
        <v>246</v>
      </c>
      <c r="BU1" s="272" t="s">
        <v>247</v>
      </c>
      <c r="BV1" s="272" t="s">
        <v>248</v>
      </c>
      <c r="BW1" s="272" t="s">
        <v>249</v>
      </c>
      <c r="BX1" s="272" t="s">
        <v>250</v>
      </c>
      <c r="BY1" s="272" t="s">
        <v>251</v>
      </c>
      <c r="BZ1" s="272" t="s">
        <v>252</v>
      </c>
      <c r="CA1" s="272" t="s">
        <v>253</v>
      </c>
      <c r="CB1" s="272" t="s">
        <v>254</v>
      </c>
      <c r="CC1" s="272" t="s">
        <v>255</v>
      </c>
      <c r="CD1" s="272" t="s">
        <v>256</v>
      </c>
      <c r="CE1" s="272" t="s">
        <v>257</v>
      </c>
      <c r="CF1" s="272" t="s">
        <v>258</v>
      </c>
      <c r="CG1" s="272" t="s">
        <v>259</v>
      </c>
      <c r="CH1" s="272" t="s">
        <v>260</v>
      </c>
      <c r="CI1" s="272" t="s">
        <v>261</v>
      </c>
      <c r="CJ1" s="272" t="s">
        <v>262</v>
      </c>
      <c r="CK1" s="272" t="s">
        <v>263</v>
      </c>
      <c r="CL1" s="272" t="s">
        <v>264</v>
      </c>
      <c r="CM1" s="272" t="s">
        <v>265</v>
      </c>
      <c r="CN1" s="272" t="s">
        <v>266</v>
      </c>
      <c r="CO1" s="272" t="s">
        <v>267</v>
      </c>
      <c r="CP1" s="272" t="s">
        <v>268</v>
      </c>
      <c r="CQ1" s="272" t="s">
        <v>269</v>
      </c>
      <c r="CR1" s="272" t="s">
        <v>270</v>
      </c>
      <c r="CS1" s="272" t="s">
        <v>271</v>
      </c>
      <c r="CT1" s="272" t="s">
        <v>272</v>
      </c>
      <c r="CU1" s="272" t="s">
        <v>273</v>
      </c>
      <c r="CV1" s="272" t="s">
        <v>274</v>
      </c>
      <c r="CW1" s="272" t="s">
        <v>275</v>
      </c>
      <c r="CX1" s="272" t="s">
        <v>276</v>
      </c>
      <c r="CY1" s="272" t="s">
        <v>277</v>
      </c>
      <c r="CZ1" s="273" t="s">
        <v>278</v>
      </c>
    </row>
    <row r="2" spans="1:104" ht="23.25" hidden="1" customHeight="1">
      <c r="A2" s="302" t="s">
        <v>279</v>
      </c>
      <c r="B2" s="303"/>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2" t="s">
        <v>280</v>
      </c>
      <c r="B3" s="303"/>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281</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7" t="s">
        <v>282</v>
      </c>
      <c r="B5" s="288"/>
      <c r="C5" s="288"/>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179</v>
      </c>
      <c r="F6" s="274" t="s">
        <v>180</v>
      </c>
      <c r="G6" s="274" t="s">
        <v>181</v>
      </c>
      <c r="H6" s="274" t="s">
        <v>182</v>
      </c>
      <c r="I6" s="274" t="s">
        <v>183</v>
      </c>
      <c r="J6" s="274" t="s">
        <v>184</v>
      </c>
      <c r="K6" s="274" t="s">
        <v>185</v>
      </c>
      <c r="L6" s="274" t="s">
        <v>186</v>
      </c>
      <c r="M6" s="274" t="s">
        <v>187</v>
      </c>
      <c r="N6" s="274" t="s">
        <v>188</v>
      </c>
      <c r="O6" s="274" t="s">
        <v>189</v>
      </c>
      <c r="P6" s="274" t="s">
        <v>190</v>
      </c>
      <c r="Q6" s="274" t="s">
        <v>191</v>
      </c>
      <c r="R6" s="274" t="s">
        <v>192</v>
      </c>
      <c r="S6" s="274" t="s">
        <v>193</v>
      </c>
      <c r="T6" s="274" t="s">
        <v>194</v>
      </c>
      <c r="U6" s="274" t="s">
        <v>195</v>
      </c>
      <c r="V6" s="274" t="s">
        <v>196</v>
      </c>
      <c r="W6" s="274" t="s">
        <v>197</v>
      </c>
      <c r="X6" s="274" t="s">
        <v>198</v>
      </c>
      <c r="Y6" s="274" t="s">
        <v>199</v>
      </c>
      <c r="Z6" s="274" t="s">
        <v>200</v>
      </c>
      <c r="AA6" s="274" t="s">
        <v>201</v>
      </c>
      <c r="AB6" s="274" t="s">
        <v>202</v>
      </c>
      <c r="AC6" s="274" t="s">
        <v>203</v>
      </c>
      <c r="AD6" s="274" t="s">
        <v>204</v>
      </c>
      <c r="AE6" s="274" t="s">
        <v>205</v>
      </c>
      <c r="AF6" s="274" t="s">
        <v>206</v>
      </c>
      <c r="AG6" s="274" t="s">
        <v>207</v>
      </c>
      <c r="AH6" s="274" t="s">
        <v>208</v>
      </c>
      <c r="AI6" s="274" t="s">
        <v>209</v>
      </c>
      <c r="AJ6" s="274" t="s">
        <v>210</v>
      </c>
      <c r="AK6" s="274" t="s">
        <v>211</v>
      </c>
      <c r="AL6" s="274" t="s">
        <v>212</v>
      </c>
      <c r="AM6" s="274" t="s">
        <v>213</v>
      </c>
      <c r="AN6" s="274" t="s">
        <v>214</v>
      </c>
      <c r="AO6" s="274" t="s">
        <v>215</v>
      </c>
      <c r="AP6" s="274" t="s">
        <v>216</v>
      </c>
      <c r="AQ6" s="274" t="s">
        <v>217</v>
      </c>
      <c r="AR6" s="274" t="s">
        <v>218</v>
      </c>
      <c r="AS6" s="274" t="s">
        <v>219</v>
      </c>
      <c r="AT6" s="274" t="s">
        <v>220</v>
      </c>
      <c r="AU6" s="274" t="s">
        <v>221</v>
      </c>
      <c r="AV6" s="274" t="s">
        <v>222</v>
      </c>
      <c r="AW6" s="274" t="s">
        <v>223</v>
      </c>
      <c r="AX6" s="274" t="s">
        <v>224</v>
      </c>
      <c r="AY6" s="274" t="s">
        <v>225</v>
      </c>
      <c r="AZ6" s="274" t="s">
        <v>226</v>
      </c>
      <c r="BA6" s="274" t="s">
        <v>227</v>
      </c>
      <c r="BB6" s="274" t="s">
        <v>228</v>
      </c>
      <c r="BC6" s="274" t="s">
        <v>229</v>
      </c>
      <c r="BD6" s="274" t="s">
        <v>230</v>
      </c>
      <c r="BE6" s="274" t="s">
        <v>231</v>
      </c>
      <c r="BF6" s="274" t="s">
        <v>232</v>
      </c>
      <c r="BG6" s="274" t="s">
        <v>233</v>
      </c>
      <c r="BH6" s="274" t="s">
        <v>234</v>
      </c>
      <c r="BI6" s="274" t="s">
        <v>235</v>
      </c>
      <c r="BJ6" s="274" t="s">
        <v>236</v>
      </c>
      <c r="BK6" s="274" t="s">
        <v>237</v>
      </c>
      <c r="BL6" s="274" t="s">
        <v>238</v>
      </c>
      <c r="BM6" s="274" t="s">
        <v>239</v>
      </c>
      <c r="BN6" s="274" t="s">
        <v>240</v>
      </c>
      <c r="BO6" s="274" t="s">
        <v>241</v>
      </c>
      <c r="BP6" s="274" t="s">
        <v>242</v>
      </c>
      <c r="BQ6" s="274" t="s">
        <v>243</v>
      </c>
      <c r="BR6" s="274" t="s">
        <v>244</v>
      </c>
      <c r="BS6" s="274" t="s">
        <v>245</v>
      </c>
      <c r="BT6" s="274" t="s">
        <v>246</v>
      </c>
      <c r="BU6" s="274" t="s">
        <v>247</v>
      </c>
      <c r="BV6" s="274" t="s">
        <v>248</v>
      </c>
      <c r="BW6" s="274" t="s">
        <v>249</v>
      </c>
      <c r="BX6" s="274" t="s">
        <v>250</v>
      </c>
      <c r="BY6" s="274" t="s">
        <v>251</v>
      </c>
      <c r="BZ6" s="274" t="s">
        <v>252</v>
      </c>
      <c r="CA6" s="274" t="s">
        <v>253</v>
      </c>
      <c r="CB6" s="274" t="s">
        <v>254</v>
      </c>
      <c r="CC6" s="274" t="s">
        <v>255</v>
      </c>
      <c r="CD6" s="274" t="s">
        <v>256</v>
      </c>
      <c r="CE6" s="274" t="s">
        <v>257</v>
      </c>
      <c r="CF6" s="274" t="s">
        <v>258</v>
      </c>
      <c r="CG6" s="274" t="s">
        <v>259</v>
      </c>
      <c r="CH6" s="274" t="s">
        <v>260</v>
      </c>
      <c r="CI6" s="274" t="s">
        <v>261</v>
      </c>
      <c r="CJ6" s="274" t="s">
        <v>262</v>
      </c>
      <c r="CK6" s="274" t="s">
        <v>263</v>
      </c>
      <c r="CL6" s="274" t="s">
        <v>264</v>
      </c>
      <c r="CM6" s="274" t="s">
        <v>265</v>
      </c>
      <c r="CN6" s="274" t="s">
        <v>266</v>
      </c>
      <c r="CO6" s="274" t="s">
        <v>267</v>
      </c>
      <c r="CP6" s="274" t="s">
        <v>268</v>
      </c>
      <c r="CQ6" s="274" t="s">
        <v>269</v>
      </c>
      <c r="CR6" s="274" t="s">
        <v>270</v>
      </c>
      <c r="CS6" s="274" t="s">
        <v>271</v>
      </c>
      <c r="CT6" s="274" t="s">
        <v>272</v>
      </c>
      <c r="CU6" s="274" t="s">
        <v>273</v>
      </c>
      <c r="CV6" s="274" t="s">
        <v>274</v>
      </c>
      <c r="CW6" s="274" t="s">
        <v>275</v>
      </c>
      <c r="CX6" s="274" t="s">
        <v>276</v>
      </c>
      <c r="CY6" s="274" t="s">
        <v>277</v>
      </c>
      <c r="CZ6" s="275" t="s">
        <v>278</v>
      </c>
    </row>
    <row r="7" spans="1:104" ht="85.5">
      <c r="A7" s="16" t="s">
        <v>283</v>
      </c>
      <c r="B7" s="15" t="s">
        <v>284</v>
      </c>
      <c r="C7" s="15" t="s">
        <v>285</v>
      </c>
      <c r="D7" s="15" t="s">
        <v>84</v>
      </c>
      <c r="E7" s="56" t="s">
        <v>134</v>
      </c>
      <c r="F7" s="60" t="s">
        <v>134</v>
      </c>
      <c r="G7" s="60" t="s">
        <v>134</v>
      </c>
      <c r="H7" s="60" t="s">
        <v>134</v>
      </c>
      <c r="I7" s="60" t="s">
        <v>134</v>
      </c>
      <c r="J7" s="60" t="s">
        <v>134</v>
      </c>
      <c r="K7" s="60" t="s">
        <v>134</v>
      </c>
      <c r="L7" s="60" t="s">
        <v>134</v>
      </c>
      <c r="M7" s="60" t="s">
        <v>134</v>
      </c>
      <c r="N7" s="60" t="s">
        <v>134</v>
      </c>
      <c r="O7" s="60" t="s">
        <v>134</v>
      </c>
      <c r="P7" s="60" t="s">
        <v>134</v>
      </c>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114">
      <c r="A8" s="16" t="s">
        <v>286</v>
      </c>
      <c r="B8" s="15" t="s">
        <v>287</v>
      </c>
      <c r="C8" s="15" t="s">
        <v>288</v>
      </c>
      <c r="D8" s="15" t="s">
        <v>58</v>
      </c>
      <c r="E8" s="276" t="s">
        <v>289</v>
      </c>
      <c r="F8" s="276" t="s">
        <v>290</v>
      </c>
      <c r="G8" s="276" t="s">
        <v>291</v>
      </c>
      <c r="H8" s="276" t="s">
        <v>292</v>
      </c>
      <c r="I8" s="276" t="s">
        <v>293</v>
      </c>
      <c r="J8" s="276" t="s">
        <v>294</v>
      </c>
      <c r="K8" s="276" t="s">
        <v>295</v>
      </c>
      <c r="L8" s="276" t="s">
        <v>296</v>
      </c>
      <c r="M8" s="276" t="s">
        <v>297</v>
      </c>
      <c r="N8" s="276" t="s">
        <v>298</v>
      </c>
      <c r="O8" s="276" t="s">
        <v>299</v>
      </c>
      <c r="P8" s="276" t="s">
        <v>299</v>
      </c>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300</v>
      </c>
      <c r="B9" s="15" t="s">
        <v>301</v>
      </c>
      <c r="C9" s="9" t="s">
        <v>302</v>
      </c>
      <c r="D9" s="15" t="s">
        <v>69</v>
      </c>
      <c r="E9" s="56" t="s">
        <v>303</v>
      </c>
      <c r="F9" s="60" t="s">
        <v>303</v>
      </c>
      <c r="G9" s="60" t="s">
        <v>304</v>
      </c>
      <c r="H9" s="60" t="s">
        <v>304</v>
      </c>
      <c r="I9" s="60" t="s">
        <v>304</v>
      </c>
      <c r="J9" s="60" t="s">
        <v>304</v>
      </c>
      <c r="K9" s="60" t="s">
        <v>305</v>
      </c>
      <c r="L9" s="60" t="s">
        <v>305</v>
      </c>
      <c r="M9" s="60" t="s">
        <v>305</v>
      </c>
      <c r="N9" s="60" t="s">
        <v>305</v>
      </c>
      <c r="O9" s="60" t="s">
        <v>306</v>
      </c>
      <c r="P9" s="60" t="s">
        <v>307</v>
      </c>
      <c r="Q9" s="60"/>
      <c r="R9" s="60"/>
      <c r="S9" s="60"/>
      <c r="T9" s="60"/>
      <c r="U9" s="60"/>
      <c r="V9" s="60"/>
      <c r="W9" s="60"/>
      <c r="X9" s="60"/>
      <c r="Y9" s="60"/>
      <c r="Z9" s="60"/>
      <c r="AA9" s="60"/>
      <c r="AB9" s="60"/>
      <c r="AC9" s="60"/>
      <c r="AD9" s="60"/>
      <c r="AE9" s="60" t="s">
        <v>308</v>
      </c>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42.25">
      <c r="A10" s="16" t="s">
        <v>309</v>
      </c>
      <c r="B10" s="15" t="s">
        <v>310</v>
      </c>
      <c r="C10" s="9" t="s">
        <v>311</v>
      </c>
      <c r="D10" s="15" t="s">
        <v>58</v>
      </c>
      <c r="E10" s="56" t="s">
        <v>312</v>
      </c>
      <c r="F10" s="60" t="s">
        <v>313</v>
      </c>
      <c r="G10" s="276" t="s">
        <v>314</v>
      </c>
      <c r="H10" s="276" t="s">
        <v>315</v>
      </c>
      <c r="I10" s="276" t="s">
        <v>316</v>
      </c>
      <c r="J10" s="276" t="s">
        <v>317</v>
      </c>
      <c r="K10" s="276" t="s">
        <v>318</v>
      </c>
      <c r="L10" s="276" t="s">
        <v>318</v>
      </c>
      <c r="M10" s="276" t="s">
        <v>318</v>
      </c>
      <c r="N10" s="276" t="s">
        <v>318</v>
      </c>
      <c r="O10" s="60" t="s">
        <v>319</v>
      </c>
      <c r="P10" s="60" t="s">
        <v>320</v>
      </c>
      <c r="Q10" s="60"/>
      <c r="R10" s="60"/>
      <c r="S10" s="60"/>
      <c r="T10" s="60"/>
      <c r="U10" s="60"/>
      <c r="V10" s="60"/>
      <c r="W10" s="60"/>
      <c r="X10" s="60"/>
      <c r="Y10" s="60"/>
      <c r="Z10" s="60"/>
      <c r="AA10" s="60"/>
      <c r="AB10" s="60"/>
      <c r="AC10" s="60"/>
      <c r="AD10" s="60"/>
      <c r="AE10" s="60" t="s">
        <v>308</v>
      </c>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4" t="s">
        <v>321</v>
      </c>
      <c r="C11" s="305"/>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300" t="s">
        <v>322</v>
      </c>
      <c r="C12" s="301"/>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26.75">
      <c r="A13" s="16" t="s">
        <v>323</v>
      </c>
      <c r="B13" s="158" t="s">
        <v>324</v>
      </c>
      <c r="C13" s="158" t="s">
        <v>325</v>
      </c>
      <c r="D13" s="15" t="s">
        <v>326</v>
      </c>
      <c r="E13" s="93" t="s">
        <v>327</v>
      </c>
      <c r="F13" s="68" t="s">
        <v>327</v>
      </c>
      <c r="G13" s="68" t="s">
        <v>328</v>
      </c>
      <c r="H13" s="68" t="s">
        <v>328</v>
      </c>
      <c r="I13" s="68" t="s">
        <v>328</v>
      </c>
      <c r="J13" s="68" t="s">
        <v>328</v>
      </c>
      <c r="K13" s="68" t="s">
        <v>329</v>
      </c>
      <c r="L13" s="68" t="s">
        <v>329</v>
      </c>
      <c r="M13" s="68" t="s">
        <v>329</v>
      </c>
      <c r="N13" s="68" t="s">
        <v>329</v>
      </c>
      <c r="O13" s="68" t="s">
        <v>330</v>
      </c>
      <c r="P13" s="68" t="s">
        <v>330</v>
      </c>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331</v>
      </c>
      <c r="B14" s="158" t="s">
        <v>332</v>
      </c>
      <c r="C14" s="194" t="s">
        <v>333</v>
      </c>
      <c r="D14" s="15" t="s">
        <v>69</v>
      </c>
      <c r="E14" s="56" t="s">
        <v>334</v>
      </c>
      <c r="F14" s="60" t="s">
        <v>334</v>
      </c>
      <c r="G14" s="60" t="s">
        <v>334</v>
      </c>
      <c r="H14" s="60" t="s">
        <v>334</v>
      </c>
      <c r="I14" s="60" t="s">
        <v>334</v>
      </c>
      <c r="J14" s="60" t="s">
        <v>334</v>
      </c>
      <c r="K14" s="60" t="s">
        <v>334</v>
      </c>
      <c r="L14" s="60" t="s">
        <v>334</v>
      </c>
      <c r="M14" s="60" t="s">
        <v>334</v>
      </c>
      <c r="N14" s="60" t="s">
        <v>334</v>
      </c>
      <c r="O14" s="60" t="s">
        <v>334</v>
      </c>
      <c r="P14" s="60" t="s">
        <v>334</v>
      </c>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335</v>
      </c>
      <c r="B15" s="15" t="s">
        <v>336</v>
      </c>
      <c r="C15" s="9" t="s">
        <v>337</v>
      </c>
      <c r="D15" s="15" t="s">
        <v>69</v>
      </c>
      <c r="E15" s="56" t="s">
        <v>338</v>
      </c>
      <c r="F15" s="60" t="s">
        <v>338</v>
      </c>
      <c r="G15" s="60" t="s">
        <v>338</v>
      </c>
      <c r="H15" s="60" t="s">
        <v>338</v>
      </c>
      <c r="I15" s="60" t="s">
        <v>338</v>
      </c>
      <c r="J15" s="60" t="s">
        <v>338</v>
      </c>
      <c r="K15" s="60" t="s">
        <v>338</v>
      </c>
      <c r="L15" s="60" t="s">
        <v>338</v>
      </c>
      <c r="M15" s="60" t="s">
        <v>338</v>
      </c>
      <c r="N15" s="60" t="s">
        <v>338</v>
      </c>
      <c r="O15" s="60" t="s">
        <v>338</v>
      </c>
      <c r="P15" s="60" t="s">
        <v>338</v>
      </c>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339</v>
      </c>
      <c r="B16" s="196"/>
      <c r="C16" s="196"/>
      <c r="D16" s="196"/>
    </row>
    <row r="17" spans="1:12">
      <c r="A17" s="198" t="s">
        <v>339</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F10 O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E10:F10 O10:CZ10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E10:F10 O10:CZ10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K23" activePane="bottomRight" state="frozen"/>
      <selection pane="bottomRight" activeCell="K23" sqref="K23"/>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information'!E25="","[Plan 1]",'I_State and program information'!E25)</f>
        <v>Monterey DMC-ODS</v>
      </c>
    </row>
    <row r="5" spans="1:104" ht="57">
      <c r="A5" s="16" t="s">
        <v>343</v>
      </c>
      <c r="B5" s="82" t="s">
        <v>344</v>
      </c>
      <c r="C5" s="15" t="s">
        <v>345</v>
      </c>
      <c r="D5" s="56" t="s">
        <v>346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t="s">
        <v>354</v>
      </c>
      <c r="K12" s="49" t="s">
        <v>354</v>
      </c>
      <c r="L12" s="49" t="s">
        <v>354</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c r="F13" s="244"/>
      <c r="G13" s="244"/>
      <c r="H13" s="244"/>
      <c r="I13" s="244"/>
      <c r="J13" s="244"/>
      <c r="K13" s="244"/>
      <c r="L13" s="244" t="s">
        <v>168</v>
      </c>
      <c r="M13" s="244"/>
      <c r="N13" s="244"/>
      <c r="O13" s="244"/>
      <c r="P13" s="244"/>
      <c r="Q13" s="244"/>
      <c r="R13" s="244"/>
      <c r="S13" s="244"/>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356</v>
      </c>
      <c r="B15" s="9" t="s">
        <v>357</v>
      </c>
      <c r="C15" s="211" t="s">
        <v>358</v>
      </c>
      <c r="D15" s="132" t="s">
        <v>84</v>
      </c>
      <c r="E15" s="238"/>
      <c r="F15" s="49"/>
      <c r="G15" s="49"/>
      <c r="H15" s="49"/>
      <c r="I15" s="49" t="s">
        <v>328</v>
      </c>
      <c r="J15" s="49" t="s">
        <v>328</v>
      </c>
      <c r="K15" s="49" t="s">
        <v>329</v>
      </c>
      <c r="L15" s="49" t="s">
        <v>329</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1" t="s">
        <v>361</v>
      </c>
      <c r="D16" s="132" t="s">
        <v>58</v>
      </c>
      <c r="E16" s="238"/>
      <c r="F16" s="49"/>
      <c r="G16" s="49"/>
      <c r="H16" s="49"/>
      <c r="I16" s="49" t="s">
        <v>362</v>
      </c>
      <c r="J16" s="49" t="s">
        <v>362</v>
      </c>
      <c r="K16" s="49" t="s">
        <v>362</v>
      </c>
      <c r="L16" s="49" t="s">
        <v>362</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278" t="s">
        <v>366</v>
      </c>
      <c r="J17" s="278" t="s">
        <v>366</v>
      </c>
      <c r="K17" s="278" t="s">
        <v>366</v>
      </c>
      <c r="L17" s="278" t="s">
        <v>366</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66.25">
      <c r="A18" s="16" t="s">
        <v>367</v>
      </c>
      <c r="B18" s="9" t="s">
        <v>368</v>
      </c>
      <c r="C18" s="9" t="s">
        <v>369</v>
      </c>
      <c r="D18" s="132" t="s">
        <v>58</v>
      </c>
      <c r="E18" s="238"/>
      <c r="F18" s="49"/>
      <c r="G18" s="49"/>
      <c r="H18" s="49"/>
      <c r="I18" s="49" t="s">
        <v>370</v>
      </c>
      <c r="J18" s="49" t="s">
        <v>370</v>
      </c>
      <c r="K18" s="49" t="s">
        <v>371</v>
      </c>
      <c r="L18" s="49" t="s">
        <v>371</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c r="F19" s="52"/>
      <c r="G19" s="52"/>
      <c r="H19" s="52"/>
      <c r="I19" s="52">
        <v>45880</v>
      </c>
      <c r="J19" s="52">
        <v>45880</v>
      </c>
      <c r="K19" s="52">
        <v>45880</v>
      </c>
      <c r="L19" s="52">
        <v>45880</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c r="F20" s="51"/>
      <c r="G20" s="51"/>
      <c r="H20" s="51"/>
      <c r="I20" s="51" t="s">
        <v>159</v>
      </c>
      <c r="J20" s="51" t="s">
        <v>159</v>
      </c>
      <c r="K20" s="51" t="s">
        <v>159</v>
      </c>
      <c r="L20" s="51" t="s">
        <v>159</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378</v>
      </c>
      <c r="B21" s="9" t="s">
        <v>379</v>
      </c>
      <c r="C21" s="9" t="s">
        <v>380</v>
      </c>
      <c r="D21" s="132" t="s">
        <v>58</v>
      </c>
      <c r="E21" s="238"/>
      <c r="F21" s="49"/>
      <c r="G21" s="49"/>
      <c r="H21" s="49"/>
      <c r="I21" s="49" t="s">
        <v>55</v>
      </c>
      <c r="J21" s="49" t="s">
        <v>55</v>
      </c>
      <c r="K21" s="49" t="s">
        <v>55</v>
      </c>
      <c r="L21" s="49" t="s">
        <v>55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381</v>
      </c>
      <c r="B22" s="9" t="s">
        <v>382</v>
      </c>
      <c r="C22" s="9" t="s">
        <v>383</v>
      </c>
      <c r="D22" s="132" t="s">
        <v>58</v>
      </c>
      <c r="E22" s="238"/>
      <c r="F22" s="49"/>
      <c r="G22" s="49"/>
      <c r="H22" s="49"/>
      <c r="I22" s="49" t="s">
        <v>55</v>
      </c>
      <c r="J22" s="49" t="s">
        <v>55</v>
      </c>
      <c r="K22" s="49" t="s">
        <v>55</v>
      </c>
      <c r="L22" s="49" t="s">
        <v>55</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6" activePane="bottomRight" state="frozen"/>
      <selection pane="bottomRight" activeCell="B16" sqref="B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information'!E26="","[Plan 2]",'I_State and program information'!E26)</f>
        <v>Napa DMC-ODS</v>
      </c>
    </row>
    <row r="5" spans="1:104" ht="57">
      <c r="A5" s="16" t="s">
        <v>343</v>
      </c>
      <c r="B5" s="82" t="s">
        <v>344</v>
      </c>
      <c r="C5" s="15" t="s">
        <v>345</v>
      </c>
      <c r="D5" s="56" t="s">
        <v>346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t="s">
        <v>354</v>
      </c>
      <c r="H12" s="49"/>
      <c r="I12" s="49" t="s">
        <v>354</v>
      </c>
      <c r="J12" s="49" t="s">
        <v>354</v>
      </c>
      <c r="K12" s="49" t="s">
        <v>354</v>
      </c>
      <c r="L12" s="49" t="s">
        <v>354</v>
      </c>
      <c r="M12" s="49"/>
      <c r="N12" s="49" t="s">
        <v>354</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356</v>
      </c>
      <c r="B15" s="9" t="s">
        <v>357</v>
      </c>
      <c r="C15" s="211" t="s">
        <v>358</v>
      </c>
      <c r="D15" s="132" t="s">
        <v>84</v>
      </c>
      <c r="E15" s="238"/>
      <c r="F15" s="49"/>
      <c r="G15" s="49" t="s">
        <v>328</v>
      </c>
      <c r="H15" s="49"/>
      <c r="I15" s="49" t="s">
        <v>328</v>
      </c>
      <c r="J15" s="49" t="s">
        <v>328</v>
      </c>
      <c r="K15" s="49" t="s">
        <v>329</v>
      </c>
      <c r="L15" s="49" t="s">
        <v>329</v>
      </c>
      <c r="M15" s="49"/>
      <c r="N15" s="49" t="s">
        <v>329</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t="s">
        <v>362</v>
      </c>
      <c r="H16" s="49"/>
      <c r="I16" s="49" t="s">
        <v>362</v>
      </c>
      <c r="J16" s="49" t="s">
        <v>362</v>
      </c>
      <c r="K16" s="49" t="s">
        <v>362</v>
      </c>
      <c r="L16" s="49" t="s">
        <v>362</v>
      </c>
      <c r="M16" s="49"/>
      <c r="N16" s="49" t="s">
        <v>362</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278" t="s">
        <v>451</v>
      </c>
      <c r="H17" s="49"/>
      <c r="I17" s="278" t="s">
        <v>451</v>
      </c>
      <c r="J17" s="278" t="s">
        <v>451</v>
      </c>
      <c r="K17" s="278" t="s">
        <v>451</v>
      </c>
      <c r="L17" s="278" t="s">
        <v>451</v>
      </c>
      <c r="M17" s="49"/>
      <c r="N17" s="278" t="s">
        <v>451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66.25">
      <c r="A18" s="16" t="s">
        <v>367</v>
      </c>
      <c r="B18" s="9" t="s">
        <v>368</v>
      </c>
      <c r="C18" s="9" t="s">
        <v>369</v>
      </c>
      <c r="D18" s="132" t="s">
        <v>58</v>
      </c>
      <c r="E18" s="238"/>
      <c r="F18" s="49"/>
      <c r="G18" s="49" t="s">
        <v>370</v>
      </c>
      <c r="H18" s="49"/>
      <c r="I18" s="49" t="s">
        <v>370</v>
      </c>
      <c r="J18" s="278" t="s">
        <v>370</v>
      </c>
      <c r="K18" s="49" t="s">
        <v>371</v>
      </c>
      <c r="L18" s="278" t="s">
        <v>371</v>
      </c>
      <c r="M18" s="49"/>
      <c r="N18" s="278" t="s">
        <v>371</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c r="F19" s="52"/>
      <c r="G19" s="52">
        <v>45880</v>
      </c>
      <c r="H19" s="52"/>
      <c r="I19" s="52">
        <v>45880</v>
      </c>
      <c r="J19" s="52">
        <v>45880</v>
      </c>
      <c r="K19" s="52">
        <v>45880</v>
      </c>
      <c r="L19" s="52">
        <v>45880</v>
      </c>
      <c r="M19" s="52"/>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c r="F20" s="51"/>
      <c r="G20" s="51" t="s">
        <v>159</v>
      </c>
      <c r="H20" s="51"/>
      <c r="I20" s="51" t="s">
        <v>159</v>
      </c>
      <c r="J20" s="51" t="s">
        <v>159</v>
      </c>
      <c r="K20" s="51" t="s">
        <v>159</v>
      </c>
      <c r="L20" s="51" t="s">
        <v>159</v>
      </c>
      <c r="M20" s="51"/>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378</v>
      </c>
      <c r="B21" s="9" t="s">
        <v>379</v>
      </c>
      <c r="C21" s="9" t="s">
        <v>380</v>
      </c>
      <c r="D21" s="132" t="s">
        <v>58</v>
      </c>
      <c r="E21" s="238"/>
      <c r="F21" s="49"/>
      <c r="G21" s="49" t="s">
        <v>55</v>
      </c>
      <c r="H21" s="49"/>
      <c r="I21" s="49" t="s">
        <v>55</v>
      </c>
      <c r="J21" s="49" t="s">
        <v>55</v>
      </c>
      <c r="K21" s="49" t="s">
        <v>55</v>
      </c>
      <c r="L21" s="49" t="s">
        <v>55</v>
      </c>
      <c r="M21" s="49"/>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381</v>
      </c>
      <c r="B22" s="9" t="s">
        <v>382</v>
      </c>
      <c r="C22" s="9" t="s">
        <v>383</v>
      </c>
      <c r="D22" s="132" t="s">
        <v>58</v>
      </c>
      <c r="E22" s="238"/>
      <c r="F22" s="49"/>
      <c r="G22" s="49" t="s">
        <v>55</v>
      </c>
      <c r="H22" s="49"/>
      <c r="I22" s="49" t="s">
        <v>55</v>
      </c>
      <c r="J22" s="49" t="s">
        <v>55</v>
      </c>
      <c r="K22" s="49" t="s">
        <v>55</v>
      </c>
      <c r="L22" s="49" t="s">
        <v>55</v>
      </c>
      <c r="M22" s="49"/>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information'!E27="","[Plan 3]",'I_State and program information'!E27)</f>
        <v>Nevada DMC-ODS</v>
      </c>
    </row>
    <row r="5" spans="1:104" ht="57">
      <c r="A5" s="16" t="s">
        <v>343</v>
      </c>
      <c r="B5" s="82" t="s">
        <v>344</v>
      </c>
      <c r="C5" s="15" t="s">
        <v>345</v>
      </c>
      <c r="D5" s="56" t="s">
        <v>346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c r="K12" s="49" t="s">
        <v>354</v>
      </c>
      <c r="L12" s="49"/>
      <c r="M12" s="49"/>
      <c r="N12" s="49"/>
      <c r="O12" s="49"/>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t="s">
        <v>168</v>
      </c>
      <c r="F13" s="244" t="s">
        <v>168</v>
      </c>
      <c r="G13" s="244" t="s">
        <v>168</v>
      </c>
      <c r="H13" s="244" t="s">
        <v>168</v>
      </c>
      <c r="I13" s="244" t="s">
        <v>168</v>
      </c>
      <c r="J13" s="244" t="s">
        <v>168</v>
      </c>
      <c r="K13" s="244" t="s">
        <v>168</v>
      </c>
      <c r="L13" s="244"/>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c r="G15" s="49"/>
      <c r="H15" s="49"/>
      <c r="I15" s="49" t="s">
        <v>328</v>
      </c>
      <c r="J15" s="49"/>
      <c r="K15" s="49" t="s">
        <v>329</v>
      </c>
      <c r="L15" s="49"/>
      <c r="M15" s="49"/>
      <c r="N15" s="49"/>
      <c r="O15" s="49"/>
      <c r="P15" s="49" t="s">
        <v>452</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t="s">
        <v>362</v>
      </c>
      <c r="J16" s="49"/>
      <c r="K16" s="49" t="s">
        <v>362</v>
      </c>
      <c r="L16" s="49"/>
      <c r="M16" s="49"/>
      <c r="N16" s="49"/>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t="s">
        <v>453</v>
      </c>
      <c r="J17" s="49"/>
      <c r="K17" s="49" t="s">
        <v>453</v>
      </c>
      <c r="L17" s="49"/>
      <c r="M17" s="49"/>
      <c r="N17" s="49"/>
      <c r="O17" s="49"/>
      <c r="P17" s="49" t="s">
        <v>453</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367</v>
      </c>
      <c r="B18" s="9" t="s">
        <v>368</v>
      </c>
      <c r="C18" s="9" t="s">
        <v>369</v>
      </c>
      <c r="D18" s="132" t="s">
        <v>58</v>
      </c>
      <c r="E18" s="238"/>
      <c r="F18" s="49"/>
      <c r="G18" s="49"/>
      <c r="H18" s="49"/>
      <c r="I18" s="277" t="s">
        <v>454</v>
      </c>
      <c r="J18" s="49"/>
      <c r="K18" s="278" t="s">
        <v>371</v>
      </c>
      <c r="L18" s="49"/>
      <c r="M18" s="277"/>
      <c r="N18" s="49"/>
      <c r="O18" s="49"/>
      <c r="P18" s="49" t="s">
        <v>455</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c r="F19" s="52"/>
      <c r="G19" s="52"/>
      <c r="H19" s="52"/>
      <c r="I19" s="52">
        <v>45880</v>
      </c>
      <c r="J19" s="52"/>
      <c r="K19" s="52">
        <v>45880</v>
      </c>
      <c r="L19" s="52"/>
      <c r="M19" s="52"/>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c r="F20" s="51"/>
      <c r="G20" s="51"/>
      <c r="H20" s="51"/>
      <c r="I20" s="51" t="s">
        <v>159</v>
      </c>
      <c r="J20" s="51"/>
      <c r="K20" s="51" t="s">
        <v>159</v>
      </c>
      <c r="L20" s="51"/>
      <c r="M20" s="51"/>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378</v>
      </c>
      <c r="B21" s="9" t="s">
        <v>379</v>
      </c>
      <c r="C21" s="9" t="s">
        <v>380</v>
      </c>
      <c r="D21" s="132" t="s">
        <v>58</v>
      </c>
      <c r="E21" s="238"/>
      <c r="F21" s="49"/>
      <c r="G21" s="49"/>
      <c r="H21" s="49"/>
      <c r="I21" s="49" t="s">
        <v>55</v>
      </c>
      <c r="J21" s="49"/>
      <c r="K21" s="49" t="s">
        <v>55</v>
      </c>
      <c r="L21" s="49"/>
      <c r="M21" s="49"/>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381</v>
      </c>
      <c r="B22" s="9" t="s">
        <v>382</v>
      </c>
      <c r="C22" s="9" t="s">
        <v>383</v>
      </c>
      <c r="D22" s="132" t="s">
        <v>58</v>
      </c>
      <c r="E22" s="238"/>
      <c r="F22" s="49"/>
      <c r="G22" s="49"/>
      <c r="H22" s="49"/>
      <c r="I22" s="49" t="s">
        <v>55</v>
      </c>
      <c r="J22" s="49"/>
      <c r="K22" s="49" t="s">
        <v>55</v>
      </c>
      <c r="L22" s="49"/>
      <c r="M22" s="49"/>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2" activePane="bottomRight" state="frozen"/>
      <selection pane="bottomRight" activeCell="E5" sqref="E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information'!E28="","[Plan 4]",'I_State and program information'!E28)</f>
        <v>Orange DMC-ODS</v>
      </c>
    </row>
    <row r="5" spans="1:104" ht="56.25">
      <c r="A5" s="16" t="s">
        <v>343</v>
      </c>
      <c r="B5" s="82" t="s">
        <v>344</v>
      </c>
      <c r="C5" s="15" t="s">
        <v>345</v>
      </c>
      <c r="D5" s="56" t="s">
        <v>456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356</v>
      </c>
      <c r="B15" s="9" t="s">
        <v>357</v>
      </c>
      <c r="C15" s="211" t="s">
        <v>358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359</v>
      </c>
      <c r="B16" s="9" t="s">
        <v>360</v>
      </c>
      <c r="C16" s="281" t="s">
        <v>361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363</v>
      </c>
      <c r="B17" s="9" t="s">
        <v>364</v>
      </c>
      <c r="C17" s="15" t="s">
        <v>365</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367</v>
      </c>
      <c r="B18" s="9" t="s">
        <v>368</v>
      </c>
      <c r="C18" s="9" t="s">
        <v>369</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378</v>
      </c>
      <c r="B21" s="9" t="s">
        <v>379</v>
      </c>
      <c r="C21" s="9" t="s">
        <v>380</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381</v>
      </c>
      <c r="B22" s="9" t="s">
        <v>382</v>
      </c>
      <c r="C22" s="9" t="s">
        <v>383</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3" activePane="bottomRight" state="frozen"/>
      <selection pane="bottomRight" activeCell="Q15" sqref="Q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6" t="s">
        <v>342</v>
      </c>
      <c r="B3" s="307"/>
      <c r="C3" s="307"/>
      <c r="D3" s="57"/>
    </row>
    <row r="4" spans="1:104" ht="15">
      <c r="A4" s="54" t="s">
        <v>51</v>
      </c>
      <c r="B4" s="55" t="s">
        <v>52</v>
      </c>
      <c r="C4" s="55" t="s">
        <v>53</v>
      </c>
      <c r="D4" s="87" t="str">
        <f>IF('I_State and program information'!E29="","[Plan 5]",'I_State and program information'!E29)</f>
        <v>Regional Model - Partnership Health Plan of California (PHC)</v>
      </c>
    </row>
    <row r="5" spans="1:104" ht="57">
      <c r="A5" s="16" t="s">
        <v>343</v>
      </c>
      <c r="B5" s="82" t="s">
        <v>344</v>
      </c>
      <c r="C5" s="15" t="s">
        <v>345</v>
      </c>
      <c r="D5" s="56" t="s">
        <v>346</v>
      </c>
    </row>
    <row r="6" spans="1:104" ht="15" customHeight="1">
      <c r="A6" s="283"/>
      <c r="B6" s="283"/>
      <c r="C6" s="283"/>
      <c r="D6" s="283"/>
    </row>
    <row r="7" spans="1:104" ht="15" customHeight="1">
      <c r="A7" s="260" t="s">
        <v>347</v>
      </c>
      <c r="B7" s="283"/>
      <c r="C7" s="283"/>
      <c r="D7" s="283"/>
    </row>
    <row r="8" spans="1:104" ht="15" customHeight="1">
      <c r="A8" s="256" t="s">
        <v>348</v>
      </c>
      <c r="B8" s="283"/>
      <c r="C8" s="283"/>
      <c r="D8" s="283"/>
    </row>
    <row r="9" spans="1:104" ht="35.450000000000003" customHeight="1">
      <c r="A9" s="24" t="s">
        <v>349</v>
      </c>
      <c r="B9" s="24"/>
      <c r="D9" s="2"/>
    </row>
    <row r="10" spans="1:104" ht="39.6" customHeight="1">
      <c r="A10" s="287" t="s">
        <v>350</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t="s">
        <v>354</v>
      </c>
      <c r="F12" s="49" t="s">
        <v>354</v>
      </c>
      <c r="G12" s="49" t="s">
        <v>354</v>
      </c>
      <c r="H12" s="49" t="s">
        <v>354</v>
      </c>
      <c r="I12" s="49" t="s">
        <v>354</v>
      </c>
      <c r="J12" s="49" t="s">
        <v>354</v>
      </c>
      <c r="K12" s="49" t="s">
        <v>354</v>
      </c>
      <c r="L12" s="49" t="s">
        <v>354</v>
      </c>
      <c r="M12" s="49" t="s">
        <v>354</v>
      </c>
      <c r="N12" s="49" t="s">
        <v>354</v>
      </c>
      <c r="O12" s="49"/>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355</v>
      </c>
      <c r="C13" s="310"/>
      <c r="D13" s="243" t="s">
        <v>168</v>
      </c>
      <c r="E13" s="244" t="s">
        <v>168</v>
      </c>
      <c r="F13" s="244" t="s">
        <v>168</v>
      </c>
      <c r="G13" s="244"/>
      <c r="H13" s="244"/>
      <c r="I13" s="244"/>
      <c r="J13" s="244"/>
      <c r="K13" s="244"/>
      <c r="L13" s="244"/>
      <c r="M13" s="244"/>
      <c r="N13" s="244"/>
      <c r="O13" s="244"/>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322</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t="s">
        <v>457</v>
      </c>
      <c r="F15" s="49" t="s">
        <v>457</v>
      </c>
      <c r="G15" s="49" t="s">
        <v>328</v>
      </c>
      <c r="H15" s="49" t="s">
        <v>328</v>
      </c>
      <c r="I15" s="49" t="s">
        <v>328</v>
      </c>
      <c r="J15" s="49" t="s">
        <v>328</v>
      </c>
      <c r="K15" s="49" t="s">
        <v>329</v>
      </c>
      <c r="L15" s="49" t="s">
        <v>329</v>
      </c>
      <c r="M15" s="49" t="s">
        <v>329</v>
      </c>
      <c r="N15" s="49" t="s">
        <v>329</v>
      </c>
      <c r="O15" s="49"/>
      <c r="P15" s="49" t="s">
        <v>452</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t="s">
        <v>362</v>
      </c>
      <c r="F16" s="49" t="s">
        <v>362</v>
      </c>
      <c r="G16" s="49" t="s">
        <v>362</v>
      </c>
      <c r="H16" s="49" t="s">
        <v>362</v>
      </c>
      <c r="I16" s="49" t="s">
        <v>362</v>
      </c>
      <c r="J16" s="49" t="s">
        <v>362</v>
      </c>
      <c r="K16" s="49" t="s">
        <v>362</v>
      </c>
      <c r="L16" s="49" t="s">
        <v>362</v>
      </c>
      <c r="M16" s="49" t="s">
        <v>362</v>
      </c>
      <c r="N16" s="49" t="s">
        <v>362</v>
      </c>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t="s">
        <v>458</v>
      </c>
      <c r="F17" s="49" t="s">
        <v>458</v>
      </c>
      <c r="G17" s="49" t="s">
        <v>458</v>
      </c>
      <c r="H17" s="49" t="s">
        <v>458</v>
      </c>
      <c r="I17" s="49" t="s">
        <v>458</v>
      </c>
      <c r="J17" s="49" t="s">
        <v>458</v>
      </c>
      <c r="K17" s="49" t="s">
        <v>458</v>
      </c>
      <c r="L17" s="49" t="s">
        <v>458</v>
      </c>
      <c r="M17" s="49" t="s">
        <v>458</v>
      </c>
      <c r="N17" s="49" t="s">
        <v>458</v>
      </c>
      <c r="O17" s="49"/>
      <c r="P17" s="49" t="s">
        <v>458</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367</v>
      </c>
      <c r="B18" s="9" t="s">
        <v>368</v>
      </c>
      <c r="C18" s="9" t="s">
        <v>369</v>
      </c>
      <c r="D18" s="132" t="s">
        <v>58</v>
      </c>
      <c r="E18" s="238" t="s">
        <v>459</v>
      </c>
      <c r="F18" s="278" t="s">
        <v>459</v>
      </c>
      <c r="G18" s="278" t="s">
        <v>460</v>
      </c>
      <c r="H18" s="278" t="s">
        <v>460</v>
      </c>
      <c r="I18" s="278" t="s">
        <v>460</v>
      </c>
      <c r="J18" s="278" t="s">
        <v>460</v>
      </c>
      <c r="K18" s="278" t="s">
        <v>461</v>
      </c>
      <c r="L18" s="278" t="s">
        <v>461</v>
      </c>
      <c r="M18" s="278" t="s">
        <v>461</v>
      </c>
      <c r="N18" s="278" t="s">
        <v>461</v>
      </c>
      <c r="O18" s="49"/>
      <c r="P18" s="278" t="s">
        <v>462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372</v>
      </c>
      <c r="B19" s="9" t="s">
        <v>373</v>
      </c>
      <c r="C19" s="9" t="s">
        <v>374</v>
      </c>
      <c r="D19" s="132" t="s">
        <v>64</v>
      </c>
      <c r="E19" s="239">
        <v>45880</v>
      </c>
      <c r="F19" s="52">
        <v>45880</v>
      </c>
      <c r="G19" s="52">
        <v>45880</v>
      </c>
      <c r="H19" s="52">
        <v>45880</v>
      </c>
      <c r="I19" s="52">
        <v>45880</v>
      </c>
      <c r="J19" s="52">
        <v>45880</v>
      </c>
      <c r="K19" s="52">
        <v>45880</v>
      </c>
      <c r="L19" s="52">
        <v>45880</v>
      </c>
      <c r="M19" s="52">
        <v>45880</v>
      </c>
      <c r="N19" s="52">
        <v>45880</v>
      </c>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375</v>
      </c>
      <c r="B20" s="9" t="s">
        <v>376</v>
      </c>
      <c r="C20" s="9" t="s">
        <v>377</v>
      </c>
      <c r="D20" s="132" t="s">
        <v>84</v>
      </c>
      <c r="E20" s="240" t="s">
        <v>159</v>
      </c>
      <c r="F20" s="51" t="s">
        <v>159</v>
      </c>
      <c r="G20" s="51" t="s">
        <v>159</v>
      </c>
      <c r="H20" s="51" t="s">
        <v>159</v>
      </c>
      <c r="I20" s="51" t="s">
        <v>159</v>
      </c>
      <c r="J20" s="51" t="s">
        <v>159</v>
      </c>
      <c r="K20" s="51" t="s">
        <v>159</v>
      </c>
      <c r="L20" s="51" t="s">
        <v>159</v>
      </c>
      <c r="M20" s="51" t="s">
        <v>159</v>
      </c>
      <c r="N20" s="51" t="s">
        <v>159</v>
      </c>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70.5">
      <c r="A21" s="16" t="s">
        <v>378</v>
      </c>
      <c r="B21" s="9" t="s">
        <v>379</v>
      </c>
      <c r="C21" s="9" t="s">
        <v>380</v>
      </c>
      <c r="D21" s="132" t="s">
        <v>58</v>
      </c>
      <c r="E21" s="238" t="s">
        <v>463</v>
      </c>
      <c r="F21" s="49" t="s">
        <v>463</v>
      </c>
      <c r="G21" s="49" t="s">
        <v>55</v>
      </c>
      <c r="H21" s="49" t="s">
        <v>55</v>
      </c>
      <c r="I21" s="49" t="s">
        <v>55</v>
      </c>
      <c r="J21" s="49" t="s">
        <v>55</v>
      </c>
      <c r="K21" s="49" t="s">
        <v>55</v>
      </c>
      <c r="L21" s="49" t="s">
        <v>55</v>
      </c>
      <c r="M21" s="49" t="s">
        <v>55</v>
      </c>
      <c r="N21" s="49" t="s">
        <v>55</v>
      </c>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381</v>
      </c>
      <c r="B22" s="9" t="s">
        <v>382</v>
      </c>
      <c r="C22" s="9" t="s">
        <v>383</v>
      </c>
      <c r="D22" s="132" t="s">
        <v>58</v>
      </c>
      <c r="E22" s="238" t="s">
        <v>464</v>
      </c>
      <c r="F22" s="49" t="s">
        <v>464</v>
      </c>
      <c r="G22" s="49" t="s">
        <v>55</v>
      </c>
      <c r="H22" s="49" t="s">
        <v>55</v>
      </c>
      <c r="I22" s="49" t="s">
        <v>55</v>
      </c>
      <c r="J22" s="49" t="s">
        <v>55</v>
      </c>
      <c r="K22" s="49" t="s">
        <v>55</v>
      </c>
      <c r="L22" s="49" t="s">
        <v>55</v>
      </c>
      <c r="M22" s="49" t="s">
        <v>55</v>
      </c>
      <c r="N22" s="49" t="s">
        <v>55</v>
      </c>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384</v>
      </c>
      <c r="B23" s="24"/>
      <c r="D23" s="63"/>
    </row>
    <row r="24" spans="1:104" s="66" customFormat="1" ht="61.9" customHeight="1">
      <c r="A24" s="308" t="s">
        <v>385</v>
      </c>
      <c r="B24" s="308"/>
      <c r="C24" s="308"/>
      <c r="D24" s="308"/>
    </row>
    <row r="25" spans="1:104" s="66" customFormat="1" ht="26.45" customHeight="1">
      <c r="A25" s="86" t="s">
        <v>386</v>
      </c>
      <c r="B25" s="86"/>
      <c r="C25" s="283"/>
      <c r="D25" s="206"/>
    </row>
    <row r="26" spans="1:104" s="66" customFormat="1" ht="15" customHeight="1">
      <c r="A26" s="264" t="s">
        <v>387</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388</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389</v>
      </c>
      <c r="C29" s="15" t="s">
        <v>390</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391</v>
      </c>
      <c r="B30" s="9" t="s">
        <v>392</v>
      </c>
      <c r="C30" s="15" t="s">
        <v>393</v>
      </c>
      <c r="D30" s="15" t="s">
        <v>58</v>
      </c>
      <c r="E30" s="84" t="s">
        <v>177</v>
      </c>
      <c r="F30" s="61" t="s">
        <v>177</v>
      </c>
      <c r="G30" s="61" t="s">
        <v>177</v>
      </c>
      <c r="H30" s="61" t="s">
        <v>177</v>
      </c>
      <c r="I30" s="61" t="s">
        <v>177</v>
      </c>
      <c r="J30" s="61" t="s">
        <v>177</v>
      </c>
      <c r="K30" s="61" t="s">
        <v>177</v>
      </c>
      <c r="L30" s="61" t="s">
        <v>177</v>
      </c>
      <c r="M30" s="61" t="s">
        <v>177</v>
      </c>
      <c r="N30" s="61" t="s">
        <v>177</v>
      </c>
      <c r="O30" s="61" t="s">
        <v>177</v>
      </c>
      <c r="P30" s="61" t="s">
        <v>177</v>
      </c>
      <c r="Q30" s="61" t="s">
        <v>177</v>
      </c>
      <c r="R30" s="61" t="s">
        <v>177</v>
      </c>
      <c r="S30" s="61" t="s">
        <v>177</v>
      </c>
      <c r="T30" s="61" t="s">
        <v>177</v>
      </c>
      <c r="U30" s="61" t="s">
        <v>177</v>
      </c>
      <c r="V30" s="61" t="s">
        <v>177</v>
      </c>
      <c r="W30" s="61" t="s">
        <v>177</v>
      </c>
      <c r="X30" s="61" t="s">
        <v>177</v>
      </c>
      <c r="Y30" s="61" t="s">
        <v>177</v>
      </c>
      <c r="Z30" s="61" t="s">
        <v>177</v>
      </c>
      <c r="AA30" s="61" t="s">
        <v>177</v>
      </c>
      <c r="AB30" s="61" t="s">
        <v>177</v>
      </c>
      <c r="AC30" s="61" t="s">
        <v>177</v>
      </c>
      <c r="AD30" s="61" t="s">
        <v>177</v>
      </c>
      <c r="AE30" s="61" t="s">
        <v>177</v>
      </c>
      <c r="AF30" s="61" t="s">
        <v>177</v>
      </c>
      <c r="AG30" s="61" t="s">
        <v>177</v>
      </c>
      <c r="AH30" s="61" t="s">
        <v>177</v>
      </c>
      <c r="AI30" s="61" t="s">
        <v>177</v>
      </c>
      <c r="AJ30" s="61" t="s">
        <v>177</v>
      </c>
      <c r="AK30" s="61" t="s">
        <v>177</v>
      </c>
      <c r="AL30" s="61" t="s">
        <v>177</v>
      </c>
      <c r="AM30" s="61" t="s">
        <v>177</v>
      </c>
      <c r="AN30" s="61" t="s">
        <v>177</v>
      </c>
      <c r="AO30" s="61" t="s">
        <v>177</v>
      </c>
      <c r="AP30" s="61" t="s">
        <v>177</v>
      </c>
      <c r="AQ30" s="61" t="s">
        <v>177</v>
      </c>
      <c r="AR30" s="61" t="s">
        <v>177</v>
      </c>
      <c r="AS30" s="61" t="s">
        <v>177</v>
      </c>
      <c r="AT30" s="61" t="s">
        <v>177</v>
      </c>
      <c r="AU30" s="61" t="s">
        <v>177</v>
      </c>
      <c r="AV30" s="61" t="s">
        <v>177</v>
      </c>
      <c r="AW30" s="61" t="s">
        <v>177</v>
      </c>
      <c r="AX30" s="61" t="s">
        <v>177</v>
      </c>
      <c r="AY30" s="61" t="s">
        <v>177</v>
      </c>
      <c r="AZ30" s="61" t="s">
        <v>177</v>
      </c>
      <c r="BA30" s="61" t="s">
        <v>177</v>
      </c>
      <c r="BB30" s="61" t="s">
        <v>177</v>
      </c>
      <c r="BC30" s="61" t="s">
        <v>177</v>
      </c>
      <c r="BD30" s="61" t="s">
        <v>177</v>
      </c>
      <c r="BE30" s="61" t="s">
        <v>177</v>
      </c>
      <c r="BF30" s="61" t="s">
        <v>177</v>
      </c>
      <c r="BG30" s="61" t="s">
        <v>177</v>
      </c>
      <c r="BH30" s="61" t="s">
        <v>177</v>
      </c>
      <c r="BI30" s="61" t="s">
        <v>177</v>
      </c>
      <c r="BJ30" s="61" t="s">
        <v>177</v>
      </c>
      <c r="BK30" s="61" t="s">
        <v>177</v>
      </c>
      <c r="BL30" s="61" t="s">
        <v>177</v>
      </c>
      <c r="BM30" s="61" t="s">
        <v>177</v>
      </c>
      <c r="BN30" s="61" t="s">
        <v>177</v>
      </c>
      <c r="BO30" s="61" t="s">
        <v>177</v>
      </c>
      <c r="BP30" s="61" t="s">
        <v>177</v>
      </c>
      <c r="BQ30" s="61" t="s">
        <v>177</v>
      </c>
      <c r="BR30" s="61" t="s">
        <v>177</v>
      </c>
      <c r="BS30" s="61" t="s">
        <v>177</v>
      </c>
      <c r="BT30" s="61" t="s">
        <v>177</v>
      </c>
      <c r="BU30" s="61" t="s">
        <v>177</v>
      </c>
      <c r="BV30" s="61" t="s">
        <v>177</v>
      </c>
      <c r="BW30" s="61" t="s">
        <v>177</v>
      </c>
      <c r="BX30" s="61" t="s">
        <v>177</v>
      </c>
      <c r="BY30" s="61" t="s">
        <v>177</v>
      </c>
      <c r="BZ30" s="61" t="s">
        <v>177</v>
      </c>
      <c r="CA30" s="61" t="s">
        <v>177</v>
      </c>
      <c r="CB30" s="61" t="s">
        <v>177</v>
      </c>
      <c r="CC30" s="61" t="s">
        <v>177</v>
      </c>
      <c r="CD30" s="61" t="s">
        <v>177</v>
      </c>
      <c r="CE30" s="61" t="s">
        <v>177</v>
      </c>
      <c r="CF30" s="61" t="s">
        <v>177</v>
      </c>
      <c r="CG30" s="61" t="s">
        <v>177</v>
      </c>
      <c r="CH30" s="61" t="s">
        <v>177</v>
      </c>
      <c r="CI30" s="61" t="s">
        <v>177</v>
      </c>
      <c r="CJ30" s="61" t="s">
        <v>177</v>
      </c>
      <c r="CK30" s="61" t="s">
        <v>177</v>
      </c>
      <c r="CL30" s="61" t="s">
        <v>177</v>
      </c>
      <c r="CM30" s="61" t="s">
        <v>177</v>
      </c>
      <c r="CN30" s="61" t="s">
        <v>177</v>
      </c>
      <c r="CO30" s="61" t="s">
        <v>177</v>
      </c>
      <c r="CP30" s="61" t="s">
        <v>177</v>
      </c>
      <c r="CQ30" s="61" t="s">
        <v>177</v>
      </c>
      <c r="CR30" s="61" t="s">
        <v>177</v>
      </c>
      <c r="CS30" s="61" t="s">
        <v>177</v>
      </c>
      <c r="CT30" s="61" t="s">
        <v>177</v>
      </c>
      <c r="CU30" s="61" t="s">
        <v>177</v>
      </c>
      <c r="CV30" s="61" t="s">
        <v>177</v>
      </c>
      <c r="CW30" s="61" t="s">
        <v>177</v>
      </c>
      <c r="CX30" s="61" t="s">
        <v>177</v>
      </c>
      <c r="CY30" s="61" t="s">
        <v>177</v>
      </c>
      <c r="CZ30" s="61" t="s">
        <v>177</v>
      </c>
    </row>
    <row r="31" spans="1:104">
      <c r="A31" s="16" t="s">
        <v>394</v>
      </c>
      <c r="B31" s="9" t="s">
        <v>395</v>
      </c>
      <c r="C31" s="15" t="s">
        <v>393</v>
      </c>
      <c r="D31" s="15" t="s">
        <v>58</v>
      </c>
      <c r="E31" s="84" t="s">
        <v>177</v>
      </c>
      <c r="F31" s="61" t="s">
        <v>177</v>
      </c>
      <c r="G31" s="61" t="s">
        <v>177</v>
      </c>
      <c r="H31" s="61" t="s">
        <v>177</v>
      </c>
      <c r="I31" s="61" t="s">
        <v>177</v>
      </c>
      <c r="J31" s="61" t="s">
        <v>177</v>
      </c>
      <c r="K31" s="61" t="s">
        <v>177</v>
      </c>
      <c r="L31" s="61" t="s">
        <v>177</v>
      </c>
      <c r="M31" s="61" t="s">
        <v>177</v>
      </c>
      <c r="N31" s="61" t="s">
        <v>177</v>
      </c>
      <c r="O31" s="61" t="s">
        <v>177</v>
      </c>
      <c r="P31" s="61" t="s">
        <v>177</v>
      </c>
      <c r="Q31" s="61" t="s">
        <v>177</v>
      </c>
      <c r="R31" s="61" t="s">
        <v>177</v>
      </c>
      <c r="S31" s="61" t="s">
        <v>177</v>
      </c>
      <c r="T31" s="61" t="s">
        <v>177</v>
      </c>
      <c r="U31" s="61" t="s">
        <v>177</v>
      </c>
      <c r="V31" s="61" t="s">
        <v>177</v>
      </c>
      <c r="W31" s="61" t="s">
        <v>177</v>
      </c>
      <c r="X31" s="61" t="s">
        <v>177</v>
      </c>
      <c r="Y31" s="61" t="s">
        <v>177</v>
      </c>
      <c r="Z31" s="61" t="s">
        <v>177</v>
      </c>
      <c r="AA31" s="61" t="s">
        <v>177</v>
      </c>
      <c r="AB31" s="61" t="s">
        <v>177</v>
      </c>
      <c r="AC31" s="61" t="s">
        <v>177</v>
      </c>
      <c r="AD31" s="61" t="s">
        <v>177</v>
      </c>
      <c r="AE31" s="61" t="s">
        <v>177</v>
      </c>
      <c r="AF31" s="61" t="s">
        <v>177</v>
      </c>
      <c r="AG31" s="61" t="s">
        <v>177</v>
      </c>
      <c r="AH31" s="61" t="s">
        <v>177</v>
      </c>
      <c r="AI31" s="61" t="s">
        <v>177</v>
      </c>
      <c r="AJ31" s="61" t="s">
        <v>177</v>
      </c>
      <c r="AK31" s="61" t="s">
        <v>177</v>
      </c>
      <c r="AL31" s="61" t="s">
        <v>177</v>
      </c>
      <c r="AM31" s="61" t="s">
        <v>177</v>
      </c>
      <c r="AN31" s="61" t="s">
        <v>177</v>
      </c>
      <c r="AO31" s="61" t="s">
        <v>177</v>
      </c>
      <c r="AP31" s="61" t="s">
        <v>177</v>
      </c>
      <c r="AQ31" s="61" t="s">
        <v>177</v>
      </c>
      <c r="AR31" s="61" t="s">
        <v>177</v>
      </c>
      <c r="AS31" s="61" t="s">
        <v>177</v>
      </c>
      <c r="AT31" s="61" t="s">
        <v>177</v>
      </c>
      <c r="AU31" s="61" t="s">
        <v>177</v>
      </c>
      <c r="AV31" s="61" t="s">
        <v>177</v>
      </c>
      <c r="AW31" s="61" t="s">
        <v>177</v>
      </c>
      <c r="AX31" s="61" t="s">
        <v>177</v>
      </c>
      <c r="AY31" s="61" t="s">
        <v>177</v>
      </c>
      <c r="AZ31" s="61" t="s">
        <v>177</v>
      </c>
      <c r="BA31" s="61" t="s">
        <v>177</v>
      </c>
      <c r="BB31" s="61" t="s">
        <v>177</v>
      </c>
      <c r="BC31" s="61" t="s">
        <v>177</v>
      </c>
      <c r="BD31" s="61" t="s">
        <v>177</v>
      </c>
      <c r="BE31" s="61" t="s">
        <v>177</v>
      </c>
      <c r="BF31" s="61" t="s">
        <v>177</v>
      </c>
      <c r="BG31" s="61" t="s">
        <v>177</v>
      </c>
      <c r="BH31" s="61" t="s">
        <v>177</v>
      </c>
      <c r="BI31" s="61" t="s">
        <v>177</v>
      </c>
      <c r="BJ31" s="61" t="s">
        <v>177</v>
      </c>
      <c r="BK31" s="61" t="s">
        <v>177</v>
      </c>
      <c r="BL31" s="61" t="s">
        <v>177</v>
      </c>
      <c r="BM31" s="61" t="s">
        <v>177</v>
      </c>
      <c r="BN31" s="61" t="s">
        <v>177</v>
      </c>
      <c r="BO31" s="61" t="s">
        <v>177</v>
      </c>
      <c r="BP31" s="61" t="s">
        <v>177</v>
      </c>
      <c r="BQ31" s="61" t="s">
        <v>177</v>
      </c>
      <c r="BR31" s="61" t="s">
        <v>177</v>
      </c>
      <c r="BS31" s="61" t="s">
        <v>177</v>
      </c>
      <c r="BT31" s="61" t="s">
        <v>177</v>
      </c>
      <c r="BU31" s="61" t="s">
        <v>177</v>
      </c>
      <c r="BV31" s="61" t="s">
        <v>177</v>
      </c>
      <c r="BW31" s="61" t="s">
        <v>177</v>
      </c>
      <c r="BX31" s="61" t="s">
        <v>177</v>
      </c>
      <c r="BY31" s="61" t="s">
        <v>177</v>
      </c>
      <c r="BZ31" s="61" t="s">
        <v>177</v>
      </c>
      <c r="CA31" s="61" t="s">
        <v>177</v>
      </c>
      <c r="CB31" s="61" t="s">
        <v>177</v>
      </c>
      <c r="CC31" s="61" t="s">
        <v>177</v>
      </c>
      <c r="CD31" s="61" t="s">
        <v>177</v>
      </c>
      <c r="CE31" s="61" t="s">
        <v>177</v>
      </c>
      <c r="CF31" s="61" t="s">
        <v>177</v>
      </c>
      <c r="CG31" s="61" t="s">
        <v>177</v>
      </c>
      <c r="CH31" s="61" t="s">
        <v>177</v>
      </c>
      <c r="CI31" s="61" t="s">
        <v>177</v>
      </c>
      <c r="CJ31" s="61" t="s">
        <v>177</v>
      </c>
      <c r="CK31" s="61" t="s">
        <v>177</v>
      </c>
      <c r="CL31" s="61" t="s">
        <v>177</v>
      </c>
      <c r="CM31" s="61" t="s">
        <v>177</v>
      </c>
      <c r="CN31" s="61" t="s">
        <v>177</v>
      </c>
      <c r="CO31" s="61" t="s">
        <v>177</v>
      </c>
      <c r="CP31" s="61" t="s">
        <v>177</v>
      </c>
      <c r="CQ31" s="61" t="s">
        <v>177</v>
      </c>
      <c r="CR31" s="61" t="s">
        <v>177</v>
      </c>
      <c r="CS31" s="61" t="s">
        <v>177</v>
      </c>
      <c r="CT31" s="61" t="s">
        <v>177</v>
      </c>
      <c r="CU31" s="61" t="s">
        <v>177</v>
      </c>
      <c r="CV31" s="61" t="s">
        <v>177</v>
      </c>
      <c r="CW31" s="61" t="s">
        <v>177</v>
      </c>
      <c r="CX31" s="61" t="s">
        <v>177</v>
      </c>
      <c r="CY31" s="61" t="s">
        <v>177</v>
      </c>
      <c r="CZ31" s="61" t="s">
        <v>177</v>
      </c>
    </row>
    <row r="32" spans="1:104">
      <c r="A32" s="16" t="s">
        <v>396</v>
      </c>
      <c r="B32" s="9" t="s">
        <v>397</v>
      </c>
      <c r="C32" s="15" t="s">
        <v>393</v>
      </c>
      <c r="D32" s="15" t="s">
        <v>58</v>
      </c>
      <c r="E32" s="84" t="s">
        <v>177</v>
      </c>
      <c r="F32" s="61" t="s">
        <v>177</v>
      </c>
      <c r="G32" s="61" t="s">
        <v>177</v>
      </c>
      <c r="H32" s="61" t="s">
        <v>177</v>
      </c>
      <c r="I32" s="61" t="s">
        <v>177</v>
      </c>
      <c r="J32" s="61" t="s">
        <v>177</v>
      </c>
      <c r="K32" s="61" t="s">
        <v>177</v>
      </c>
      <c r="L32" s="61" t="s">
        <v>177</v>
      </c>
      <c r="M32" s="61" t="s">
        <v>177</v>
      </c>
      <c r="N32" s="61" t="s">
        <v>177</v>
      </c>
      <c r="O32" s="61" t="s">
        <v>177</v>
      </c>
      <c r="P32" s="61" t="s">
        <v>177</v>
      </c>
      <c r="Q32" s="61" t="s">
        <v>177</v>
      </c>
      <c r="R32" s="61" t="s">
        <v>177</v>
      </c>
      <c r="S32" s="61" t="s">
        <v>177</v>
      </c>
      <c r="T32" s="61" t="s">
        <v>177</v>
      </c>
      <c r="U32" s="61" t="s">
        <v>177</v>
      </c>
      <c r="V32" s="61" t="s">
        <v>177</v>
      </c>
      <c r="W32" s="61" t="s">
        <v>177</v>
      </c>
      <c r="X32" s="61" t="s">
        <v>177</v>
      </c>
      <c r="Y32" s="61" t="s">
        <v>177</v>
      </c>
      <c r="Z32" s="61" t="s">
        <v>177</v>
      </c>
      <c r="AA32" s="61" t="s">
        <v>177</v>
      </c>
      <c r="AB32" s="61" t="s">
        <v>177</v>
      </c>
      <c r="AC32" s="61" t="s">
        <v>177</v>
      </c>
      <c r="AD32" s="61" t="s">
        <v>177</v>
      </c>
      <c r="AE32" s="61" t="s">
        <v>177</v>
      </c>
      <c r="AF32" s="61" t="s">
        <v>177</v>
      </c>
      <c r="AG32" s="61" t="s">
        <v>177</v>
      </c>
      <c r="AH32" s="61" t="s">
        <v>177</v>
      </c>
      <c r="AI32" s="61" t="s">
        <v>177</v>
      </c>
      <c r="AJ32" s="61" t="s">
        <v>177</v>
      </c>
      <c r="AK32" s="61" t="s">
        <v>177</v>
      </c>
      <c r="AL32" s="61" t="s">
        <v>177</v>
      </c>
      <c r="AM32" s="61" t="s">
        <v>177</v>
      </c>
      <c r="AN32" s="61" t="s">
        <v>177</v>
      </c>
      <c r="AO32" s="61" t="s">
        <v>177</v>
      </c>
      <c r="AP32" s="61" t="s">
        <v>177</v>
      </c>
      <c r="AQ32" s="61" t="s">
        <v>177</v>
      </c>
      <c r="AR32" s="61" t="s">
        <v>177</v>
      </c>
      <c r="AS32" s="61" t="s">
        <v>177</v>
      </c>
      <c r="AT32" s="61" t="s">
        <v>177</v>
      </c>
      <c r="AU32" s="61" t="s">
        <v>177</v>
      </c>
      <c r="AV32" s="61" t="s">
        <v>177</v>
      </c>
      <c r="AW32" s="61" t="s">
        <v>177</v>
      </c>
      <c r="AX32" s="61" t="s">
        <v>177</v>
      </c>
      <c r="AY32" s="61" t="s">
        <v>177</v>
      </c>
      <c r="AZ32" s="61" t="s">
        <v>177</v>
      </c>
      <c r="BA32" s="61" t="s">
        <v>177</v>
      </c>
      <c r="BB32" s="61" t="s">
        <v>177</v>
      </c>
      <c r="BC32" s="61" t="s">
        <v>177</v>
      </c>
      <c r="BD32" s="61" t="s">
        <v>177</v>
      </c>
      <c r="BE32" s="61" t="s">
        <v>177</v>
      </c>
      <c r="BF32" s="61" t="s">
        <v>177</v>
      </c>
      <c r="BG32" s="61" t="s">
        <v>177</v>
      </c>
      <c r="BH32" s="61" t="s">
        <v>177</v>
      </c>
      <c r="BI32" s="61" t="s">
        <v>177</v>
      </c>
      <c r="BJ32" s="61" t="s">
        <v>177</v>
      </c>
      <c r="BK32" s="61" t="s">
        <v>177</v>
      </c>
      <c r="BL32" s="61" t="s">
        <v>177</v>
      </c>
      <c r="BM32" s="61" t="s">
        <v>177</v>
      </c>
      <c r="BN32" s="61" t="s">
        <v>177</v>
      </c>
      <c r="BO32" s="61" t="s">
        <v>177</v>
      </c>
      <c r="BP32" s="61" t="s">
        <v>177</v>
      </c>
      <c r="BQ32" s="61" t="s">
        <v>177</v>
      </c>
      <c r="BR32" s="61" t="s">
        <v>177</v>
      </c>
      <c r="BS32" s="61" t="s">
        <v>177</v>
      </c>
      <c r="BT32" s="61" t="s">
        <v>177</v>
      </c>
      <c r="BU32" s="61" t="s">
        <v>177</v>
      </c>
      <c r="BV32" s="61" t="s">
        <v>177</v>
      </c>
      <c r="BW32" s="61" t="s">
        <v>177</v>
      </c>
      <c r="BX32" s="61" t="s">
        <v>177</v>
      </c>
      <c r="BY32" s="61" t="s">
        <v>177</v>
      </c>
      <c r="BZ32" s="61" t="s">
        <v>177</v>
      </c>
      <c r="CA32" s="61" t="s">
        <v>177</v>
      </c>
      <c r="CB32" s="61" t="s">
        <v>177</v>
      </c>
      <c r="CC32" s="61" t="s">
        <v>177</v>
      </c>
      <c r="CD32" s="61" t="s">
        <v>177</v>
      </c>
      <c r="CE32" s="61" t="s">
        <v>177</v>
      </c>
      <c r="CF32" s="61" t="s">
        <v>177</v>
      </c>
      <c r="CG32" s="61" t="s">
        <v>177</v>
      </c>
      <c r="CH32" s="61" t="s">
        <v>177</v>
      </c>
      <c r="CI32" s="61" t="s">
        <v>177</v>
      </c>
      <c r="CJ32" s="61" t="s">
        <v>177</v>
      </c>
      <c r="CK32" s="61" t="s">
        <v>177</v>
      </c>
      <c r="CL32" s="61" t="s">
        <v>177</v>
      </c>
      <c r="CM32" s="61" t="s">
        <v>177</v>
      </c>
      <c r="CN32" s="61" t="s">
        <v>177</v>
      </c>
      <c r="CO32" s="61" t="s">
        <v>177</v>
      </c>
      <c r="CP32" s="61" t="s">
        <v>177</v>
      </c>
      <c r="CQ32" s="61" t="s">
        <v>177</v>
      </c>
      <c r="CR32" s="61" t="s">
        <v>177</v>
      </c>
      <c r="CS32" s="61" t="s">
        <v>177</v>
      </c>
      <c r="CT32" s="61" t="s">
        <v>177</v>
      </c>
      <c r="CU32" s="61" t="s">
        <v>177</v>
      </c>
      <c r="CV32" s="61" t="s">
        <v>177</v>
      </c>
      <c r="CW32" s="61" t="s">
        <v>177</v>
      </c>
      <c r="CX32" s="61" t="s">
        <v>177</v>
      </c>
      <c r="CY32" s="61" t="s">
        <v>177</v>
      </c>
      <c r="CZ32" s="61" t="s">
        <v>177</v>
      </c>
    </row>
    <row r="33" spans="1:104">
      <c r="A33" s="16" t="s">
        <v>398</v>
      </c>
      <c r="B33" s="9" t="s">
        <v>399</v>
      </c>
      <c r="C33" s="15" t="s">
        <v>393</v>
      </c>
      <c r="D33" s="15" t="s">
        <v>58</v>
      </c>
      <c r="E33" s="84" t="s">
        <v>177</v>
      </c>
      <c r="F33" s="61" t="s">
        <v>177</v>
      </c>
      <c r="G33" s="61" t="s">
        <v>177</v>
      </c>
      <c r="H33" s="61" t="s">
        <v>177</v>
      </c>
      <c r="I33" s="61" t="s">
        <v>177</v>
      </c>
      <c r="J33" s="61" t="s">
        <v>177</v>
      </c>
      <c r="K33" s="61" t="s">
        <v>177</v>
      </c>
      <c r="L33" s="61" t="s">
        <v>177</v>
      </c>
      <c r="M33" s="61" t="s">
        <v>177</v>
      </c>
      <c r="N33" s="61" t="s">
        <v>177</v>
      </c>
      <c r="O33" s="61" t="s">
        <v>177</v>
      </c>
      <c r="P33" s="61" t="s">
        <v>177</v>
      </c>
      <c r="Q33" s="61" t="s">
        <v>177</v>
      </c>
      <c r="R33" s="61" t="s">
        <v>177</v>
      </c>
      <c r="S33" s="61" t="s">
        <v>177</v>
      </c>
      <c r="T33" s="61" t="s">
        <v>177</v>
      </c>
      <c r="U33" s="61" t="s">
        <v>177</v>
      </c>
      <c r="V33" s="61" t="s">
        <v>177</v>
      </c>
      <c r="W33" s="61" t="s">
        <v>177</v>
      </c>
      <c r="X33" s="61" t="s">
        <v>177</v>
      </c>
      <c r="Y33" s="61" t="s">
        <v>177</v>
      </c>
      <c r="Z33" s="61" t="s">
        <v>177</v>
      </c>
      <c r="AA33" s="61" t="s">
        <v>177</v>
      </c>
      <c r="AB33" s="61" t="s">
        <v>177</v>
      </c>
      <c r="AC33" s="61" t="s">
        <v>177</v>
      </c>
      <c r="AD33" s="61" t="s">
        <v>177</v>
      </c>
      <c r="AE33" s="61" t="s">
        <v>177</v>
      </c>
      <c r="AF33" s="61" t="s">
        <v>177</v>
      </c>
      <c r="AG33" s="61" t="s">
        <v>177</v>
      </c>
      <c r="AH33" s="61" t="s">
        <v>177</v>
      </c>
      <c r="AI33" s="61" t="s">
        <v>177</v>
      </c>
      <c r="AJ33" s="61" t="s">
        <v>177</v>
      </c>
      <c r="AK33" s="61" t="s">
        <v>177</v>
      </c>
      <c r="AL33" s="61" t="s">
        <v>177</v>
      </c>
      <c r="AM33" s="61" t="s">
        <v>177</v>
      </c>
      <c r="AN33" s="61" t="s">
        <v>177</v>
      </c>
      <c r="AO33" s="61" t="s">
        <v>177</v>
      </c>
      <c r="AP33" s="61" t="s">
        <v>177</v>
      </c>
      <c r="AQ33" s="61" t="s">
        <v>177</v>
      </c>
      <c r="AR33" s="61" t="s">
        <v>177</v>
      </c>
      <c r="AS33" s="61" t="s">
        <v>177</v>
      </c>
      <c r="AT33" s="61" t="s">
        <v>177</v>
      </c>
      <c r="AU33" s="61" t="s">
        <v>177</v>
      </c>
      <c r="AV33" s="61" t="s">
        <v>177</v>
      </c>
      <c r="AW33" s="61" t="s">
        <v>177</v>
      </c>
      <c r="AX33" s="61" t="s">
        <v>177</v>
      </c>
      <c r="AY33" s="61" t="s">
        <v>177</v>
      </c>
      <c r="AZ33" s="61" t="s">
        <v>177</v>
      </c>
      <c r="BA33" s="61" t="s">
        <v>177</v>
      </c>
      <c r="BB33" s="61" t="s">
        <v>177</v>
      </c>
      <c r="BC33" s="61" t="s">
        <v>177</v>
      </c>
      <c r="BD33" s="61" t="s">
        <v>177</v>
      </c>
      <c r="BE33" s="61" t="s">
        <v>177</v>
      </c>
      <c r="BF33" s="61" t="s">
        <v>177</v>
      </c>
      <c r="BG33" s="61" t="s">
        <v>177</v>
      </c>
      <c r="BH33" s="61" t="s">
        <v>177</v>
      </c>
      <c r="BI33" s="61" t="s">
        <v>177</v>
      </c>
      <c r="BJ33" s="61" t="s">
        <v>177</v>
      </c>
      <c r="BK33" s="61" t="s">
        <v>177</v>
      </c>
      <c r="BL33" s="61" t="s">
        <v>177</v>
      </c>
      <c r="BM33" s="61" t="s">
        <v>177</v>
      </c>
      <c r="BN33" s="61" t="s">
        <v>177</v>
      </c>
      <c r="BO33" s="61" t="s">
        <v>177</v>
      </c>
      <c r="BP33" s="61" t="s">
        <v>177</v>
      </c>
      <c r="BQ33" s="61" t="s">
        <v>177</v>
      </c>
      <c r="BR33" s="61" t="s">
        <v>177</v>
      </c>
      <c r="BS33" s="61" t="s">
        <v>177</v>
      </c>
      <c r="BT33" s="61" t="s">
        <v>177</v>
      </c>
      <c r="BU33" s="61" t="s">
        <v>177</v>
      </c>
      <c r="BV33" s="61" t="s">
        <v>177</v>
      </c>
      <c r="BW33" s="61" t="s">
        <v>177</v>
      </c>
      <c r="BX33" s="61" t="s">
        <v>177</v>
      </c>
      <c r="BY33" s="61" t="s">
        <v>177</v>
      </c>
      <c r="BZ33" s="61" t="s">
        <v>177</v>
      </c>
      <c r="CA33" s="61" t="s">
        <v>177</v>
      </c>
      <c r="CB33" s="61" t="s">
        <v>177</v>
      </c>
      <c r="CC33" s="61" t="s">
        <v>177</v>
      </c>
      <c r="CD33" s="61" t="s">
        <v>177</v>
      </c>
      <c r="CE33" s="61" t="s">
        <v>177</v>
      </c>
      <c r="CF33" s="61" t="s">
        <v>177</v>
      </c>
      <c r="CG33" s="61" t="s">
        <v>177</v>
      </c>
      <c r="CH33" s="61" t="s">
        <v>177</v>
      </c>
      <c r="CI33" s="61" t="s">
        <v>177</v>
      </c>
      <c r="CJ33" s="61" t="s">
        <v>177</v>
      </c>
      <c r="CK33" s="61" t="s">
        <v>177</v>
      </c>
      <c r="CL33" s="61" t="s">
        <v>177</v>
      </c>
      <c r="CM33" s="61" t="s">
        <v>177</v>
      </c>
      <c r="CN33" s="61" t="s">
        <v>177</v>
      </c>
      <c r="CO33" s="61" t="s">
        <v>177</v>
      </c>
      <c r="CP33" s="61" t="s">
        <v>177</v>
      </c>
      <c r="CQ33" s="61" t="s">
        <v>177</v>
      </c>
      <c r="CR33" s="61" t="s">
        <v>177</v>
      </c>
      <c r="CS33" s="61" t="s">
        <v>177</v>
      </c>
      <c r="CT33" s="61" t="s">
        <v>177</v>
      </c>
      <c r="CU33" s="61" t="s">
        <v>177</v>
      </c>
      <c r="CV33" s="61" t="s">
        <v>177</v>
      </c>
      <c r="CW33" s="61" t="s">
        <v>177</v>
      </c>
      <c r="CX33" s="61" t="s">
        <v>177</v>
      </c>
      <c r="CY33" s="61" t="s">
        <v>177</v>
      </c>
      <c r="CZ33" s="61" t="s">
        <v>177</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392</v>
      </c>
      <c r="C37" s="15" t="s">
        <v>393</v>
      </c>
      <c r="D37" s="15" t="s">
        <v>58</v>
      </c>
      <c r="E37" s="84" t="s">
        <v>177</v>
      </c>
      <c r="F37" s="61" t="s">
        <v>177</v>
      </c>
      <c r="G37" s="61" t="s">
        <v>177</v>
      </c>
      <c r="H37" s="61" t="s">
        <v>177</v>
      </c>
      <c r="I37" s="61" t="s">
        <v>177</v>
      </c>
      <c r="J37" s="61" t="s">
        <v>177</v>
      </c>
      <c r="K37" s="61" t="s">
        <v>177</v>
      </c>
      <c r="L37" s="61" t="s">
        <v>177</v>
      </c>
      <c r="M37" s="61" t="s">
        <v>177</v>
      </c>
      <c r="N37" s="61" t="s">
        <v>177</v>
      </c>
      <c r="O37" s="61" t="s">
        <v>177</v>
      </c>
      <c r="P37" s="61" t="s">
        <v>177</v>
      </c>
      <c r="Q37" s="61" t="s">
        <v>177</v>
      </c>
      <c r="R37" s="61" t="s">
        <v>177</v>
      </c>
      <c r="S37" s="61" t="s">
        <v>177</v>
      </c>
      <c r="T37" s="61" t="s">
        <v>177</v>
      </c>
      <c r="U37" s="61" t="s">
        <v>177</v>
      </c>
      <c r="V37" s="61" t="s">
        <v>177</v>
      </c>
      <c r="W37" s="61" t="s">
        <v>177</v>
      </c>
      <c r="X37" s="61" t="s">
        <v>177</v>
      </c>
      <c r="Y37" s="61" t="s">
        <v>177</v>
      </c>
      <c r="Z37" s="61" t="s">
        <v>177</v>
      </c>
      <c r="AA37" s="61" t="s">
        <v>177</v>
      </c>
      <c r="AB37" s="61" t="s">
        <v>177</v>
      </c>
      <c r="AC37" s="61" t="s">
        <v>177</v>
      </c>
      <c r="AD37" s="61" t="s">
        <v>177</v>
      </c>
      <c r="AE37" s="61" t="s">
        <v>177</v>
      </c>
      <c r="AF37" s="61" t="s">
        <v>177</v>
      </c>
      <c r="AG37" s="61" t="s">
        <v>177</v>
      </c>
      <c r="AH37" s="61" t="s">
        <v>177</v>
      </c>
      <c r="AI37" s="61" t="s">
        <v>177</v>
      </c>
      <c r="AJ37" s="61" t="s">
        <v>177</v>
      </c>
      <c r="AK37" s="61" t="s">
        <v>177</v>
      </c>
      <c r="AL37" s="61" t="s">
        <v>177</v>
      </c>
      <c r="AM37" s="61" t="s">
        <v>177</v>
      </c>
      <c r="AN37" s="61" t="s">
        <v>177</v>
      </c>
      <c r="AO37" s="61" t="s">
        <v>177</v>
      </c>
      <c r="AP37" s="61" t="s">
        <v>177</v>
      </c>
      <c r="AQ37" s="61" t="s">
        <v>177</v>
      </c>
      <c r="AR37" s="61" t="s">
        <v>177</v>
      </c>
      <c r="AS37" s="61" t="s">
        <v>177</v>
      </c>
      <c r="AT37" s="61" t="s">
        <v>177</v>
      </c>
      <c r="AU37" s="61" t="s">
        <v>177</v>
      </c>
      <c r="AV37" s="61" t="s">
        <v>177</v>
      </c>
      <c r="AW37" s="61" t="s">
        <v>177</v>
      </c>
      <c r="AX37" s="61" t="s">
        <v>177</v>
      </c>
      <c r="AY37" s="61" t="s">
        <v>177</v>
      </c>
      <c r="AZ37" s="61" t="s">
        <v>177</v>
      </c>
      <c r="BA37" s="61" t="s">
        <v>177</v>
      </c>
      <c r="BB37" s="61" t="s">
        <v>177</v>
      </c>
      <c r="BC37" s="61" t="s">
        <v>177</v>
      </c>
      <c r="BD37" s="61" t="s">
        <v>177</v>
      </c>
      <c r="BE37" s="61" t="s">
        <v>177</v>
      </c>
      <c r="BF37" s="61" t="s">
        <v>177</v>
      </c>
      <c r="BG37" s="61" t="s">
        <v>177</v>
      </c>
      <c r="BH37" s="61" t="s">
        <v>177</v>
      </c>
      <c r="BI37" s="61" t="s">
        <v>177</v>
      </c>
      <c r="BJ37" s="61" t="s">
        <v>177</v>
      </c>
      <c r="BK37" s="61" t="s">
        <v>177</v>
      </c>
      <c r="BL37" s="61" t="s">
        <v>177</v>
      </c>
      <c r="BM37" s="61" t="s">
        <v>177</v>
      </c>
      <c r="BN37" s="61" t="s">
        <v>177</v>
      </c>
      <c r="BO37" s="61" t="s">
        <v>177</v>
      </c>
      <c r="BP37" s="61" t="s">
        <v>177</v>
      </c>
      <c r="BQ37" s="61" t="s">
        <v>177</v>
      </c>
      <c r="BR37" s="61" t="s">
        <v>177</v>
      </c>
      <c r="BS37" s="61" t="s">
        <v>177</v>
      </c>
      <c r="BT37" s="61" t="s">
        <v>177</v>
      </c>
      <c r="BU37" s="61" t="s">
        <v>177</v>
      </c>
      <c r="BV37" s="61" t="s">
        <v>177</v>
      </c>
      <c r="BW37" s="61" t="s">
        <v>177</v>
      </c>
      <c r="BX37" s="61" t="s">
        <v>177</v>
      </c>
      <c r="BY37" s="61" t="s">
        <v>177</v>
      </c>
      <c r="BZ37" s="61" t="s">
        <v>177</v>
      </c>
      <c r="CA37" s="61" t="s">
        <v>177</v>
      </c>
      <c r="CB37" s="61" t="s">
        <v>177</v>
      </c>
      <c r="CC37" s="61" t="s">
        <v>177</v>
      </c>
      <c r="CD37" s="61" t="s">
        <v>177</v>
      </c>
      <c r="CE37" s="61" t="s">
        <v>177</v>
      </c>
      <c r="CF37" s="61" t="s">
        <v>177</v>
      </c>
      <c r="CG37" s="61" t="s">
        <v>177</v>
      </c>
      <c r="CH37" s="61" t="s">
        <v>177</v>
      </c>
      <c r="CI37" s="61" t="s">
        <v>177</v>
      </c>
      <c r="CJ37" s="61" t="s">
        <v>177</v>
      </c>
      <c r="CK37" s="61" t="s">
        <v>177</v>
      </c>
      <c r="CL37" s="61" t="s">
        <v>177</v>
      </c>
      <c r="CM37" s="61" t="s">
        <v>177</v>
      </c>
      <c r="CN37" s="61" t="s">
        <v>177</v>
      </c>
      <c r="CO37" s="61" t="s">
        <v>177</v>
      </c>
      <c r="CP37" s="61" t="s">
        <v>177</v>
      </c>
      <c r="CQ37" s="61" t="s">
        <v>177</v>
      </c>
      <c r="CR37" s="61" t="s">
        <v>177</v>
      </c>
      <c r="CS37" s="61" t="s">
        <v>177</v>
      </c>
      <c r="CT37" s="61" t="s">
        <v>177</v>
      </c>
      <c r="CU37" s="61" t="s">
        <v>177</v>
      </c>
      <c r="CV37" s="61" t="s">
        <v>177</v>
      </c>
      <c r="CW37" s="61" t="s">
        <v>177</v>
      </c>
      <c r="CX37" s="61" t="s">
        <v>177</v>
      </c>
      <c r="CY37" s="61" t="s">
        <v>177</v>
      </c>
      <c r="CZ37" s="61" t="s">
        <v>177</v>
      </c>
    </row>
    <row r="38" spans="1:104">
      <c r="A38" s="16" t="s">
        <v>409</v>
      </c>
      <c r="B38" s="9" t="s">
        <v>395</v>
      </c>
      <c r="C38" s="15" t="s">
        <v>393</v>
      </c>
      <c r="D38" s="15" t="s">
        <v>58</v>
      </c>
      <c r="E38" s="84" t="s">
        <v>177</v>
      </c>
      <c r="F38" s="61" t="s">
        <v>177</v>
      </c>
      <c r="G38" s="61" t="s">
        <v>177</v>
      </c>
      <c r="H38" s="61" t="s">
        <v>177</v>
      </c>
      <c r="I38" s="61" t="s">
        <v>177</v>
      </c>
      <c r="J38" s="61" t="s">
        <v>177</v>
      </c>
      <c r="K38" s="61" t="s">
        <v>177</v>
      </c>
      <c r="L38" s="61" t="s">
        <v>177</v>
      </c>
      <c r="M38" s="61" t="s">
        <v>177</v>
      </c>
      <c r="N38" s="61" t="s">
        <v>177</v>
      </c>
      <c r="O38" s="61" t="s">
        <v>177</v>
      </c>
      <c r="P38" s="61" t="s">
        <v>177</v>
      </c>
      <c r="Q38" s="61" t="s">
        <v>177</v>
      </c>
      <c r="R38" s="61" t="s">
        <v>177</v>
      </c>
      <c r="S38" s="61" t="s">
        <v>177</v>
      </c>
      <c r="T38" s="61" t="s">
        <v>177</v>
      </c>
      <c r="U38" s="61" t="s">
        <v>177</v>
      </c>
      <c r="V38" s="61" t="s">
        <v>177</v>
      </c>
      <c r="W38" s="61" t="s">
        <v>177</v>
      </c>
      <c r="X38" s="61" t="s">
        <v>177</v>
      </c>
      <c r="Y38" s="61" t="s">
        <v>177</v>
      </c>
      <c r="Z38" s="61" t="s">
        <v>177</v>
      </c>
      <c r="AA38" s="61" t="s">
        <v>177</v>
      </c>
      <c r="AB38" s="61" t="s">
        <v>177</v>
      </c>
      <c r="AC38" s="61" t="s">
        <v>177</v>
      </c>
      <c r="AD38" s="61" t="s">
        <v>177</v>
      </c>
      <c r="AE38" s="61" t="s">
        <v>177</v>
      </c>
      <c r="AF38" s="61" t="s">
        <v>177</v>
      </c>
      <c r="AG38" s="61" t="s">
        <v>177</v>
      </c>
      <c r="AH38" s="61" t="s">
        <v>177</v>
      </c>
      <c r="AI38" s="61" t="s">
        <v>177</v>
      </c>
      <c r="AJ38" s="61" t="s">
        <v>177</v>
      </c>
      <c r="AK38" s="61" t="s">
        <v>177</v>
      </c>
      <c r="AL38" s="61" t="s">
        <v>177</v>
      </c>
      <c r="AM38" s="61" t="s">
        <v>177</v>
      </c>
      <c r="AN38" s="61" t="s">
        <v>177</v>
      </c>
      <c r="AO38" s="61" t="s">
        <v>177</v>
      </c>
      <c r="AP38" s="61" t="s">
        <v>177</v>
      </c>
      <c r="AQ38" s="61" t="s">
        <v>177</v>
      </c>
      <c r="AR38" s="61" t="s">
        <v>177</v>
      </c>
      <c r="AS38" s="61" t="s">
        <v>177</v>
      </c>
      <c r="AT38" s="61" t="s">
        <v>177</v>
      </c>
      <c r="AU38" s="61" t="s">
        <v>177</v>
      </c>
      <c r="AV38" s="61" t="s">
        <v>177</v>
      </c>
      <c r="AW38" s="61" t="s">
        <v>177</v>
      </c>
      <c r="AX38" s="61" t="s">
        <v>177</v>
      </c>
      <c r="AY38" s="61" t="s">
        <v>177</v>
      </c>
      <c r="AZ38" s="61" t="s">
        <v>177</v>
      </c>
      <c r="BA38" s="61" t="s">
        <v>177</v>
      </c>
      <c r="BB38" s="61" t="s">
        <v>177</v>
      </c>
      <c r="BC38" s="61" t="s">
        <v>177</v>
      </c>
      <c r="BD38" s="61" t="s">
        <v>177</v>
      </c>
      <c r="BE38" s="61" t="s">
        <v>177</v>
      </c>
      <c r="BF38" s="61" t="s">
        <v>177</v>
      </c>
      <c r="BG38" s="61" t="s">
        <v>177</v>
      </c>
      <c r="BH38" s="61" t="s">
        <v>177</v>
      </c>
      <c r="BI38" s="61" t="s">
        <v>177</v>
      </c>
      <c r="BJ38" s="61" t="s">
        <v>177</v>
      </c>
      <c r="BK38" s="61" t="s">
        <v>177</v>
      </c>
      <c r="BL38" s="61" t="s">
        <v>177</v>
      </c>
      <c r="BM38" s="61" t="s">
        <v>177</v>
      </c>
      <c r="BN38" s="61" t="s">
        <v>177</v>
      </c>
      <c r="BO38" s="61" t="s">
        <v>177</v>
      </c>
      <c r="BP38" s="61" t="s">
        <v>177</v>
      </c>
      <c r="BQ38" s="61" t="s">
        <v>177</v>
      </c>
      <c r="BR38" s="61" t="s">
        <v>177</v>
      </c>
      <c r="BS38" s="61" t="s">
        <v>177</v>
      </c>
      <c r="BT38" s="61" t="s">
        <v>177</v>
      </c>
      <c r="BU38" s="61" t="s">
        <v>177</v>
      </c>
      <c r="BV38" s="61" t="s">
        <v>177</v>
      </c>
      <c r="BW38" s="61" t="s">
        <v>177</v>
      </c>
      <c r="BX38" s="61" t="s">
        <v>177</v>
      </c>
      <c r="BY38" s="61" t="s">
        <v>177</v>
      </c>
      <c r="BZ38" s="61" t="s">
        <v>177</v>
      </c>
      <c r="CA38" s="61" t="s">
        <v>177</v>
      </c>
      <c r="CB38" s="61" t="s">
        <v>177</v>
      </c>
      <c r="CC38" s="61" t="s">
        <v>177</v>
      </c>
      <c r="CD38" s="61" t="s">
        <v>177</v>
      </c>
      <c r="CE38" s="61" t="s">
        <v>177</v>
      </c>
      <c r="CF38" s="61" t="s">
        <v>177</v>
      </c>
      <c r="CG38" s="61" t="s">
        <v>177</v>
      </c>
      <c r="CH38" s="61" t="s">
        <v>177</v>
      </c>
      <c r="CI38" s="61" t="s">
        <v>177</v>
      </c>
      <c r="CJ38" s="61" t="s">
        <v>177</v>
      </c>
      <c r="CK38" s="61" t="s">
        <v>177</v>
      </c>
      <c r="CL38" s="61" t="s">
        <v>177</v>
      </c>
      <c r="CM38" s="61" t="s">
        <v>177</v>
      </c>
      <c r="CN38" s="61" t="s">
        <v>177</v>
      </c>
      <c r="CO38" s="61" t="s">
        <v>177</v>
      </c>
      <c r="CP38" s="61" t="s">
        <v>177</v>
      </c>
      <c r="CQ38" s="61" t="s">
        <v>177</v>
      </c>
      <c r="CR38" s="61" t="s">
        <v>177</v>
      </c>
      <c r="CS38" s="61" t="s">
        <v>177</v>
      </c>
      <c r="CT38" s="61" t="s">
        <v>177</v>
      </c>
      <c r="CU38" s="61" t="s">
        <v>177</v>
      </c>
      <c r="CV38" s="61" t="s">
        <v>177</v>
      </c>
      <c r="CW38" s="61" t="s">
        <v>177</v>
      </c>
      <c r="CX38" s="61" t="s">
        <v>177</v>
      </c>
      <c r="CY38" s="61" t="s">
        <v>177</v>
      </c>
      <c r="CZ38" s="61" t="s">
        <v>177</v>
      </c>
    </row>
    <row r="39" spans="1:104">
      <c r="A39" s="16" t="s">
        <v>410</v>
      </c>
      <c r="B39" s="9" t="s">
        <v>397</v>
      </c>
      <c r="C39" s="15" t="s">
        <v>393</v>
      </c>
      <c r="D39" s="15" t="s">
        <v>58</v>
      </c>
      <c r="E39" s="84" t="s">
        <v>177</v>
      </c>
      <c r="F39" s="61" t="s">
        <v>177</v>
      </c>
      <c r="G39" s="61" t="s">
        <v>177</v>
      </c>
      <c r="H39" s="61" t="s">
        <v>177</v>
      </c>
      <c r="I39" s="61" t="s">
        <v>177</v>
      </c>
      <c r="J39" s="61" t="s">
        <v>177</v>
      </c>
      <c r="K39" s="61" t="s">
        <v>177</v>
      </c>
      <c r="L39" s="61" t="s">
        <v>177</v>
      </c>
      <c r="M39" s="61" t="s">
        <v>177</v>
      </c>
      <c r="N39" s="61" t="s">
        <v>177</v>
      </c>
      <c r="O39" s="61" t="s">
        <v>177</v>
      </c>
      <c r="P39" s="61" t="s">
        <v>177</v>
      </c>
      <c r="Q39" s="61" t="s">
        <v>177</v>
      </c>
      <c r="R39" s="61" t="s">
        <v>177</v>
      </c>
      <c r="S39" s="61" t="s">
        <v>177</v>
      </c>
      <c r="T39" s="61" t="s">
        <v>177</v>
      </c>
      <c r="U39" s="61" t="s">
        <v>177</v>
      </c>
      <c r="V39" s="61" t="s">
        <v>177</v>
      </c>
      <c r="W39" s="61" t="s">
        <v>177</v>
      </c>
      <c r="X39" s="61" t="s">
        <v>177</v>
      </c>
      <c r="Y39" s="61" t="s">
        <v>177</v>
      </c>
      <c r="Z39" s="61" t="s">
        <v>177</v>
      </c>
      <c r="AA39" s="61" t="s">
        <v>177</v>
      </c>
      <c r="AB39" s="61" t="s">
        <v>177</v>
      </c>
      <c r="AC39" s="61" t="s">
        <v>177</v>
      </c>
      <c r="AD39" s="61" t="s">
        <v>177</v>
      </c>
      <c r="AE39" s="61" t="s">
        <v>177</v>
      </c>
      <c r="AF39" s="61" t="s">
        <v>177</v>
      </c>
      <c r="AG39" s="61" t="s">
        <v>177</v>
      </c>
      <c r="AH39" s="61" t="s">
        <v>177</v>
      </c>
      <c r="AI39" s="61" t="s">
        <v>177</v>
      </c>
      <c r="AJ39" s="61" t="s">
        <v>177</v>
      </c>
      <c r="AK39" s="61" t="s">
        <v>177</v>
      </c>
      <c r="AL39" s="61" t="s">
        <v>177</v>
      </c>
      <c r="AM39" s="61" t="s">
        <v>177</v>
      </c>
      <c r="AN39" s="61" t="s">
        <v>177</v>
      </c>
      <c r="AO39" s="61" t="s">
        <v>177</v>
      </c>
      <c r="AP39" s="61" t="s">
        <v>177</v>
      </c>
      <c r="AQ39" s="61" t="s">
        <v>177</v>
      </c>
      <c r="AR39" s="61" t="s">
        <v>177</v>
      </c>
      <c r="AS39" s="61" t="s">
        <v>177</v>
      </c>
      <c r="AT39" s="61" t="s">
        <v>177</v>
      </c>
      <c r="AU39" s="61" t="s">
        <v>177</v>
      </c>
      <c r="AV39" s="61" t="s">
        <v>177</v>
      </c>
      <c r="AW39" s="61" t="s">
        <v>177</v>
      </c>
      <c r="AX39" s="61" t="s">
        <v>177</v>
      </c>
      <c r="AY39" s="61" t="s">
        <v>177</v>
      </c>
      <c r="AZ39" s="61" t="s">
        <v>177</v>
      </c>
      <c r="BA39" s="61" t="s">
        <v>177</v>
      </c>
      <c r="BB39" s="61" t="s">
        <v>177</v>
      </c>
      <c r="BC39" s="61" t="s">
        <v>177</v>
      </c>
      <c r="BD39" s="61" t="s">
        <v>177</v>
      </c>
      <c r="BE39" s="61" t="s">
        <v>177</v>
      </c>
      <c r="BF39" s="61" t="s">
        <v>177</v>
      </c>
      <c r="BG39" s="61" t="s">
        <v>177</v>
      </c>
      <c r="BH39" s="61" t="s">
        <v>177</v>
      </c>
      <c r="BI39" s="61" t="s">
        <v>177</v>
      </c>
      <c r="BJ39" s="61" t="s">
        <v>177</v>
      </c>
      <c r="BK39" s="61" t="s">
        <v>177</v>
      </c>
      <c r="BL39" s="61" t="s">
        <v>177</v>
      </c>
      <c r="BM39" s="61" t="s">
        <v>177</v>
      </c>
      <c r="BN39" s="61" t="s">
        <v>177</v>
      </c>
      <c r="BO39" s="61" t="s">
        <v>177</v>
      </c>
      <c r="BP39" s="61" t="s">
        <v>177</v>
      </c>
      <c r="BQ39" s="61" t="s">
        <v>177</v>
      </c>
      <c r="BR39" s="61" t="s">
        <v>177</v>
      </c>
      <c r="BS39" s="61" t="s">
        <v>177</v>
      </c>
      <c r="BT39" s="61" t="s">
        <v>177</v>
      </c>
      <c r="BU39" s="61" t="s">
        <v>177</v>
      </c>
      <c r="BV39" s="61" t="s">
        <v>177</v>
      </c>
      <c r="BW39" s="61" t="s">
        <v>177</v>
      </c>
      <c r="BX39" s="61" t="s">
        <v>177</v>
      </c>
      <c r="BY39" s="61" t="s">
        <v>177</v>
      </c>
      <c r="BZ39" s="61" t="s">
        <v>177</v>
      </c>
      <c r="CA39" s="61" t="s">
        <v>177</v>
      </c>
      <c r="CB39" s="61" t="s">
        <v>177</v>
      </c>
      <c r="CC39" s="61" t="s">
        <v>177</v>
      </c>
      <c r="CD39" s="61" t="s">
        <v>177</v>
      </c>
      <c r="CE39" s="61" t="s">
        <v>177</v>
      </c>
      <c r="CF39" s="61" t="s">
        <v>177</v>
      </c>
      <c r="CG39" s="61" t="s">
        <v>177</v>
      </c>
      <c r="CH39" s="61" t="s">
        <v>177</v>
      </c>
      <c r="CI39" s="61" t="s">
        <v>177</v>
      </c>
      <c r="CJ39" s="61" t="s">
        <v>177</v>
      </c>
      <c r="CK39" s="61" t="s">
        <v>177</v>
      </c>
      <c r="CL39" s="61" t="s">
        <v>177</v>
      </c>
      <c r="CM39" s="61" t="s">
        <v>177</v>
      </c>
      <c r="CN39" s="61" t="s">
        <v>177</v>
      </c>
      <c r="CO39" s="61" t="s">
        <v>177</v>
      </c>
      <c r="CP39" s="61" t="s">
        <v>177</v>
      </c>
      <c r="CQ39" s="61" t="s">
        <v>177</v>
      </c>
      <c r="CR39" s="61" t="s">
        <v>177</v>
      </c>
      <c r="CS39" s="61" t="s">
        <v>177</v>
      </c>
      <c r="CT39" s="61" t="s">
        <v>177</v>
      </c>
      <c r="CU39" s="61" t="s">
        <v>177</v>
      </c>
      <c r="CV39" s="61" t="s">
        <v>177</v>
      </c>
      <c r="CW39" s="61" t="s">
        <v>177</v>
      </c>
      <c r="CX39" s="61" t="s">
        <v>177</v>
      </c>
      <c r="CY39" s="61" t="s">
        <v>177</v>
      </c>
      <c r="CZ39" s="61" t="s">
        <v>177</v>
      </c>
    </row>
    <row r="40" spans="1:104">
      <c r="A40" s="16" t="s">
        <v>411</v>
      </c>
      <c r="B40" s="9" t="s">
        <v>399</v>
      </c>
      <c r="C40" s="15" t="s">
        <v>393</v>
      </c>
      <c r="D40" s="15" t="s">
        <v>58</v>
      </c>
      <c r="E40" s="84" t="s">
        <v>177</v>
      </c>
      <c r="F40" s="61" t="s">
        <v>177</v>
      </c>
      <c r="G40" s="61" t="s">
        <v>177</v>
      </c>
      <c r="H40" s="61" t="s">
        <v>177</v>
      </c>
      <c r="I40" s="61" t="s">
        <v>177</v>
      </c>
      <c r="J40" s="61" t="s">
        <v>177</v>
      </c>
      <c r="K40" s="61" t="s">
        <v>177</v>
      </c>
      <c r="L40" s="61" t="s">
        <v>177</v>
      </c>
      <c r="M40" s="61" t="s">
        <v>177</v>
      </c>
      <c r="N40" s="61" t="s">
        <v>177</v>
      </c>
      <c r="O40" s="61" t="s">
        <v>177</v>
      </c>
      <c r="P40" s="61" t="s">
        <v>177</v>
      </c>
      <c r="Q40" s="61" t="s">
        <v>177</v>
      </c>
      <c r="R40" s="61" t="s">
        <v>177</v>
      </c>
      <c r="S40" s="61" t="s">
        <v>177</v>
      </c>
      <c r="T40" s="61" t="s">
        <v>177</v>
      </c>
      <c r="U40" s="61" t="s">
        <v>177</v>
      </c>
      <c r="V40" s="61" t="s">
        <v>177</v>
      </c>
      <c r="W40" s="61" t="s">
        <v>177</v>
      </c>
      <c r="X40" s="61" t="s">
        <v>177</v>
      </c>
      <c r="Y40" s="61" t="s">
        <v>177</v>
      </c>
      <c r="Z40" s="61" t="s">
        <v>177</v>
      </c>
      <c r="AA40" s="61" t="s">
        <v>177</v>
      </c>
      <c r="AB40" s="61" t="s">
        <v>177</v>
      </c>
      <c r="AC40" s="61" t="s">
        <v>177</v>
      </c>
      <c r="AD40" s="61" t="s">
        <v>177</v>
      </c>
      <c r="AE40" s="61" t="s">
        <v>177</v>
      </c>
      <c r="AF40" s="61" t="s">
        <v>177</v>
      </c>
      <c r="AG40" s="61" t="s">
        <v>177</v>
      </c>
      <c r="AH40" s="61" t="s">
        <v>177</v>
      </c>
      <c r="AI40" s="61" t="s">
        <v>177</v>
      </c>
      <c r="AJ40" s="61" t="s">
        <v>177</v>
      </c>
      <c r="AK40" s="61" t="s">
        <v>177</v>
      </c>
      <c r="AL40" s="61" t="s">
        <v>177</v>
      </c>
      <c r="AM40" s="61" t="s">
        <v>177</v>
      </c>
      <c r="AN40" s="61" t="s">
        <v>177</v>
      </c>
      <c r="AO40" s="61" t="s">
        <v>177</v>
      </c>
      <c r="AP40" s="61" t="s">
        <v>177</v>
      </c>
      <c r="AQ40" s="61" t="s">
        <v>177</v>
      </c>
      <c r="AR40" s="61" t="s">
        <v>177</v>
      </c>
      <c r="AS40" s="61" t="s">
        <v>177</v>
      </c>
      <c r="AT40" s="61" t="s">
        <v>177</v>
      </c>
      <c r="AU40" s="61" t="s">
        <v>177</v>
      </c>
      <c r="AV40" s="61" t="s">
        <v>177</v>
      </c>
      <c r="AW40" s="61" t="s">
        <v>177</v>
      </c>
      <c r="AX40" s="61" t="s">
        <v>177</v>
      </c>
      <c r="AY40" s="61" t="s">
        <v>177</v>
      </c>
      <c r="AZ40" s="61" t="s">
        <v>177</v>
      </c>
      <c r="BA40" s="61" t="s">
        <v>177</v>
      </c>
      <c r="BB40" s="61" t="s">
        <v>177</v>
      </c>
      <c r="BC40" s="61" t="s">
        <v>177</v>
      </c>
      <c r="BD40" s="61" t="s">
        <v>177</v>
      </c>
      <c r="BE40" s="61" t="s">
        <v>177</v>
      </c>
      <c r="BF40" s="61" t="s">
        <v>177</v>
      </c>
      <c r="BG40" s="61" t="s">
        <v>177</v>
      </c>
      <c r="BH40" s="61" t="s">
        <v>177</v>
      </c>
      <c r="BI40" s="61" t="s">
        <v>177</v>
      </c>
      <c r="BJ40" s="61" t="s">
        <v>177</v>
      </c>
      <c r="BK40" s="61" t="s">
        <v>177</v>
      </c>
      <c r="BL40" s="61" t="s">
        <v>177</v>
      </c>
      <c r="BM40" s="61" t="s">
        <v>177</v>
      </c>
      <c r="BN40" s="61" t="s">
        <v>177</v>
      </c>
      <c r="BO40" s="61" t="s">
        <v>177</v>
      </c>
      <c r="BP40" s="61" t="s">
        <v>177</v>
      </c>
      <c r="BQ40" s="61" t="s">
        <v>177</v>
      </c>
      <c r="BR40" s="61" t="s">
        <v>177</v>
      </c>
      <c r="BS40" s="61" t="s">
        <v>177</v>
      </c>
      <c r="BT40" s="61" t="s">
        <v>177</v>
      </c>
      <c r="BU40" s="61" t="s">
        <v>177</v>
      </c>
      <c r="BV40" s="61" t="s">
        <v>177</v>
      </c>
      <c r="BW40" s="61" t="s">
        <v>177</v>
      </c>
      <c r="BX40" s="61" t="s">
        <v>177</v>
      </c>
      <c r="BY40" s="61" t="s">
        <v>177</v>
      </c>
      <c r="BZ40" s="61" t="s">
        <v>177</v>
      </c>
      <c r="CA40" s="61" t="s">
        <v>177</v>
      </c>
      <c r="CB40" s="61" t="s">
        <v>177</v>
      </c>
      <c r="CC40" s="61" t="s">
        <v>177</v>
      </c>
      <c r="CD40" s="61" t="s">
        <v>177</v>
      </c>
      <c r="CE40" s="61" t="s">
        <v>177</v>
      </c>
      <c r="CF40" s="61" t="s">
        <v>177</v>
      </c>
      <c r="CG40" s="61" t="s">
        <v>177</v>
      </c>
      <c r="CH40" s="61" t="s">
        <v>177</v>
      </c>
      <c r="CI40" s="61" t="s">
        <v>177</v>
      </c>
      <c r="CJ40" s="61" t="s">
        <v>177</v>
      </c>
      <c r="CK40" s="61" t="s">
        <v>177</v>
      </c>
      <c r="CL40" s="61" t="s">
        <v>177</v>
      </c>
      <c r="CM40" s="61" t="s">
        <v>177</v>
      </c>
      <c r="CN40" s="61" t="s">
        <v>177</v>
      </c>
      <c r="CO40" s="61" t="s">
        <v>177</v>
      </c>
      <c r="CP40" s="61" t="s">
        <v>177</v>
      </c>
      <c r="CQ40" s="61" t="s">
        <v>177</v>
      </c>
      <c r="CR40" s="61" t="s">
        <v>177</v>
      </c>
      <c r="CS40" s="61" t="s">
        <v>177</v>
      </c>
      <c r="CT40" s="61" t="s">
        <v>177</v>
      </c>
      <c r="CU40" s="61" t="s">
        <v>177</v>
      </c>
      <c r="CV40" s="61" t="s">
        <v>177</v>
      </c>
      <c r="CW40" s="61" t="s">
        <v>177</v>
      </c>
      <c r="CX40" s="61" t="s">
        <v>177</v>
      </c>
      <c r="CY40" s="61" t="s">
        <v>177</v>
      </c>
      <c r="CZ40" s="61" t="s">
        <v>177</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392</v>
      </c>
      <c r="C44" s="15" t="s">
        <v>393</v>
      </c>
      <c r="D44" s="15" t="s">
        <v>58</v>
      </c>
      <c r="E44" s="84" t="s">
        <v>177</v>
      </c>
      <c r="F44" s="61" t="s">
        <v>177</v>
      </c>
      <c r="G44" s="61" t="s">
        <v>177</v>
      </c>
      <c r="H44" s="61" t="s">
        <v>177</v>
      </c>
      <c r="I44" s="61" t="s">
        <v>177</v>
      </c>
      <c r="J44" s="61" t="s">
        <v>177</v>
      </c>
      <c r="K44" s="61" t="s">
        <v>177</v>
      </c>
      <c r="L44" s="61" t="s">
        <v>177</v>
      </c>
      <c r="M44" s="61" t="s">
        <v>177</v>
      </c>
      <c r="N44" s="61" t="s">
        <v>177</v>
      </c>
      <c r="O44" s="61" t="s">
        <v>177</v>
      </c>
      <c r="P44" s="61" t="s">
        <v>177</v>
      </c>
      <c r="Q44" s="61" t="s">
        <v>177</v>
      </c>
      <c r="R44" s="61" t="s">
        <v>177</v>
      </c>
      <c r="S44" s="61" t="s">
        <v>177</v>
      </c>
      <c r="T44" s="61" t="s">
        <v>177</v>
      </c>
      <c r="U44" s="61" t="s">
        <v>177</v>
      </c>
      <c r="V44" s="61" t="s">
        <v>177</v>
      </c>
      <c r="W44" s="61" t="s">
        <v>177</v>
      </c>
      <c r="X44" s="61" t="s">
        <v>177</v>
      </c>
      <c r="Y44" s="61" t="s">
        <v>177</v>
      </c>
      <c r="Z44" s="61" t="s">
        <v>177</v>
      </c>
      <c r="AA44" s="61" t="s">
        <v>177</v>
      </c>
      <c r="AB44" s="61" t="s">
        <v>177</v>
      </c>
      <c r="AC44" s="61" t="s">
        <v>177</v>
      </c>
      <c r="AD44" s="61" t="s">
        <v>177</v>
      </c>
      <c r="AE44" s="61" t="s">
        <v>177</v>
      </c>
      <c r="AF44" s="61" t="s">
        <v>177</v>
      </c>
      <c r="AG44" s="61" t="s">
        <v>177</v>
      </c>
      <c r="AH44" s="61" t="s">
        <v>177</v>
      </c>
      <c r="AI44" s="61" t="s">
        <v>177</v>
      </c>
      <c r="AJ44" s="61" t="s">
        <v>177</v>
      </c>
      <c r="AK44" s="61" t="s">
        <v>177</v>
      </c>
      <c r="AL44" s="61" t="s">
        <v>177</v>
      </c>
      <c r="AM44" s="61" t="s">
        <v>177</v>
      </c>
      <c r="AN44" s="61" t="s">
        <v>177</v>
      </c>
      <c r="AO44" s="61" t="s">
        <v>177</v>
      </c>
      <c r="AP44" s="61" t="s">
        <v>177</v>
      </c>
      <c r="AQ44" s="61" t="s">
        <v>177</v>
      </c>
      <c r="AR44" s="61" t="s">
        <v>177</v>
      </c>
      <c r="AS44" s="61" t="s">
        <v>177</v>
      </c>
      <c r="AT44" s="61" t="s">
        <v>177</v>
      </c>
      <c r="AU44" s="61" t="s">
        <v>177</v>
      </c>
      <c r="AV44" s="61" t="s">
        <v>177</v>
      </c>
      <c r="AW44" s="61" t="s">
        <v>177</v>
      </c>
      <c r="AX44" s="61" t="s">
        <v>177</v>
      </c>
      <c r="AY44" s="61" t="s">
        <v>177</v>
      </c>
      <c r="AZ44" s="61" t="s">
        <v>177</v>
      </c>
      <c r="BA44" s="61" t="s">
        <v>177</v>
      </c>
      <c r="BB44" s="61" t="s">
        <v>177</v>
      </c>
      <c r="BC44" s="61" t="s">
        <v>177</v>
      </c>
      <c r="BD44" s="61" t="s">
        <v>177</v>
      </c>
      <c r="BE44" s="61" t="s">
        <v>177</v>
      </c>
      <c r="BF44" s="61" t="s">
        <v>177</v>
      </c>
      <c r="BG44" s="61" t="s">
        <v>177</v>
      </c>
      <c r="BH44" s="61" t="s">
        <v>177</v>
      </c>
      <c r="BI44" s="61" t="s">
        <v>177</v>
      </c>
      <c r="BJ44" s="61" t="s">
        <v>177</v>
      </c>
      <c r="BK44" s="61" t="s">
        <v>177</v>
      </c>
      <c r="BL44" s="61" t="s">
        <v>177</v>
      </c>
      <c r="BM44" s="61" t="s">
        <v>177</v>
      </c>
      <c r="BN44" s="61" t="s">
        <v>177</v>
      </c>
      <c r="BO44" s="61" t="s">
        <v>177</v>
      </c>
      <c r="BP44" s="61" t="s">
        <v>177</v>
      </c>
      <c r="BQ44" s="61" t="s">
        <v>177</v>
      </c>
      <c r="BR44" s="61" t="s">
        <v>177</v>
      </c>
      <c r="BS44" s="61" t="s">
        <v>177</v>
      </c>
      <c r="BT44" s="61" t="s">
        <v>177</v>
      </c>
      <c r="BU44" s="61" t="s">
        <v>177</v>
      </c>
      <c r="BV44" s="61" t="s">
        <v>177</v>
      </c>
      <c r="BW44" s="61" t="s">
        <v>177</v>
      </c>
      <c r="BX44" s="61" t="s">
        <v>177</v>
      </c>
      <c r="BY44" s="61" t="s">
        <v>177</v>
      </c>
      <c r="BZ44" s="61" t="s">
        <v>177</v>
      </c>
      <c r="CA44" s="61" t="s">
        <v>177</v>
      </c>
      <c r="CB44" s="61" t="s">
        <v>177</v>
      </c>
      <c r="CC44" s="61" t="s">
        <v>177</v>
      </c>
      <c r="CD44" s="61" t="s">
        <v>177</v>
      </c>
      <c r="CE44" s="61" t="s">
        <v>177</v>
      </c>
      <c r="CF44" s="61" t="s">
        <v>177</v>
      </c>
      <c r="CG44" s="61" t="s">
        <v>177</v>
      </c>
      <c r="CH44" s="61" t="s">
        <v>177</v>
      </c>
      <c r="CI44" s="61" t="s">
        <v>177</v>
      </c>
      <c r="CJ44" s="61" t="s">
        <v>177</v>
      </c>
      <c r="CK44" s="61" t="s">
        <v>177</v>
      </c>
      <c r="CL44" s="61" t="s">
        <v>177</v>
      </c>
      <c r="CM44" s="61" t="s">
        <v>177</v>
      </c>
      <c r="CN44" s="61" t="s">
        <v>177</v>
      </c>
      <c r="CO44" s="61" t="s">
        <v>177</v>
      </c>
      <c r="CP44" s="61" t="s">
        <v>177</v>
      </c>
      <c r="CQ44" s="61" t="s">
        <v>177</v>
      </c>
      <c r="CR44" s="61" t="s">
        <v>177</v>
      </c>
      <c r="CS44" s="61" t="s">
        <v>177</v>
      </c>
      <c r="CT44" s="61" t="s">
        <v>177</v>
      </c>
      <c r="CU44" s="61" t="s">
        <v>177</v>
      </c>
      <c r="CV44" s="61" t="s">
        <v>177</v>
      </c>
      <c r="CW44" s="61" t="s">
        <v>177</v>
      </c>
      <c r="CX44" s="61" t="s">
        <v>177</v>
      </c>
      <c r="CY44" s="61" t="s">
        <v>177</v>
      </c>
      <c r="CZ44" s="61" t="s">
        <v>177</v>
      </c>
    </row>
    <row r="45" spans="1:104">
      <c r="A45" s="16" t="s">
        <v>417</v>
      </c>
      <c r="B45" s="9" t="s">
        <v>395</v>
      </c>
      <c r="C45" s="15" t="s">
        <v>393</v>
      </c>
      <c r="D45" s="15" t="s">
        <v>58</v>
      </c>
      <c r="E45" s="84" t="s">
        <v>177</v>
      </c>
      <c r="F45" s="61" t="s">
        <v>177</v>
      </c>
      <c r="G45" s="61" t="s">
        <v>177</v>
      </c>
      <c r="H45" s="61" t="s">
        <v>177</v>
      </c>
      <c r="I45" s="61" t="s">
        <v>177</v>
      </c>
      <c r="J45" s="61" t="s">
        <v>177</v>
      </c>
      <c r="K45" s="61" t="s">
        <v>177</v>
      </c>
      <c r="L45" s="61" t="s">
        <v>177</v>
      </c>
      <c r="M45" s="61" t="s">
        <v>177</v>
      </c>
      <c r="N45" s="61" t="s">
        <v>177</v>
      </c>
      <c r="O45" s="61" t="s">
        <v>177</v>
      </c>
      <c r="P45" s="61" t="s">
        <v>177</v>
      </c>
      <c r="Q45" s="61" t="s">
        <v>177</v>
      </c>
      <c r="R45" s="61" t="s">
        <v>177</v>
      </c>
      <c r="S45" s="61" t="s">
        <v>177</v>
      </c>
      <c r="T45" s="61" t="s">
        <v>177</v>
      </c>
      <c r="U45" s="61" t="s">
        <v>177</v>
      </c>
      <c r="V45" s="61" t="s">
        <v>177</v>
      </c>
      <c r="W45" s="61" t="s">
        <v>177</v>
      </c>
      <c r="X45" s="61" t="s">
        <v>177</v>
      </c>
      <c r="Y45" s="61" t="s">
        <v>177</v>
      </c>
      <c r="Z45" s="61" t="s">
        <v>177</v>
      </c>
      <c r="AA45" s="61" t="s">
        <v>177</v>
      </c>
      <c r="AB45" s="61" t="s">
        <v>177</v>
      </c>
      <c r="AC45" s="61" t="s">
        <v>177</v>
      </c>
      <c r="AD45" s="61" t="s">
        <v>177</v>
      </c>
      <c r="AE45" s="61" t="s">
        <v>177</v>
      </c>
      <c r="AF45" s="61" t="s">
        <v>177</v>
      </c>
      <c r="AG45" s="61" t="s">
        <v>177</v>
      </c>
      <c r="AH45" s="61" t="s">
        <v>177</v>
      </c>
      <c r="AI45" s="61" t="s">
        <v>177</v>
      </c>
      <c r="AJ45" s="61" t="s">
        <v>177</v>
      </c>
      <c r="AK45" s="61" t="s">
        <v>177</v>
      </c>
      <c r="AL45" s="61" t="s">
        <v>177</v>
      </c>
      <c r="AM45" s="61" t="s">
        <v>177</v>
      </c>
      <c r="AN45" s="61" t="s">
        <v>177</v>
      </c>
      <c r="AO45" s="61" t="s">
        <v>177</v>
      </c>
      <c r="AP45" s="61" t="s">
        <v>177</v>
      </c>
      <c r="AQ45" s="61" t="s">
        <v>177</v>
      </c>
      <c r="AR45" s="61" t="s">
        <v>177</v>
      </c>
      <c r="AS45" s="61" t="s">
        <v>177</v>
      </c>
      <c r="AT45" s="61" t="s">
        <v>177</v>
      </c>
      <c r="AU45" s="61" t="s">
        <v>177</v>
      </c>
      <c r="AV45" s="61" t="s">
        <v>177</v>
      </c>
      <c r="AW45" s="61" t="s">
        <v>177</v>
      </c>
      <c r="AX45" s="61" t="s">
        <v>177</v>
      </c>
      <c r="AY45" s="61" t="s">
        <v>177</v>
      </c>
      <c r="AZ45" s="61" t="s">
        <v>177</v>
      </c>
      <c r="BA45" s="61" t="s">
        <v>177</v>
      </c>
      <c r="BB45" s="61" t="s">
        <v>177</v>
      </c>
      <c r="BC45" s="61" t="s">
        <v>177</v>
      </c>
      <c r="BD45" s="61" t="s">
        <v>177</v>
      </c>
      <c r="BE45" s="61" t="s">
        <v>177</v>
      </c>
      <c r="BF45" s="61" t="s">
        <v>177</v>
      </c>
      <c r="BG45" s="61" t="s">
        <v>177</v>
      </c>
      <c r="BH45" s="61" t="s">
        <v>177</v>
      </c>
      <c r="BI45" s="61" t="s">
        <v>177</v>
      </c>
      <c r="BJ45" s="61" t="s">
        <v>177</v>
      </c>
      <c r="BK45" s="61" t="s">
        <v>177</v>
      </c>
      <c r="BL45" s="61" t="s">
        <v>177</v>
      </c>
      <c r="BM45" s="61" t="s">
        <v>177</v>
      </c>
      <c r="BN45" s="61" t="s">
        <v>177</v>
      </c>
      <c r="BO45" s="61" t="s">
        <v>177</v>
      </c>
      <c r="BP45" s="61" t="s">
        <v>177</v>
      </c>
      <c r="BQ45" s="61" t="s">
        <v>177</v>
      </c>
      <c r="BR45" s="61" t="s">
        <v>177</v>
      </c>
      <c r="BS45" s="61" t="s">
        <v>177</v>
      </c>
      <c r="BT45" s="61" t="s">
        <v>177</v>
      </c>
      <c r="BU45" s="61" t="s">
        <v>177</v>
      </c>
      <c r="BV45" s="61" t="s">
        <v>177</v>
      </c>
      <c r="BW45" s="61" t="s">
        <v>177</v>
      </c>
      <c r="BX45" s="61" t="s">
        <v>177</v>
      </c>
      <c r="BY45" s="61" t="s">
        <v>177</v>
      </c>
      <c r="BZ45" s="61" t="s">
        <v>177</v>
      </c>
      <c r="CA45" s="61" t="s">
        <v>177</v>
      </c>
      <c r="CB45" s="61" t="s">
        <v>177</v>
      </c>
      <c r="CC45" s="61" t="s">
        <v>177</v>
      </c>
      <c r="CD45" s="61" t="s">
        <v>177</v>
      </c>
      <c r="CE45" s="61" t="s">
        <v>177</v>
      </c>
      <c r="CF45" s="61" t="s">
        <v>177</v>
      </c>
      <c r="CG45" s="61" t="s">
        <v>177</v>
      </c>
      <c r="CH45" s="61" t="s">
        <v>177</v>
      </c>
      <c r="CI45" s="61" t="s">
        <v>177</v>
      </c>
      <c r="CJ45" s="61" t="s">
        <v>177</v>
      </c>
      <c r="CK45" s="61" t="s">
        <v>177</v>
      </c>
      <c r="CL45" s="61" t="s">
        <v>177</v>
      </c>
      <c r="CM45" s="61" t="s">
        <v>177</v>
      </c>
      <c r="CN45" s="61" t="s">
        <v>177</v>
      </c>
      <c r="CO45" s="61" t="s">
        <v>177</v>
      </c>
      <c r="CP45" s="61" t="s">
        <v>177</v>
      </c>
      <c r="CQ45" s="61" t="s">
        <v>177</v>
      </c>
      <c r="CR45" s="61" t="s">
        <v>177</v>
      </c>
      <c r="CS45" s="61" t="s">
        <v>177</v>
      </c>
      <c r="CT45" s="61" t="s">
        <v>177</v>
      </c>
      <c r="CU45" s="61" t="s">
        <v>177</v>
      </c>
      <c r="CV45" s="61" t="s">
        <v>177</v>
      </c>
      <c r="CW45" s="61" t="s">
        <v>177</v>
      </c>
      <c r="CX45" s="61" t="s">
        <v>177</v>
      </c>
      <c r="CY45" s="61" t="s">
        <v>177</v>
      </c>
      <c r="CZ45" s="61" t="s">
        <v>177</v>
      </c>
    </row>
    <row r="46" spans="1:104">
      <c r="A46" s="16" t="s">
        <v>418</v>
      </c>
      <c r="B46" s="9" t="s">
        <v>397</v>
      </c>
      <c r="C46" s="15" t="s">
        <v>393</v>
      </c>
      <c r="D46" s="15" t="s">
        <v>58</v>
      </c>
      <c r="E46" s="84" t="s">
        <v>177</v>
      </c>
      <c r="F46" s="61" t="s">
        <v>177</v>
      </c>
      <c r="G46" s="61" t="s">
        <v>177</v>
      </c>
      <c r="H46" s="61" t="s">
        <v>177</v>
      </c>
      <c r="I46" s="61" t="s">
        <v>177</v>
      </c>
      <c r="J46" s="61" t="s">
        <v>177</v>
      </c>
      <c r="K46" s="61" t="s">
        <v>177</v>
      </c>
      <c r="L46" s="61" t="s">
        <v>177</v>
      </c>
      <c r="M46" s="61" t="s">
        <v>177</v>
      </c>
      <c r="N46" s="61" t="s">
        <v>177</v>
      </c>
      <c r="O46" s="61" t="s">
        <v>177</v>
      </c>
      <c r="P46" s="61" t="s">
        <v>177</v>
      </c>
      <c r="Q46" s="61" t="s">
        <v>177</v>
      </c>
      <c r="R46" s="61" t="s">
        <v>177</v>
      </c>
      <c r="S46" s="61" t="s">
        <v>177</v>
      </c>
      <c r="T46" s="61" t="s">
        <v>177</v>
      </c>
      <c r="U46" s="61" t="s">
        <v>177</v>
      </c>
      <c r="V46" s="61" t="s">
        <v>177</v>
      </c>
      <c r="W46" s="61" t="s">
        <v>177</v>
      </c>
      <c r="X46" s="61" t="s">
        <v>177</v>
      </c>
      <c r="Y46" s="61" t="s">
        <v>177</v>
      </c>
      <c r="Z46" s="61" t="s">
        <v>177</v>
      </c>
      <c r="AA46" s="61" t="s">
        <v>177</v>
      </c>
      <c r="AB46" s="61" t="s">
        <v>177</v>
      </c>
      <c r="AC46" s="61" t="s">
        <v>177</v>
      </c>
      <c r="AD46" s="61" t="s">
        <v>177</v>
      </c>
      <c r="AE46" s="61" t="s">
        <v>177</v>
      </c>
      <c r="AF46" s="61" t="s">
        <v>177</v>
      </c>
      <c r="AG46" s="61" t="s">
        <v>177</v>
      </c>
      <c r="AH46" s="61" t="s">
        <v>177</v>
      </c>
      <c r="AI46" s="61" t="s">
        <v>177</v>
      </c>
      <c r="AJ46" s="61" t="s">
        <v>177</v>
      </c>
      <c r="AK46" s="61" t="s">
        <v>177</v>
      </c>
      <c r="AL46" s="61" t="s">
        <v>177</v>
      </c>
      <c r="AM46" s="61" t="s">
        <v>177</v>
      </c>
      <c r="AN46" s="61" t="s">
        <v>177</v>
      </c>
      <c r="AO46" s="61" t="s">
        <v>177</v>
      </c>
      <c r="AP46" s="61" t="s">
        <v>177</v>
      </c>
      <c r="AQ46" s="61" t="s">
        <v>177</v>
      </c>
      <c r="AR46" s="61" t="s">
        <v>177</v>
      </c>
      <c r="AS46" s="61" t="s">
        <v>177</v>
      </c>
      <c r="AT46" s="61" t="s">
        <v>177</v>
      </c>
      <c r="AU46" s="61" t="s">
        <v>177</v>
      </c>
      <c r="AV46" s="61" t="s">
        <v>177</v>
      </c>
      <c r="AW46" s="61" t="s">
        <v>177</v>
      </c>
      <c r="AX46" s="61" t="s">
        <v>177</v>
      </c>
      <c r="AY46" s="61" t="s">
        <v>177</v>
      </c>
      <c r="AZ46" s="61" t="s">
        <v>177</v>
      </c>
      <c r="BA46" s="61" t="s">
        <v>177</v>
      </c>
      <c r="BB46" s="61" t="s">
        <v>177</v>
      </c>
      <c r="BC46" s="61" t="s">
        <v>177</v>
      </c>
      <c r="BD46" s="61" t="s">
        <v>177</v>
      </c>
      <c r="BE46" s="61" t="s">
        <v>177</v>
      </c>
      <c r="BF46" s="61" t="s">
        <v>177</v>
      </c>
      <c r="BG46" s="61" t="s">
        <v>177</v>
      </c>
      <c r="BH46" s="61" t="s">
        <v>177</v>
      </c>
      <c r="BI46" s="61" t="s">
        <v>177</v>
      </c>
      <c r="BJ46" s="61" t="s">
        <v>177</v>
      </c>
      <c r="BK46" s="61" t="s">
        <v>177</v>
      </c>
      <c r="BL46" s="61" t="s">
        <v>177</v>
      </c>
      <c r="BM46" s="61" t="s">
        <v>177</v>
      </c>
      <c r="BN46" s="61" t="s">
        <v>177</v>
      </c>
      <c r="BO46" s="61" t="s">
        <v>177</v>
      </c>
      <c r="BP46" s="61" t="s">
        <v>177</v>
      </c>
      <c r="BQ46" s="61" t="s">
        <v>177</v>
      </c>
      <c r="BR46" s="61" t="s">
        <v>177</v>
      </c>
      <c r="BS46" s="61" t="s">
        <v>177</v>
      </c>
      <c r="BT46" s="61" t="s">
        <v>177</v>
      </c>
      <c r="BU46" s="61" t="s">
        <v>177</v>
      </c>
      <c r="BV46" s="61" t="s">
        <v>177</v>
      </c>
      <c r="BW46" s="61" t="s">
        <v>177</v>
      </c>
      <c r="BX46" s="61" t="s">
        <v>177</v>
      </c>
      <c r="BY46" s="61" t="s">
        <v>177</v>
      </c>
      <c r="BZ46" s="61" t="s">
        <v>177</v>
      </c>
      <c r="CA46" s="61" t="s">
        <v>177</v>
      </c>
      <c r="CB46" s="61" t="s">
        <v>177</v>
      </c>
      <c r="CC46" s="61" t="s">
        <v>177</v>
      </c>
      <c r="CD46" s="61" t="s">
        <v>177</v>
      </c>
      <c r="CE46" s="61" t="s">
        <v>177</v>
      </c>
      <c r="CF46" s="61" t="s">
        <v>177</v>
      </c>
      <c r="CG46" s="61" t="s">
        <v>177</v>
      </c>
      <c r="CH46" s="61" t="s">
        <v>177</v>
      </c>
      <c r="CI46" s="61" t="s">
        <v>177</v>
      </c>
      <c r="CJ46" s="61" t="s">
        <v>177</v>
      </c>
      <c r="CK46" s="61" t="s">
        <v>177</v>
      </c>
      <c r="CL46" s="61" t="s">
        <v>177</v>
      </c>
      <c r="CM46" s="61" t="s">
        <v>177</v>
      </c>
      <c r="CN46" s="61" t="s">
        <v>177</v>
      </c>
      <c r="CO46" s="61" t="s">
        <v>177</v>
      </c>
      <c r="CP46" s="61" t="s">
        <v>177</v>
      </c>
      <c r="CQ46" s="61" t="s">
        <v>177</v>
      </c>
      <c r="CR46" s="61" t="s">
        <v>177</v>
      </c>
      <c r="CS46" s="61" t="s">
        <v>177</v>
      </c>
      <c r="CT46" s="61" t="s">
        <v>177</v>
      </c>
      <c r="CU46" s="61" t="s">
        <v>177</v>
      </c>
      <c r="CV46" s="61" t="s">
        <v>177</v>
      </c>
      <c r="CW46" s="61" t="s">
        <v>177</v>
      </c>
      <c r="CX46" s="61" t="s">
        <v>177</v>
      </c>
      <c r="CY46" s="61" t="s">
        <v>177</v>
      </c>
      <c r="CZ46" s="61" t="s">
        <v>177</v>
      </c>
    </row>
    <row r="47" spans="1:104">
      <c r="A47" s="16" t="s">
        <v>419</v>
      </c>
      <c r="B47" s="9" t="s">
        <v>399</v>
      </c>
      <c r="C47" s="15" t="s">
        <v>393</v>
      </c>
      <c r="D47" s="15" t="s">
        <v>58</v>
      </c>
      <c r="E47" s="84" t="s">
        <v>177</v>
      </c>
      <c r="F47" s="61" t="s">
        <v>177</v>
      </c>
      <c r="G47" s="61" t="s">
        <v>177</v>
      </c>
      <c r="H47" s="61" t="s">
        <v>177</v>
      </c>
      <c r="I47" s="61" t="s">
        <v>177</v>
      </c>
      <c r="J47" s="61" t="s">
        <v>177</v>
      </c>
      <c r="K47" s="61" t="s">
        <v>177</v>
      </c>
      <c r="L47" s="61" t="s">
        <v>177</v>
      </c>
      <c r="M47" s="61" t="s">
        <v>177</v>
      </c>
      <c r="N47" s="61" t="s">
        <v>177</v>
      </c>
      <c r="O47" s="61" t="s">
        <v>177</v>
      </c>
      <c r="P47" s="61" t="s">
        <v>177</v>
      </c>
      <c r="Q47" s="61" t="s">
        <v>177</v>
      </c>
      <c r="R47" s="61" t="s">
        <v>177</v>
      </c>
      <c r="S47" s="61" t="s">
        <v>177</v>
      </c>
      <c r="T47" s="61" t="s">
        <v>177</v>
      </c>
      <c r="U47" s="61" t="s">
        <v>177</v>
      </c>
      <c r="V47" s="61" t="s">
        <v>177</v>
      </c>
      <c r="W47" s="61" t="s">
        <v>177</v>
      </c>
      <c r="X47" s="61" t="s">
        <v>177</v>
      </c>
      <c r="Y47" s="61" t="s">
        <v>177</v>
      </c>
      <c r="Z47" s="61" t="s">
        <v>177</v>
      </c>
      <c r="AA47" s="61" t="s">
        <v>177</v>
      </c>
      <c r="AB47" s="61" t="s">
        <v>177</v>
      </c>
      <c r="AC47" s="61" t="s">
        <v>177</v>
      </c>
      <c r="AD47" s="61" t="s">
        <v>177</v>
      </c>
      <c r="AE47" s="61" t="s">
        <v>177</v>
      </c>
      <c r="AF47" s="61" t="s">
        <v>177</v>
      </c>
      <c r="AG47" s="61" t="s">
        <v>177</v>
      </c>
      <c r="AH47" s="61" t="s">
        <v>177</v>
      </c>
      <c r="AI47" s="61" t="s">
        <v>177</v>
      </c>
      <c r="AJ47" s="61" t="s">
        <v>177</v>
      </c>
      <c r="AK47" s="61" t="s">
        <v>177</v>
      </c>
      <c r="AL47" s="61" t="s">
        <v>177</v>
      </c>
      <c r="AM47" s="61" t="s">
        <v>177</v>
      </c>
      <c r="AN47" s="61" t="s">
        <v>177</v>
      </c>
      <c r="AO47" s="61" t="s">
        <v>177</v>
      </c>
      <c r="AP47" s="61" t="s">
        <v>177</v>
      </c>
      <c r="AQ47" s="61" t="s">
        <v>177</v>
      </c>
      <c r="AR47" s="61" t="s">
        <v>177</v>
      </c>
      <c r="AS47" s="61" t="s">
        <v>177</v>
      </c>
      <c r="AT47" s="61" t="s">
        <v>177</v>
      </c>
      <c r="AU47" s="61" t="s">
        <v>177</v>
      </c>
      <c r="AV47" s="61" t="s">
        <v>177</v>
      </c>
      <c r="AW47" s="61" t="s">
        <v>177</v>
      </c>
      <c r="AX47" s="61" t="s">
        <v>177</v>
      </c>
      <c r="AY47" s="61" t="s">
        <v>177</v>
      </c>
      <c r="AZ47" s="61" t="s">
        <v>177</v>
      </c>
      <c r="BA47" s="61" t="s">
        <v>177</v>
      </c>
      <c r="BB47" s="61" t="s">
        <v>177</v>
      </c>
      <c r="BC47" s="61" t="s">
        <v>177</v>
      </c>
      <c r="BD47" s="61" t="s">
        <v>177</v>
      </c>
      <c r="BE47" s="61" t="s">
        <v>177</v>
      </c>
      <c r="BF47" s="61" t="s">
        <v>177</v>
      </c>
      <c r="BG47" s="61" t="s">
        <v>177</v>
      </c>
      <c r="BH47" s="61" t="s">
        <v>177</v>
      </c>
      <c r="BI47" s="61" t="s">
        <v>177</v>
      </c>
      <c r="BJ47" s="61" t="s">
        <v>177</v>
      </c>
      <c r="BK47" s="61" t="s">
        <v>177</v>
      </c>
      <c r="BL47" s="61" t="s">
        <v>177</v>
      </c>
      <c r="BM47" s="61" t="s">
        <v>177</v>
      </c>
      <c r="BN47" s="61" t="s">
        <v>177</v>
      </c>
      <c r="BO47" s="61" t="s">
        <v>177</v>
      </c>
      <c r="BP47" s="61" t="s">
        <v>177</v>
      </c>
      <c r="BQ47" s="61" t="s">
        <v>177</v>
      </c>
      <c r="BR47" s="61" t="s">
        <v>177</v>
      </c>
      <c r="BS47" s="61" t="s">
        <v>177</v>
      </c>
      <c r="BT47" s="61" t="s">
        <v>177</v>
      </c>
      <c r="BU47" s="61" t="s">
        <v>177</v>
      </c>
      <c r="BV47" s="61" t="s">
        <v>177</v>
      </c>
      <c r="BW47" s="61" t="s">
        <v>177</v>
      </c>
      <c r="BX47" s="61" t="s">
        <v>177</v>
      </c>
      <c r="BY47" s="61" t="s">
        <v>177</v>
      </c>
      <c r="BZ47" s="61" t="s">
        <v>177</v>
      </c>
      <c r="CA47" s="61" t="s">
        <v>177</v>
      </c>
      <c r="CB47" s="61" t="s">
        <v>177</v>
      </c>
      <c r="CC47" s="61" t="s">
        <v>177</v>
      </c>
      <c r="CD47" s="61" t="s">
        <v>177</v>
      </c>
      <c r="CE47" s="61" t="s">
        <v>177</v>
      </c>
      <c r="CF47" s="61" t="s">
        <v>177</v>
      </c>
      <c r="CG47" s="61" t="s">
        <v>177</v>
      </c>
      <c r="CH47" s="61" t="s">
        <v>177</v>
      </c>
      <c r="CI47" s="61" t="s">
        <v>177</v>
      </c>
      <c r="CJ47" s="61" t="s">
        <v>177</v>
      </c>
      <c r="CK47" s="61" t="s">
        <v>177</v>
      </c>
      <c r="CL47" s="61" t="s">
        <v>177</v>
      </c>
      <c r="CM47" s="61" t="s">
        <v>177</v>
      </c>
      <c r="CN47" s="61" t="s">
        <v>177</v>
      </c>
      <c r="CO47" s="61" t="s">
        <v>177</v>
      </c>
      <c r="CP47" s="61" t="s">
        <v>177</v>
      </c>
      <c r="CQ47" s="61" t="s">
        <v>177</v>
      </c>
      <c r="CR47" s="61" t="s">
        <v>177</v>
      </c>
      <c r="CS47" s="61" t="s">
        <v>177</v>
      </c>
      <c r="CT47" s="61" t="s">
        <v>177</v>
      </c>
      <c r="CU47" s="61" t="s">
        <v>177</v>
      </c>
      <c r="CV47" s="61" t="s">
        <v>177</v>
      </c>
      <c r="CW47" s="61" t="s">
        <v>177</v>
      </c>
      <c r="CX47" s="61" t="s">
        <v>177</v>
      </c>
      <c r="CY47" s="61" t="s">
        <v>177</v>
      </c>
      <c r="CZ47" s="61" t="s">
        <v>177</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465</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392</v>
      </c>
      <c r="C53" s="15" t="s">
        <v>393</v>
      </c>
      <c r="D53" s="15" t="s">
        <v>58</v>
      </c>
      <c r="E53" s="84" t="s">
        <v>177</v>
      </c>
      <c r="F53" s="61" t="s">
        <v>177</v>
      </c>
      <c r="G53" s="61" t="s">
        <v>177</v>
      </c>
      <c r="H53" s="61" t="s">
        <v>177</v>
      </c>
      <c r="I53" s="61" t="s">
        <v>177</v>
      </c>
      <c r="J53" s="61" t="s">
        <v>177</v>
      </c>
      <c r="K53" s="61" t="s">
        <v>177</v>
      </c>
      <c r="L53" s="61" t="s">
        <v>177</v>
      </c>
      <c r="M53" s="61" t="s">
        <v>177</v>
      </c>
      <c r="N53" s="61" t="s">
        <v>177</v>
      </c>
      <c r="O53" s="61" t="s">
        <v>177</v>
      </c>
      <c r="P53" s="61" t="s">
        <v>177</v>
      </c>
      <c r="Q53" s="61" t="s">
        <v>177</v>
      </c>
      <c r="R53" s="61" t="s">
        <v>177</v>
      </c>
      <c r="S53" s="61" t="s">
        <v>177</v>
      </c>
      <c r="T53" s="61" t="s">
        <v>177</v>
      </c>
      <c r="U53" s="61" t="s">
        <v>177</v>
      </c>
      <c r="V53" s="61" t="s">
        <v>177</v>
      </c>
      <c r="W53" s="61" t="s">
        <v>177</v>
      </c>
      <c r="X53" s="61" t="s">
        <v>177</v>
      </c>
      <c r="Y53" s="61" t="s">
        <v>177</v>
      </c>
      <c r="Z53" s="61" t="s">
        <v>177</v>
      </c>
      <c r="AA53" s="61" t="s">
        <v>177</v>
      </c>
      <c r="AB53" s="61" t="s">
        <v>177</v>
      </c>
      <c r="AC53" s="61" t="s">
        <v>177</v>
      </c>
      <c r="AD53" s="61" t="s">
        <v>177</v>
      </c>
      <c r="AE53" s="61" t="s">
        <v>177</v>
      </c>
      <c r="AF53" s="61" t="s">
        <v>177</v>
      </c>
      <c r="AG53" s="61" t="s">
        <v>177</v>
      </c>
      <c r="AH53" s="61" t="s">
        <v>177</v>
      </c>
      <c r="AI53" s="61" t="s">
        <v>177</v>
      </c>
      <c r="AJ53" s="61" t="s">
        <v>177</v>
      </c>
      <c r="AK53" s="61" t="s">
        <v>177</v>
      </c>
      <c r="AL53" s="61" t="s">
        <v>177</v>
      </c>
      <c r="AM53" s="61" t="s">
        <v>177</v>
      </c>
      <c r="AN53" s="61" t="s">
        <v>177</v>
      </c>
      <c r="AO53" s="61" t="s">
        <v>177</v>
      </c>
      <c r="AP53" s="61" t="s">
        <v>177</v>
      </c>
      <c r="AQ53" s="61" t="s">
        <v>177</v>
      </c>
      <c r="AR53" s="61" t="s">
        <v>177</v>
      </c>
      <c r="AS53" s="61" t="s">
        <v>177</v>
      </c>
      <c r="AT53" s="61" t="s">
        <v>177</v>
      </c>
      <c r="AU53" s="61" t="s">
        <v>177</v>
      </c>
      <c r="AV53" s="61" t="s">
        <v>177</v>
      </c>
      <c r="AW53" s="61" t="s">
        <v>177</v>
      </c>
      <c r="AX53" s="61" t="s">
        <v>177</v>
      </c>
      <c r="AY53" s="61" t="s">
        <v>177</v>
      </c>
      <c r="AZ53" s="61" t="s">
        <v>177</v>
      </c>
      <c r="BA53" s="61" t="s">
        <v>177</v>
      </c>
      <c r="BB53" s="61" t="s">
        <v>177</v>
      </c>
      <c r="BC53" s="61" t="s">
        <v>177</v>
      </c>
      <c r="BD53" s="61" t="s">
        <v>177</v>
      </c>
      <c r="BE53" s="61" t="s">
        <v>177</v>
      </c>
      <c r="BF53" s="61" t="s">
        <v>177</v>
      </c>
      <c r="BG53" s="61" t="s">
        <v>177</v>
      </c>
      <c r="BH53" s="61" t="s">
        <v>177</v>
      </c>
      <c r="BI53" s="61" t="s">
        <v>177</v>
      </c>
      <c r="BJ53" s="61" t="s">
        <v>177</v>
      </c>
      <c r="BK53" s="61" t="s">
        <v>177</v>
      </c>
      <c r="BL53" s="61" t="s">
        <v>177</v>
      </c>
      <c r="BM53" s="61" t="s">
        <v>177</v>
      </c>
      <c r="BN53" s="61" t="s">
        <v>177</v>
      </c>
      <c r="BO53" s="61" t="s">
        <v>177</v>
      </c>
      <c r="BP53" s="61" t="s">
        <v>177</v>
      </c>
      <c r="BQ53" s="61" t="s">
        <v>177</v>
      </c>
      <c r="BR53" s="61" t="s">
        <v>177</v>
      </c>
      <c r="BS53" s="61" t="s">
        <v>177</v>
      </c>
      <c r="BT53" s="61" t="s">
        <v>177</v>
      </c>
      <c r="BU53" s="61" t="s">
        <v>177</v>
      </c>
      <c r="BV53" s="61" t="s">
        <v>177</v>
      </c>
      <c r="BW53" s="61" t="s">
        <v>177</v>
      </c>
      <c r="BX53" s="61" t="s">
        <v>177</v>
      </c>
      <c r="BY53" s="61" t="s">
        <v>177</v>
      </c>
      <c r="BZ53" s="61" t="s">
        <v>177</v>
      </c>
      <c r="CA53" s="61" t="s">
        <v>177</v>
      </c>
      <c r="CB53" s="61" t="s">
        <v>177</v>
      </c>
      <c r="CC53" s="61" t="s">
        <v>177</v>
      </c>
      <c r="CD53" s="61" t="s">
        <v>177</v>
      </c>
      <c r="CE53" s="61" t="s">
        <v>177</v>
      </c>
      <c r="CF53" s="61" t="s">
        <v>177</v>
      </c>
      <c r="CG53" s="61" t="s">
        <v>177</v>
      </c>
      <c r="CH53" s="61" t="s">
        <v>177</v>
      </c>
      <c r="CI53" s="61" t="s">
        <v>177</v>
      </c>
      <c r="CJ53" s="61" t="s">
        <v>177</v>
      </c>
      <c r="CK53" s="61" t="s">
        <v>177</v>
      </c>
      <c r="CL53" s="61" t="s">
        <v>177</v>
      </c>
      <c r="CM53" s="61" t="s">
        <v>177</v>
      </c>
      <c r="CN53" s="61" t="s">
        <v>177</v>
      </c>
      <c r="CO53" s="61" t="s">
        <v>177</v>
      </c>
      <c r="CP53" s="61" t="s">
        <v>177</v>
      </c>
      <c r="CQ53" s="61" t="s">
        <v>177</v>
      </c>
      <c r="CR53" s="61" t="s">
        <v>177</v>
      </c>
      <c r="CS53" s="61" t="s">
        <v>177</v>
      </c>
      <c r="CT53" s="61" t="s">
        <v>177</v>
      </c>
      <c r="CU53" s="61" t="s">
        <v>177</v>
      </c>
      <c r="CV53" s="61" t="s">
        <v>177</v>
      </c>
      <c r="CW53" s="61" t="s">
        <v>177</v>
      </c>
      <c r="CX53" s="61" t="s">
        <v>177</v>
      </c>
      <c r="CY53" s="61" t="s">
        <v>177</v>
      </c>
      <c r="CZ53" s="61" t="s">
        <v>177</v>
      </c>
    </row>
    <row r="54" spans="1:104">
      <c r="A54" s="16" t="s">
        <v>428</v>
      </c>
      <c r="B54" s="9" t="s">
        <v>395</v>
      </c>
      <c r="C54" s="15" t="s">
        <v>393</v>
      </c>
      <c r="D54" s="15" t="s">
        <v>58</v>
      </c>
      <c r="E54" s="84" t="s">
        <v>177</v>
      </c>
      <c r="F54" s="61" t="s">
        <v>177</v>
      </c>
      <c r="G54" s="61" t="s">
        <v>177</v>
      </c>
      <c r="H54" s="61" t="s">
        <v>177</v>
      </c>
      <c r="I54" s="61" t="s">
        <v>177</v>
      </c>
      <c r="J54" s="61" t="s">
        <v>177</v>
      </c>
      <c r="K54" s="61" t="s">
        <v>177</v>
      </c>
      <c r="L54" s="61" t="s">
        <v>177</v>
      </c>
      <c r="M54" s="61" t="s">
        <v>177</v>
      </c>
      <c r="N54" s="61" t="s">
        <v>177</v>
      </c>
      <c r="O54" s="61" t="s">
        <v>177</v>
      </c>
      <c r="P54" s="61" t="s">
        <v>177</v>
      </c>
      <c r="Q54" s="61" t="s">
        <v>177</v>
      </c>
      <c r="R54" s="61" t="s">
        <v>177</v>
      </c>
      <c r="S54" s="61" t="s">
        <v>177</v>
      </c>
      <c r="T54" s="61" t="s">
        <v>177</v>
      </c>
      <c r="U54" s="61" t="s">
        <v>177</v>
      </c>
      <c r="V54" s="61" t="s">
        <v>177</v>
      </c>
      <c r="W54" s="61" t="s">
        <v>177</v>
      </c>
      <c r="X54" s="61" t="s">
        <v>177</v>
      </c>
      <c r="Y54" s="61" t="s">
        <v>177</v>
      </c>
      <c r="Z54" s="61" t="s">
        <v>177</v>
      </c>
      <c r="AA54" s="61" t="s">
        <v>177</v>
      </c>
      <c r="AB54" s="61" t="s">
        <v>177</v>
      </c>
      <c r="AC54" s="61" t="s">
        <v>177</v>
      </c>
      <c r="AD54" s="61" t="s">
        <v>177</v>
      </c>
      <c r="AE54" s="61" t="s">
        <v>177</v>
      </c>
      <c r="AF54" s="61" t="s">
        <v>177</v>
      </c>
      <c r="AG54" s="61" t="s">
        <v>177</v>
      </c>
      <c r="AH54" s="61" t="s">
        <v>177</v>
      </c>
      <c r="AI54" s="61" t="s">
        <v>177</v>
      </c>
      <c r="AJ54" s="61" t="s">
        <v>177</v>
      </c>
      <c r="AK54" s="61" t="s">
        <v>177</v>
      </c>
      <c r="AL54" s="61" t="s">
        <v>177</v>
      </c>
      <c r="AM54" s="61" t="s">
        <v>177</v>
      </c>
      <c r="AN54" s="61" t="s">
        <v>177</v>
      </c>
      <c r="AO54" s="61" t="s">
        <v>177</v>
      </c>
      <c r="AP54" s="61" t="s">
        <v>177</v>
      </c>
      <c r="AQ54" s="61" t="s">
        <v>177</v>
      </c>
      <c r="AR54" s="61" t="s">
        <v>177</v>
      </c>
      <c r="AS54" s="61" t="s">
        <v>177</v>
      </c>
      <c r="AT54" s="61" t="s">
        <v>177</v>
      </c>
      <c r="AU54" s="61" t="s">
        <v>177</v>
      </c>
      <c r="AV54" s="61" t="s">
        <v>177</v>
      </c>
      <c r="AW54" s="61" t="s">
        <v>177</v>
      </c>
      <c r="AX54" s="61" t="s">
        <v>177</v>
      </c>
      <c r="AY54" s="61" t="s">
        <v>177</v>
      </c>
      <c r="AZ54" s="61" t="s">
        <v>177</v>
      </c>
      <c r="BA54" s="61" t="s">
        <v>177</v>
      </c>
      <c r="BB54" s="61" t="s">
        <v>177</v>
      </c>
      <c r="BC54" s="61" t="s">
        <v>177</v>
      </c>
      <c r="BD54" s="61" t="s">
        <v>177</v>
      </c>
      <c r="BE54" s="61" t="s">
        <v>177</v>
      </c>
      <c r="BF54" s="61" t="s">
        <v>177</v>
      </c>
      <c r="BG54" s="61" t="s">
        <v>177</v>
      </c>
      <c r="BH54" s="61" t="s">
        <v>177</v>
      </c>
      <c r="BI54" s="61" t="s">
        <v>177</v>
      </c>
      <c r="BJ54" s="61" t="s">
        <v>177</v>
      </c>
      <c r="BK54" s="61" t="s">
        <v>177</v>
      </c>
      <c r="BL54" s="61" t="s">
        <v>177</v>
      </c>
      <c r="BM54" s="61" t="s">
        <v>177</v>
      </c>
      <c r="BN54" s="61" t="s">
        <v>177</v>
      </c>
      <c r="BO54" s="61" t="s">
        <v>177</v>
      </c>
      <c r="BP54" s="61" t="s">
        <v>177</v>
      </c>
      <c r="BQ54" s="61" t="s">
        <v>177</v>
      </c>
      <c r="BR54" s="61" t="s">
        <v>177</v>
      </c>
      <c r="BS54" s="61" t="s">
        <v>177</v>
      </c>
      <c r="BT54" s="61" t="s">
        <v>177</v>
      </c>
      <c r="BU54" s="61" t="s">
        <v>177</v>
      </c>
      <c r="BV54" s="61" t="s">
        <v>177</v>
      </c>
      <c r="BW54" s="61" t="s">
        <v>177</v>
      </c>
      <c r="BX54" s="61" t="s">
        <v>177</v>
      </c>
      <c r="BY54" s="61" t="s">
        <v>177</v>
      </c>
      <c r="BZ54" s="61" t="s">
        <v>177</v>
      </c>
      <c r="CA54" s="61" t="s">
        <v>177</v>
      </c>
      <c r="CB54" s="61" t="s">
        <v>177</v>
      </c>
      <c r="CC54" s="61" t="s">
        <v>177</v>
      </c>
      <c r="CD54" s="61" t="s">
        <v>177</v>
      </c>
      <c r="CE54" s="61" t="s">
        <v>177</v>
      </c>
      <c r="CF54" s="61" t="s">
        <v>177</v>
      </c>
      <c r="CG54" s="61" t="s">
        <v>177</v>
      </c>
      <c r="CH54" s="61" t="s">
        <v>177</v>
      </c>
      <c r="CI54" s="61" t="s">
        <v>177</v>
      </c>
      <c r="CJ54" s="61" t="s">
        <v>177</v>
      </c>
      <c r="CK54" s="61" t="s">
        <v>177</v>
      </c>
      <c r="CL54" s="61" t="s">
        <v>177</v>
      </c>
      <c r="CM54" s="61" t="s">
        <v>177</v>
      </c>
      <c r="CN54" s="61" t="s">
        <v>177</v>
      </c>
      <c r="CO54" s="61" t="s">
        <v>177</v>
      </c>
      <c r="CP54" s="61" t="s">
        <v>177</v>
      </c>
      <c r="CQ54" s="61" t="s">
        <v>177</v>
      </c>
      <c r="CR54" s="61" t="s">
        <v>177</v>
      </c>
      <c r="CS54" s="61" t="s">
        <v>177</v>
      </c>
      <c r="CT54" s="61" t="s">
        <v>177</v>
      </c>
      <c r="CU54" s="61" t="s">
        <v>177</v>
      </c>
      <c r="CV54" s="61" t="s">
        <v>177</v>
      </c>
      <c r="CW54" s="61" t="s">
        <v>177</v>
      </c>
      <c r="CX54" s="61" t="s">
        <v>177</v>
      </c>
      <c r="CY54" s="61" t="s">
        <v>177</v>
      </c>
      <c r="CZ54" s="61" t="s">
        <v>177</v>
      </c>
    </row>
    <row r="55" spans="1:104">
      <c r="A55" s="16" t="s">
        <v>429</v>
      </c>
      <c r="B55" s="9" t="s">
        <v>397</v>
      </c>
      <c r="C55" s="15" t="s">
        <v>393</v>
      </c>
      <c r="D55" s="15" t="s">
        <v>58</v>
      </c>
      <c r="E55" s="84" t="s">
        <v>177</v>
      </c>
      <c r="F55" s="61" t="s">
        <v>177</v>
      </c>
      <c r="G55" s="61" t="s">
        <v>177</v>
      </c>
      <c r="H55" s="61" t="s">
        <v>177</v>
      </c>
      <c r="I55" s="61" t="s">
        <v>177</v>
      </c>
      <c r="J55" s="61" t="s">
        <v>177</v>
      </c>
      <c r="K55" s="61" t="s">
        <v>177</v>
      </c>
      <c r="L55" s="61" t="s">
        <v>177</v>
      </c>
      <c r="M55" s="61" t="s">
        <v>177</v>
      </c>
      <c r="N55" s="61" t="s">
        <v>177</v>
      </c>
      <c r="O55" s="61" t="s">
        <v>177</v>
      </c>
      <c r="P55" s="61" t="s">
        <v>177</v>
      </c>
      <c r="Q55" s="61" t="s">
        <v>177</v>
      </c>
      <c r="R55" s="61" t="s">
        <v>177</v>
      </c>
      <c r="S55" s="61" t="s">
        <v>177</v>
      </c>
      <c r="T55" s="61" t="s">
        <v>177</v>
      </c>
      <c r="U55" s="61" t="s">
        <v>177</v>
      </c>
      <c r="V55" s="61" t="s">
        <v>177</v>
      </c>
      <c r="W55" s="61" t="s">
        <v>177</v>
      </c>
      <c r="X55" s="61" t="s">
        <v>177</v>
      </c>
      <c r="Y55" s="61" t="s">
        <v>177</v>
      </c>
      <c r="Z55" s="61" t="s">
        <v>177</v>
      </c>
      <c r="AA55" s="61" t="s">
        <v>177</v>
      </c>
      <c r="AB55" s="61" t="s">
        <v>177</v>
      </c>
      <c r="AC55" s="61" t="s">
        <v>177</v>
      </c>
      <c r="AD55" s="61" t="s">
        <v>177</v>
      </c>
      <c r="AE55" s="61" t="s">
        <v>177</v>
      </c>
      <c r="AF55" s="61" t="s">
        <v>177</v>
      </c>
      <c r="AG55" s="61" t="s">
        <v>177</v>
      </c>
      <c r="AH55" s="61" t="s">
        <v>177</v>
      </c>
      <c r="AI55" s="61" t="s">
        <v>177</v>
      </c>
      <c r="AJ55" s="61" t="s">
        <v>177</v>
      </c>
      <c r="AK55" s="61" t="s">
        <v>177</v>
      </c>
      <c r="AL55" s="61" t="s">
        <v>177</v>
      </c>
      <c r="AM55" s="61" t="s">
        <v>177</v>
      </c>
      <c r="AN55" s="61" t="s">
        <v>177</v>
      </c>
      <c r="AO55" s="61" t="s">
        <v>177</v>
      </c>
      <c r="AP55" s="61" t="s">
        <v>177</v>
      </c>
      <c r="AQ55" s="61" t="s">
        <v>177</v>
      </c>
      <c r="AR55" s="61" t="s">
        <v>177</v>
      </c>
      <c r="AS55" s="61" t="s">
        <v>177</v>
      </c>
      <c r="AT55" s="61" t="s">
        <v>177</v>
      </c>
      <c r="AU55" s="61" t="s">
        <v>177</v>
      </c>
      <c r="AV55" s="61" t="s">
        <v>177</v>
      </c>
      <c r="AW55" s="61" t="s">
        <v>177</v>
      </c>
      <c r="AX55" s="61" t="s">
        <v>177</v>
      </c>
      <c r="AY55" s="61" t="s">
        <v>177</v>
      </c>
      <c r="AZ55" s="61" t="s">
        <v>177</v>
      </c>
      <c r="BA55" s="61" t="s">
        <v>177</v>
      </c>
      <c r="BB55" s="61" t="s">
        <v>177</v>
      </c>
      <c r="BC55" s="61" t="s">
        <v>177</v>
      </c>
      <c r="BD55" s="61" t="s">
        <v>177</v>
      </c>
      <c r="BE55" s="61" t="s">
        <v>177</v>
      </c>
      <c r="BF55" s="61" t="s">
        <v>177</v>
      </c>
      <c r="BG55" s="61" t="s">
        <v>177</v>
      </c>
      <c r="BH55" s="61" t="s">
        <v>177</v>
      </c>
      <c r="BI55" s="61" t="s">
        <v>177</v>
      </c>
      <c r="BJ55" s="61" t="s">
        <v>177</v>
      </c>
      <c r="BK55" s="61" t="s">
        <v>177</v>
      </c>
      <c r="BL55" s="61" t="s">
        <v>177</v>
      </c>
      <c r="BM55" s="61" t="s">
        <v>177</v>
      </c>
      <c r="BN55" s="61" t="s">
        <v>177</v>
      </c>
      <c r="BO55" s="61" t="s">
        <v>177</v>
      </c>
      <c r="BP55" s="61" t="s">
        <v>177</v>
      </c>
      <c r="BQ55" s="61" t="s">
        <v>177</v>
      </c>
      <c r="BR55" s="61" t="s">
        <v>177</v>
      </c>
      <c r="BS55" s="61" t="s">
        <v>177</v>
      </c>
      <c r="BT55" s="61" t="s">
        <v>177</v>
      </c>
      <c r="BU55" s="61" t="s">
        <v>177</v>
      </c>
      <c r="BV55" s="61" t="s">
        <v>177</v>
      </c>
      <c r="BW55" s="61" t="s">
        <v>177</v>
      </c>
      <c r="BX55" s="61" t="s">
        <v>177</v>
      </c>
      <c r="BY55" s="61" t="s">
        <v>177</v>
      </c>
      <c r="BZ55" s="61" t="s">
        <v>177</v>
      </c>
      <c r="CA55" s="61" t="s">
        <v>177</v>
      </c>
      <c r="CB55" s="61" t="s">
        <v>177</v>
      </c>
      <c r="CC55" s="61" t="s">
        <v>177</v>
      </c>
      <c r="CD55" s="61" t="s">
        <v>177</v>
      </c>
      <c r="CE55" s="61" t="s">
        <v>177</v>
      </c>
      <c r="CF55" s="61" t="s">
        <v>177</v>
      </c>
      <c r="CG55" s="61" t="s">
        <v>177</v>
      </c>
      <c r="CH55" s="61" t="s">
        <v>177</v>
      </c>
      <c r="CI55" s="61" t="s">
        <v>177</v>
      </c>
      <c r="CJ55" s="61" t="s">
        <v>177</v>
      </c>
      <c r="CK55" s="61" t="s">
        <v>177</v>
      </c>
      <c r="CL55" s="61" t="s">
        <v>177</v>
      </c>
      <c r="CM55" s="61" t="s">
        <v>177</v>
      </c>
      <c r="CN55" s="61" t="s">
        <v>177</v>
      </c>
      <c r="CO55" s="61" t="s">
        <v>177</v>
      </c>
      <c r="CP55" s="61" t="s">
        <v>177</v>
      </c>
      <c r="CQ55" s="61" t="s">
        <v>177</v>
      </c>
      <c r="CR55" s="61" t="s">
        <v>177</v>
      </c>
      <c r="CS55" s="61" t="s">
        <v>177</v>
      </c>
      <c r="CT55" s="61" t="s">
        <v>177</v>
      </c>
      <c r="CU55" s="61" t="s">
        <v>177</v>
      </c>
      <c r="CV55" s="61" t="s">
        <v>177</v>
      </c>
      <c r="CW55" s="61" t="s">
        <v>177</v>
      </c>
      <c r="CX55" s="61" t="s">
        <v>177</v>
      </c>
      <c r="CY55" s="61" t="s">
        <v>177</v>
      </c>
      <c r="CZ55" s="61" t="s">
        <v>177</v>
      </c>
    </row>
    <row r="56" spans="1:104">
      <c r="A56" s="16" t="s">
        <v>430</v>
      </c>
      <c r="B56" s="9" t="s">
        <v>399</v>
      </c>
      <c r="C56" s="15" t="s">
        <v>393</v>
      </c>
      <c r="D56" s="15" t="s">
        <v>58</v>
      </c>
      <c r="E56" s="84" t="s">
        <v>177</v>
      </c>
      <c r="F56" s="61" t="s">
        <v>177</v>
      </c>
      <c r="G56" s="61" t="s">
        <v>177</v>
      </c>
      <c r="H56" s="61" t="s">
        <v>177</v>
      </c>
      <c r="I56" s="61" t="s">
        <v>177</v>
      </c>
      <c r="J56" s="61" t="s">
        <v>177</v>
      </c>
      <c r="K56" s="61" t="s">
        <v>177</v>
      </c>
      <c r="L56" s="61" t="s">
        <v>177</v>
      </c>
      <c r="M56" s="61" t="s">
        <v>177</v>
      </c>
      <c r="N56" s="61" t="s">
        <v>177</v>
      </c>
      <c r="O56" s="61" t="s">
        <v>177</v>
      </c>
      <c r="P56" s="61" t="s">
        <v>177</v>
      </c>
      <c r="Q56" s="61" t="s">
        <v>177</v>
      </c>
      <c r="R56" s="61" t="s">
        <v>177</v>
      </c>
      <c r="S56" s="61" t="s">
        <v>177</v>
      </c>
      <c r="T56" s="61" t="s">
        <v>177</v>
      </c>
      <c r="U56" s="61" t="s">
        <v>177</v>
      </c>
      <c r="V56" s="61" t="s">
        <v>177</v>
      </c>
      <c r="W56" s="61" t="s">
        <v>177</v>
      </c>
      <c r="X56" s="61" t="s">
        <v>177</v>
      </c>
      <c r="Y56" s="61" t="s">
        <v>177</v>
      </c>
      <c r="Z56" s="61" t="s">
        <v>177</v>
      </c>
      <c r="AA56" s="61" t="s">
        <v>177</v>
      </c>
      <c r="AB56" s="61" t="s">
        <v>177</v>
      </c>
      <c r="AC56" s="61" t="s">
        <v>177</v>
      </c>
      <c r="AD56" s="61" t="s">
        <v>177</v>
      </c>
      <c r="AE56" s="61" t="s">
        <v>177</v>
      </c>
      <c r="AF56" s="61" t="s">
        <v>177</v>
      </c>
      <c r="AG56" s="61" t="s">
        <v>177</v>
      </c>
      <c r="AH56" s="61" t="s">
        <v>177</v>
      </c>
      <c r="AI56" s="61" t="s">
        <v>177</v>
      </c>
      <c r="AJ56" s="61" t="s">
        <v>177</v>
      </c>
      <c r="AK56" s="61" t="s">
        <v>177</v>
      </c>
      <c r="AL56" s="61" t="s">
        <v>177</v>
      </c>
      <c r="AM56" s="61" t="s">
        <v>177</v>
      </c>
      <c r="AN56" s="61" t="s">
        <v>177</v>
      </c>
      <c r="AO56" s="61" t="s">
        <v>177</v>
      </c>
      <c r="AP56" s="61" t="s">
        <v>177</v>
      </c>
      <c r="AQ56" s="61" t="s">
        <v>177</v>
      </c>
      <c r="AR56" s="61" t="s">
        <v>177</v>
      </c>
      <c r="AS56" s="61" t="s">
        <v>177</v>
      </c>
      <c r="AT56" s="61" t="s">
        <v>177</v>
      </c>
      <c r="AU56" s="61" t="s">
        <v>177</v>
      </c>
      <c r="AV56" s="61" t="s">
        <v>177</v>
      </c>
      <c r="AW56" s="61" t="s">
        <v>177</v>
      </c>
      <c r="AX56" s="61" t="s">
        <v>177</v>
      </c>
      <c r="AY56" s="61" t="s">
        <v>177</v>
      </c>
      <c r="AZ56" s="61" t="s">
        <v>177</v>
      </c>
      <c r="BA56" s="61" t="s">
        <v>177</v>
      </c>
      <c r="BB56" s="61" t="s">
        <v>177</v>
      </c>
      <c r="BC56" s="61" t="s">
        <v>177</v>
      </c>
      <c r="BD56" s="61" t="s">
        <v>177</v>
      </c>
      <c r="BE56" s="61" t="s">
        <v>177</v>
      </c>
      <c r="BF56" s="61" t="s">
        <v>177</v>
      </c>
      <c r="BG56" s="61" t="s">
        <v>177</v>
      </c>
      <c r="BH56" s="61" t="s">
        <v>177</v>
      </c>
      <c r="BI56" s="61" t="s">
        <v>177</v>
      </c>
      <c r="BJ56" s="61" t="s">
        <v>177</v>
      </c>
      <c r="BK56" s="61" t="s">
        <v>177</v>
      </c>
      <c r="BL56" s="61" t="s">
        <v>177</v>
      </c>
      <c r="BM56" s="61" t="s">
        <v>177</v>
      </c>
      <c r="BN56" s="61" t="s">
        <v>177</v>
      </c>
      <c r="BO56" s="61" t="s">
        <v>177</v>
      </c>
      <c r="BP56" s="61" t="s">
        <v>177</v>
      </c>
      <c r="BQ56" s="61" t="s">
        <v>177</v>
      </c>
      <c r="BR56" s="61" t="s">
        <v>177</v>
      </c>
      <c r="BS56" s="61" t="s">
        <v>177</v>
      </c>
      <c r="BT56" s="61" t="s">
        <v>177</v>
      </c>
      <c r="BU56" s="61" t="s">
        <v>177</v>
      </c>
      <c r="BV56" s="61" t="s">
        <v>177</v>
      </c>
      <c r="BW56" s="61" t="s">
        <v>177</v>
      </c>
      <c r="BX56" s="61" t="s">
        <v>177</v>
      </c>
      <c r="BY56" s="61" t="s">
        <v>177</v>
      </c>
      <c r="BZ56" s="61" t="s">
        <v>177</v>
      </c>
      <c r="CA56" s="61" t="s">
        <v>177</v>
      </c>
      <c r="CB56" s="61" t="s">
        <v>177</v>
      </c>
      <c r="CC56" s="61" t="s">
        <v>177</v>
      </c>
      <c r="CD56" s="61" t="s">
        <v>177</v>
      </c>
      <c r="CE56" s="61" t="s">
        <v>177</v>
      </c>
      <c r="CF56" s="61" t="s">
        <v>177</v>
      </c>
      <c r="CG56" s="61" t="s">
        <v>177</v>
      </c>
      <c r="CH56" s="61" t="s">
        <v>177</v>
      </c>
      <c r="CI56" s="61" t="s">
        <v>177</v>
      </c>
      <c r="CJ56" s="61" t="s">
        <v>177</v>
      </c>
      <c r="CK56" s="61" t="s">
        <v>177</v>
      </c>
      <c r="CL56" s="61" t="s">
        <v>177</v>
      </c>
      <c r="CM56" s="61" t="s">
        <v>177</v>
      </c>
      <c r="CN56" s="61" t="s">
        <v>177</v>
      </c>
      <c r="CO56" s="61" t="s">
        <v>177</v>
      </c>
      <c r="CP56" s="61" t="s">
        <v>177</v>
      </c>
      <c r="CQ56" s="61" t="s">
        <v>177</v>
      </c>
      <c r="CR56" s="61" t="s">
        <v>177</v>
      </c>
      <c r="CS56" s="61" t="s">
        <v>177</v>
      </c>
      <c r="CT56" s="61" t="s">
        <v>177</v>
      </c>
      <c r="CU56" s="61" t="s">
        <v>177</v>
      </c>
      <c r="CV56" s="61" t="s">
        <v>177</v>
      </c>
      <c r="CW56" s="61" t="s">
        <v>177</v>
      </c>
      <c r="CX56" s="61" t="s">
        <v>177</v>
      </c>
      <c r="CY56" s="61" t="s">
        <v>177</v>
      </c>
      <c r="CZ56" s="61" t="s">
        <v>177</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392</v>
      </c>
      <c r="C60" s="15" t="s">
        <v>393</v>
      </c>
      <c r="D60" s="15" t="s">
        <v>58</v>
      </c>
      <c r="E60" s="84" t="s">
        <v>177</v>
      </c>
      <c r="F60" s="61" t="s">
        <v>177</v>
      </c>
      <c r="G60" s="61" t="s">
        <v>177</v>
      </c>
      <c r="H60" s="61" t="s">
        <v>177</v>
      </c>
      <c r="I60" s="61" t="s">
        <v>177</v>
      </c>
      <c r="J60" s="61" t="s">
        <v>177</v>
      </c>
      <c r="K60" s="61" t="s">
        <v>177</v>
      </c>
      <c r="L60" s="61" t="s">
        <v>177</v>
      </c>
      <c r="M60" s="61" t="s">
        <v>177</v>
      </c>
      <c r="N60" s="61" t="s">
        <v>177</v>
      </c>
      <c r="O60" s="61" t="s">
        <v>177</v>
      </c>
      <c r="P60" s="61" t="s">
        <v>177</v>
      </c>
      <c r="Q60" s="61" t="s">
        <v>177</v>
      </c>
      <c r="R60" s="61" t="s">
        <v>177</v>
      </c>
      <c r="S60" s="61" t="s">
        <v>177</v>
      </c>
      <c r="T60" s="61" t="s">
        <v>177</v>
      </c>
      <c r="U60" s="61" t="s">
        <v>177</v>
      </c>
      <c r="V60" s="61" t="s">
        <v>177</v>
      </c>
      <c r="W60" s="61" t="s">
        <v>177</v>
      </c>
      <c r="X60" s="61" t="s">
        <v>177</v>
      </c>
      <c r="Y60" s="61" t="s">
        <v>177</v>
      </c>
      <c r="Z60" s="61" t="s">
        <v>177</v>
      </c>
      <c r="AA60" s="61" t="s">
        <v>177</v>
      </c>
      <c r="AB60" s="61" t="s">
        <v>177</v>
      </c>
      <c r="AC60" s="61" t="s">
        <v>177</v>
      </c>
      <c r="AD60" s="61" t="s">
        <v>177</v>
      </c>
      <c r="AE60" s="61" t="s">
        <v>177</v>
      </c>
      <c r="AF60" s="61" t="s">
        <v>177</v>
      </c>
      <c r="AG60" s="61" t="s">
        <v>177</v>
      </c>
      <c r="AH60" s="61" t="s">
        <v>177</v>
      </c>
      <c r="AI60" s="61" t="s">
        <v>177</v>
      </c>
      <c r="AJ60" s="61" t="s">
        <v>177</v>
      </c>
      <c r="AK60" s="61" t="s">
        <v>177</v>
      </c>
      <c r="AL60" s="61" t="s">
        <v>177</v>
      </c>
      <c r="AM60" s="61" t="s">
        <v>177</v>
      </c>
      <c r="AN60" s="61" t="s">
        <v>177</v>
      </c>
      <c r="AO60" s="61" t="s">
        <v>177</v>
      </c>
      <c r="AP60" s="61" t="s">
        <v>177</v>
      </c>
      <c r="AQ60" s="61" t="s">
        <v>177</v>
      </c>
      <c r="AR60" s="61" t="s">
        <v>177</v>
      </c>
      <c r="AS60" s="61" t="s">
        <v>177</v>
      </c>
      <c r="AT60" s="61" t="s">
        <v>177</v>
      </c>
      <c r="AU60" s="61" t="s">
        <v>177</v>
      </c>
      <c r="AV60" s="61" t="s">
        <v>177</v>
      </c>
      <c r="AW60" s="61" t="s">
        <v>177</v>
      </c>
      <c r="AX60" s="61" t="s">
        <v>177</v>
      </c>
      <c r="AY60" s="61" t="s">
        <v>177</v>
      </c>
      <c r="AZ60" s="61" t="s">
        <v>177</v>
      </c>
      <c r="BA60" s="61" t="s">
        <v>177</v>
      </c>
      <c r="BB60" s="61" t="s">
        <v>177</v>
      </c>
      <c r="BC60" s="61" t="s">
        <v>177</v>
      </c>
      <c r="BD60" s="61" t="s">
        <v>177</v>
      </c>
      <c r="BE60" s="61" t="s">
        <v>177</v>
      </c>
      <c r="BF60" s="61" t="s">
        <v>177</v>
      </c>
      <c r="BG60" s="61" t="s">
        <v>177</v>
      </c>
      <c r="BH60" s="61" t="s">
        <v>177</v>
      </c>
      <c r="BI60" s="61" t="s">
        <v>177</v>
      </c>
      <c r="BJ60" s="61" t="s">
        <v>177</v>
      </c>
      <c r="BK60" s="61" t="s">
        <v>177</v>
      </c>
      <c r="BL60" s="61" t="s">
        <v>177</v>
      </c>
      <c r="BM60" s="61" t="s">
        <v>177</v>
      </c>
      <c r="BN60" s="61" t="s">
        <v>177</v>
      </c>
      <c r="BO60" s="61" t="s">
        <v>177</v>
      </c>
      <c r="BP60" s="61" t="s">
        <v>177</v>
      </c>
      <c r="BQ60" s="61" t="s">
        <v>177</v>
      </c>
      <c r="BR60" s="61" t="s">
        <v>177</v>
      </c>
      <c r="BS60" s="61" t="s">
        <v>177</v>
      </c>
      <c r="BT60" s="61" t="s">
        <v>177</v>
      </c>
      <c r="BU60" s="61" t="s">
        <v>177</v>
      </c>
      <c r="BV60" s="61" t="s">
        <v>177</v>
      </c>
      <c r="BW60" s="61" t="s">
        <v>177</v>
      </c>
      <c r="BX60" s="61" t="s">
        <v>177</v>
      </c>
      <c r="BY60" s="61" t="s">
        <v>177</v>
      </c>
      <c r="BZ60" s="61" t="s">
        <v>177</v>
      </c>
      <c r="CA60" s="61" t="s">
        <v>177</v>
      </c>
      <c r="CB60" s="61" t="s">
        <v>177</v>
      </c>
      <c r="CC60" s="61" t="s">
        <v>177</v>
      </c>
      <c r="CD60" s="61" t="s">
        <v>177</v>
      </c>
      <c r="CE60" s="61" t="s">
        <v>177</v>
      </c>
      <c r="CF60" s="61" t="s">
        <v>177</v>
      </c>
      <c r="CG60" s="61" t="s">
        <v>177</v>
      </c>
      <c r="CH60" s="61" t="s">
        <v>177</v>
      </c>
      <c r="CI60" s="61" t="s">
        <v>177</v>
      </c>
      <c r="CJ60" s="61" t="s">
        <v>177</v>
      </c>
      <c r="CK60" s="61" t="s">
        <v>177</v>
      </c>
      <c r="CL60" s="61" t="s">
        <v>177</v>
      </c>
      <c r="CM60" s="61" t="s">
        <v>177</v>
      </c>
      <c r="CN60" s="61" t="s">
        <v>177</v>
      </c>
      <c r="CO60" s="61" t="s">
        <v>177</v>
      </c>
      <c r="CP60" s="61" t="s">
        <v>177</v>
      </c>
      <c r="CQ60" s="61" t="s">
        <v>177</v>
      </c>
      <c r="CR60" s="61" t="s">
        <v>177</v>
      </c>
      <c r="CS60" s="61" t="s">
        <v>177</v>
      </c>
      <c r="CT60" s="61" t="s">
        <v>177</v>
      </c>
      <c r="CU60" s="61" t="s">
        <v>177</v>
      </c>
      <c r="CV60" s="61" t="s">
        <v>177</v>
      </c>
      <c r="CW60" s="61" t="s">
        <v>177</v>
      </c>
      <c r="CX60" s="61" t="s">
        <v>177</v>
      </c>
      <c r="CY60" s="61" t="s">
        <v>177</v>
      </c>
      <c r="CZ60" s="61" t="s">
        <v>177</v>
      </c>
    </row>
    <row r="61" spans="1:104">
      <c r="A61" s="16" t="s">
        <v>436</v>
      </c>
      <c r="B61" s="9" t="s">
        <v>395</v>
      </c>
      <c r="C61" s="15" t="s">
        <v>393</v>
      </c>
      <c r="D61" s="15" t="s">
        <v>58</v>
      </c>
      <c r="E61" s="84" t="s">
        <v>177</v>
      </c>
      <c r="F61" s="61" t="s">
        <v>177</v>
      </c>
      <c r="G61" s="61" t="s">
        <v>177</v>
      </c>
      <c r="H61" s="61" t="s">
        <v>177</v>
      </c>
      <c r="I61" s="61" t="s">
        <v>177</v>
      </c>
      <c r="J61" s="61" t="s">
        <v>177</v>
      </c>
      <c r="K61" s="61" t="s">
        <v>177</v>
      </c>
      <c r="L61" s="61" t="s">
        <v>177</v>
      </c>
      <c r="M61" s="61" t="s">
        <v>177</v>
      </c>
      <c r="N61" s="61" t="s">
        <v>177</v>
      </c>
      <c r="O61" s="61" t="s">
        <v>177</v>
      </c>
      <c r="P61" s="61" t="s">
        <v>177</v>
      </c>
      <c r="Q61" s="61" t="s">
        <v>177</v>
      </c>
      <c r="R61" s="61" t="s">
        <v>177</v>
      </c>
      <c r="S61" s="61" t="s">
        <v>177</v>
      </c>
      <c r="T61" s="61" t="s">
        <v>177</v>
      </c>
      <c r="U61" s="61" t="s">
        <v>177</v>
      </c>
      <c r="V61" s="61" t="s">
        <v>177</v>
      </c>
      <c r="W61" s="61" t="s">
        <v>177</v>
      </c>
      <c r="X61" s="61" t="s">
        <v>177</v>
      </c>
      <c r="Y61" s="61" t="s">
        <v>177</v>
      </c>
      <c r="Z61" s="61" t="s">
        <v>177</v>
      </c>
      <c r="AA61" s="61" t="s">
        <v>177</v>
      </c>
      <c r="AB61" s="61" t="s">
        <v>177</v>
      </c>
      <c r="AC61" s="61" t="s">
        <v>177</v>
      </c>
      <c r="AD61" s="61" t="s">
        <v>177</v>
      </c>
      <c r="AE61" s="61" t="s">
        <v>177</v>
      </c>
      <c r="AF61" s="61" t="s">
        <v>177</v>
      </c>
      <c r="AG61" s="61" t="s">
        <v>177</v>
      </c>
      <c r="AH61" s="61" t="s">
        <v>177</v>
      </c>
      <c r="AI61" s="61" t="s">
        <v>177</v>
      </c>
      <c r="AJ61" s="61" t="s">
        <v>177</v>
      </c>
      <c r="AK61" s="61" t="s">
        <v>177</v>
      </c>
      <c r="AL61" s="61" t="s">
        <v>177</v>
      </c>
      <c r="AM61" s="61" t="s">
        <v>177</v>
      </c>
      <c r="AN61" s="61" t="s">
        <v>177</v>
      </c>
      <c r="AO61" s="61" t="s">
        <v>177</v>
      </c>
      <c r="AP61" s="61" t="s">
        <v>177</v>
      </c>
      <c r="AQ61" s="61" t="s">
        <v>177</v>
      </c>
      <c r="AR61" s="61" t="s">
        <v>177</v>
      </c>
      <c r="AS61" s="61" t="s">
        <v>177</v>
      </c>
      <c r="AT61" s="61" t="s">
        <v>177</v>
      </c>
      <c r="AU61" s="61" t="s">
        <v>177</v>
      </c>
      <c r="AV61" s="61" t="s">
        <v>177</v>
      </c>
      <c r="AW61" s="61" t="s">
        <v>177</v>
      </c>
      <c r="AX61" s="61" t="s">
        <v>177</v>
      </c>
      <c r="AY61" s="61" t="s">
        <v>177</v>
      </c>
      <c r="AZ61" s="61" t="s">
        <v>177</v>
      </c>
      <c r="BA61" s="61" t="s">
        <v>177</v>
      </c>
      <c r="BB61" s="61" t="s">
        <v>177</v>
      </c>
      <c r="BC61" s="61" t="s">
        <v>177</v>
      </c>
      <c r="BD61" s="61" t="s">
        <v>177</v>
      </c>
      <c r="BE61" s="61" t="s">
        <v>177</v>
      </c>
      <c r="BF61" s="61" t="s">
        <v>177</v>
      </c>
      <c r="BG61" s="61" t="s">
        <v>177</v>
      </c>
      <c r="BH61" s="61" t="s">
        <v>177</v>
      </c>
      <c r="BI61" s="61" t="s">
        <v>177</v>
      </c>
      <c r="BJ61" s="61" t="s">
        <v>177</v>
      </c>
      <c r="BK61" s="61" t="s">
        <v>177</v>
      </c>
      <c r="BL61" s="61" t="s">
        <v>177</v>
      </c>
      <c r="BM61" s="61" t="s">
        <v>177</v>
      </c>
      <c r="BN61" s="61" t="s">
        <v>177</v>
      </c>
      <c r="BO61" s="61" t="s">
        <v>177</v>
      </c>
      <c r="BP61" s="61" t="s">
        <v>177</v>
      </c>
      <c r="BQ61" s="61" t="s">
        <v>177</v>
      </c>
      <c r="BR61" s="61" t="s">
        <v>177</v>
      </c>
      <c r="BS61" s="61" t="s">
        <v>177</v>
      </c>
      <c r="BT61" s="61" t="s">
        <v>177</v>
      </c>
      <c r="BU61" s="61" t="s">
        <v>177</v>
      </c>
      <c r="BV61" s="61" t="s">
        <v>177</v>
      </c>
      <c r="BW61" s="61" t="s">
        <v>177</v>
      </c>
      <c r="BX61" s="61" t="s">
        <v>177</v>
      </c>
      <c r="BY61" s="61" t="s">
        <v>177</v>
      </c>
      <c r="BZ61" s="61" t="s">
        <v>177</v>
      </c>
      <c r="CA61" s="61" t="s">
        <v>177</v>
      </c>
      <c r="CB61" s="61" t="s">
        <v>177</v>
      </c>
      <c r="CC61" s="61" t="s">
        <v>177</v>
      </c>
      <c r="CD61" s="61" t="s">
        <v>177</v>
      </c>
      <c r="CE61" s="61" t="s">
        <v>177</v>
      </c>
      <c r="CF61" s="61" t="s">
        <v>177</v>
      </c>
      <c r="CG61" s="61" t="s">
        <v>177</v>
      </c>
      <c r="CH61" s="61" t="s">
        <v>177</v>
      </c>
      <c r="CI61" s="61" t="s">
        <v>177</v>
      </c>
      <c r="CJ61" s="61" t="s">
        <v>177</v>
      </c>
      <c r="CK61" s="61" t="s">
        <v>177</v>
      </c>
      <c r="CL61" s="61" t="s">
        <v>177</v>
      </c>
      <c r="CM61" s="61" t="s">
        <v>177</v>
      </c>
      <c r="CN61" s="61" t="s">
        <v>177</v>
      </c>
      <c r="CO61" s="61" t="s">
        <v>177</v>
      </c>
      <c r="CP61" s="61" t="s">
        <v>177</v>
      </c>
      <c r="CQ61" s="61" t="s">
        <v>177</v>
      </c>
      <c r="CR61" s="61" t="s">
        <v>177</v>
      </c>
      <c r="CS61" s="61" t="s">
        <v>177</v>
      </c>
      <c r="CT61" s="61" t="s">
        <v>177</v>
      </c>
      <c r="CU61" s="61" t="s">
        <v>177</v>
      </c>
      <c r="CV61" s="61" t="s">
        <v>177</v>
      </c>
      <c r="CW61" s="61" t="s">
        <v>177</v>
      </c>
      <c r="CX61" s="61" t="s">
        <v>177</v>
      </c>
      <c r="CY61" s="61" t="s">
        <v>177</v>
      </c>
      <c r="CZ61" s="61" t="s">
        <v>177</v>
      </c>
    </row>
    <row r="62" spans="1:104">
      <c r="A62" s="16" t="s">
        <v>437</v>
      </c>
      <c r="B62" s="9" t="s">
        <v>397</v>
      </c>
      <c r="C62" s="15" t="s">
        <v>393</v>
      </c>
      <c r="D62" s="15" t="s">
        <v>58</v>
      </c>
      <c r="E62" s="84" t="s">
        <v>177</v>
      </c>
      <c r="F62" s="61" t="s">
        <v>177</v>
      </c>
      <c r="G62" s="61" t="s">
        <v>177</v>
      </c>
      <c r="H62" s="61" t="s">
        <v>177</v>
      </c>
      <c r="I62" s="61" t="s">
        <v>177</v>
      </c>
      <c r="J62" s="61" t="s">
        <v>177</v>
      </c>
      <c r="K62" s="61" t="s">
        <v>177</v>
      </c>
      <c r="L62" s="61" t="s">
        <v>177</v>
      </c>
      <c r="M62" s="61" t="s">
        <v>177</v>
      </c>
      <c r="N62" s="61" t="s">
        <v>177</v>
      </c>
      <c r="O62" s="61" t="s">
        <v>177</v>
      </c>
      <c r="P62" s="61" t="s">
        <v>177</v>
      </c>
      <c r="Q62" s="61" t="s">
        <v>177</v>
      </c>
      <c r="R62" s="61" t="s">
        <v>177</v>
      </c>
      <c r="S62" s="61" t="s">
        <v>177</v>
      </c>
      <c r="T62" s="61" t="s">
        <v>177</v>
      </c>
      <c r="U62" s="61" t="s">
        <v>177</v>
      </c>
      <c r="V62" s="61" t="s">
        <v>177</v>
      </c>
      <c r="W62" s="61" t="s">
        <v>177</v>
      </c>
      <c r="X62" s="61" t="s">
        <v>177</v>
      </c>
      <c r="Y62" s="61" t="s">
        <v>177</v>
      </c>
      <c r="Z62" s="61" t="s">
        <v>177</v>
      </c>
      <c r="AA62" s="61" t="s">
        <v>177</v>
      </c>
      <c r="AB62" s="61" t="s">
        <v>177</v>
      </c>
      <c r="AC62" s="61" t="s">
        <v>177</v>
      </c>
      <c r="AD62" s="61" t="s">
        <v>177</v>
      </c>
      <c r="AE62" s="61" t="s">
        <v>177</v>
      </c>
      <c r="AF62" s="61" t="s">
        <v>177</v>
      </c>
      <c r="AG62" s="61" t="s">
        <v>177</v>
      </c>
      <c r="AH62" s="61" t="s">
        <v>177</v>
      </c>
      <c r="AI62" s="61" t="s">
        <v>177</v>
      </c>
      <c r="AJ62" s="61" t="s">
        <v>177</v>
      </c>
      <c r="AK62" s="61" t="s">
        <v>177</v>
      </c>
      <c r="AL62" s="61" t="s">
        <v>177</v>
      </c>
      <c r="AM62" s="61" t="s">
        <v>177</v>
      </c>
      <c r="AN62" s="61" t="s">
        <v>177</v>
      </c>
      <c r="AO62" s="61" t="s">
        <v>177</v>
      </c>
      <c r="AP62" s="61" t="s">
        <v>177</v>
      </c>
      <c r="AQ62" s="61" t="s">
        <v>177</v>
      </c>
      <c r="AR62" s="61" t="s">
        <v>177</v>
      </c>
      <c r="AS62" s="61" t="s">
        <v>177</v>
      </c>
      <c r="AT62" s="61" t="s">
        <v>177</v>
      </c>
      <c r="AU62" s="61" t="s">
        <v>177</v>
      </c>
      <c r="AV62" s="61" t="s">
        <v>177</v>
      </c>
      <c r="AW62" s="61" t="s">
        <v>177</v>
      </c>
      <c r="AX62" s="61" t="s">
        <v>177</v>
      </c>
      <c r="AY62" s="61" t="s">
        <v>177</v>
      </c>
      <c r="AZ62" s="61" t="s">
        <v>177</v>
      </c>
      <c r="BA62" s="61" t="s">
        <v>177</v>
      </c>
      <c r="BB62" s="61" t="s">
        <v>177</v>
      </c>
      <c r="BC62" s="61" t="s">
        <v>177</v>
      </c>
      <c r="BD62" s="61" t="s">
        <v>177</v>
      </c>
      <c r="BE62" s="61" t="s">
        <v>177</v>
      </c>
      <c r="BF62" s="61" t="s">
        <v>177</v>
      </c>
      <c r="BG62" s="61" t="s">
        <v>177</v>
      </c>
      <c r="BH62" s="61" t="s">
        <v>177</v>
      </c>
      <c r="BI62" s="61" t="s">
        <v>177</v>
      </c>
      <c r="BJ62" s="61" t="s">
        <v>177</v>
      </c>
      <c r="BK62" s="61" t="s">
        <v>177</v>
      </c>
      <c r="BL62" s="61" t="s">
        <v>177</v>
      </c>
      <c r="BM62" s="61" t="s">
        <v>177</v>
      </c>
      <c r="BN62" s="61" t="s">
        <v>177</v>
      </c>
      <c r="BO62" s="61" t="s">
        <v>177</v>
      </c>
      <c r="BP62" s="61" t="s">
        <v>177</v>
      </c>
      <c r="BQ62" s="61" t="s">
        <v>177</v>
      </c>
      <c r="BR62" s="61" t="s">
        <v>177</v>
      </c>
      <c r="BS62" s="61" t="s">
        <v>177</v>
      </c>
      <c r="BT62" s="61" t="s">
        <v>177</v>
      </c>
      <c r="BU62" s="61" t="s">
        <v>177</v>
      </c>
      <c r="BV62" s="61" t="s">
        <v>177</v>
      </c>
      <c r="BW62" s="61" t="s">
        <v>177</v>
      </c>
      <c r="BX62" s="61" t="s">
        <v>177</v>
      </c>
      <c r="BY62" s="61" t="s">
        <v>177</v>
      </c>
      <c r="BZ62" s="61" t="s">
        <v>177</v>
      </c>
      <c r="CA62" s="61" t="s">
        <v>177</v>
      </c>
      <c r="CB62" s="61" t="s">
        <v>177</v>
      </c>
      <c r="CC62" s="61" t="s">
        <v>177</v>
      </c>
      <c r="CD62" s="61" t="s">
        <v>177</v>
      </c>
      <c r="CE62" s="61" t="s">
        <v>177</v>
      </c>
      <c r="CF62" s="61" t="s">
        <v>177</v>
      </c>
      <c r="CG62" s="61" t="s">
        <v>177</v>
      </c>
      <c r="CH62" s="61" t="s">
        <v>177</v>
      </c>
      <c r="CI62" s="61" t="s">
        <v>177</v>
      </c>
      <c r="CJ62" s="61" t="s">
        <v>177</v>
      </c>
      <c r="CK62" s="61" t="s">
        <v>177</v>
      </c>
      <c r="CL62" s="61" t="s">
        <v>177</v>
      </c>
      <c r="CM62" s="61" t="s">
        <v>177</v>
      </c>
      <c r="CN62" s="61" t="s">
        <v>177</v>
      </c>
      <c r="CO62" s="61" t="s">
        <v>177</v>
      </c>
      <c r="CP62" s="61" t="s">
        <v>177</v>
      </c>
      <c r="CQ62" s="61" t="s">
        <v>177</v>
      </c>
      <c r="CR62" s="61" t="s">
        <v>177</v>
      </c>
      <c r="CS62" s="61" t="s">
        <v>177</v>
      </c>
      <c r="CT62" s="61" t="s">
        <v>177</v>
      </c>
      <c r="CU62" s="61" t="s">
        <v>177</v>
      </c>
      <c r="CV62" s="61" t="s">
        <v>177</v>
      </c>
      <c r="CW62" s="61" t="s">
        <v>177</v>
      </c>
      <c r="CX62" s="61" t="s">
        <v>177</v>
      </c>
      <c r="CY62" s="61" t="s">
        <v>177</v>
      </c>
      <c r="CZ62" s="61" t="s">
        <v>177</v>
      </c>
    </row>
    <row r="63" spans="1:104">
      <c r="A63" s="16" t="s">
        <v>438</v>
      </c>
      <c r="B63" s="9" t="s">
        <v>399</v>
      </c>
      <c r="C63" s="15" t="s">
        <v>393</v>
      </c>
      <c r="D63" s="15" t="s">
        <v>58</v>
      </c>
      <c r="E63" s="84" t="s">
        <v>177</v>
      </c>
      <c r="F63" s="61" t="s">
        <v>177</v>
      </c>
      <c r="G63" s="61" t="s">
        <v>177</v>
      </c>
      <c r="H63" s="61" t="s">
        <v>177</v>
      </c>
      <c r="I63" s="61" t="s">
        <v>177</v>
      </c>
      <c r="J63" s="61" t="s">
        <v>177</v>
      </c>
      <c r="K63" s="61" t="s">
        <v>177</v>
      </c>
      <c r="L63" s="61" t="s">
        <v>177</v>
      </c>
      <c r="M63" s="61" t="s">
        <v>177</v>
      </c>
      <c r="N63" s="61" t="s">
        <v>177</v>
      </c>
      <c r="O63" s="61" t="s">
        <v>177</v>
      </c>
      <c r="P63" s="61" t="s">
        <v>177</v>
      </c>
      <c r="Q63" s="61" t="s">
        <v>177</v>
      </c>
      <c r="R63" s="61" t="s">
        <v>177</v>
      </c>
      <c r="S63" s="61" t="s">
        <v>177</v>
      </c>
      <c r="T63" s="61" t="s">
        <v>177</v>
      </c>
      <c r="U63" s="61" t="s">
        <v>177</v>
      </c>
      <c r="V63" s="61" t="s">
        <v>177</v>
      </c>
      <c r="W63" s="61" t="s">
        <v>177</v>
      </c>
      <c r="X63" s="61" t="s">
        <v>177</v>
      </c>
      <c r="Y63" s="61" t="s">
        <v>177</v>
      </c>
      <c r="Z63" s="61" t="s">
        <v>177</v>
      </c>
      <c r="AA63" s="61" t="s">
        <v>177</v>
      </c>
      <c r="AB63" s="61" t="s">
        <v>177</v>
      </c>
      <c r="AC63" s="61" t="s">
        <v>177</v>
      </c>
      <c r="AD63" s="61" t="s">
        <v>177</v>
      </c>
      <c r="AE63" s="61" t="s">
        <v>177</v>
      </c>
      <c r="AF63" s="61" t="s">
        <v>177</v>
      </c>
      <c r="AG63" s="61" t="s">
        <v>177</v>
      </c>
      <c r="AH63" s="61" t="s">
        <v>177</v>
      </c>
      <c r="AI63" s="61" t="s">
        <v>177</v>
      </c>
      <c r="AJ63" s="61" t="s">
        <v>177</v>
      </c>
      <c r="AK63" s="61" t="s">
        <v>177</v>
      </c>
      <c r="AL63" s="61" t="s">
        <v>177</v>
      </c>
      <c r="AM63" s="61" t="s">
        <v>177</v>
      </c>
      <c r="AN63" s="61" t="s">
        <v>177</v>
      </c>
      <c r="AO63" s="61" t="s">
        <v>177</v>
      </c>
      <c r="AP63" s="61" t="s">
        <v>177</v>
      </c>
      <c r="AQ63" s="61" t="s">
        <v>177</v>
      </c>
      <c r="AR63" s="61" t="s">
        <v>177</v>
      </c>
      <c r="AS63" s="61" t="s">
        <v>177</v>
      </c>
      <c r="AT63" s="61" t="s">
        <v>177</v>
      </c>
      <c r="AU63" s="61" t="s">
        <v>177</v>
      </c>
      <c r="AV63" s="61" t="s">
        <v>177</v>
      </c>
      <c r="AW63" s="61" t="s">
        <v>177</v>
      </c>
      <c r="AX63" s="61" t="s">
        <v>177</v>
      </c>
      <c r="AY63" s="61" t="s">
        <v>177</v>
      </c>
      <c r="AZ63" s="61" t="s">
        <v>177</v>
      </c>
      <c r="BA63" s="61" t="s">
        <v>177</v>
      </c>
      <c r="BB63" s="61" t="s">
        <v>177</v>
      </c>
      <c r="BC63" s="61" t="s">
        <v>177</v>
      </c>
      <c r="BD63" s="61" t="s">
        <v>177</v>
      </c>
      <c r="BE63" s="61" t="s">
        <v>177</v>
      </c>
      <c r="BF63" s="61" t="s">
        <v>177</v>
      </c>
      <c r="BG63" s="61" t="s">
        <v>177</v>
      </c>
      <c r="BH63" s="61" t="s">
        <v>177</v>
      </c>
      <c r="BI63" s="61" t="s">
        <v>177</v>
      </c>
      <c r="BJ63" s="61" t="s">
        <v>177</v>
      </c>
      <c r="BK63" s="61" t="s">
        <v>177</v>
      </c>
      <c r="BL63" s="61" t="s">
        <v>177</v>
      </c>
      <c r="BM63" s="61" t="s">
        <v>177</v>
      </c>
      <c r="BN63" s="61" t="s">
        <v>177</v>
      </c>
      <c r="BO63" s="61" t="s">
        <v>177</v>
      </c>
      <c r="BP63" s="61" t="s">
        <v>177</v>
      </c>
      <c r="BQ63" s="61" t="s">
        <v>177</v>
      </c>
      <c r="BR63" s="61" t="s">
        <v>177</v>
      </c>
      <c r="BS63" s="61" t="s">
        <v>177</v>
      </c>
      <c r="BT63" s="61" t="s">
        <v>177</v>
      </c>
      <c r="BU63" s="61" t="s">
        <v>177</v>
      </c>
      <c r="BV63" s="61" t="s">
        <v>177</v>
      </c>
      <c r="BW63" s="61" t="s">
        <v>177</v>
      </c>
      <c r="BX63" s="61" t="s">
        <v>177</v>
      </c>
      <c r="BY63" s="61" t="s">
        <v>177</v>
      </c>
      <c r="BZ63" s="61" t="s">
        <v>177</v>
      </c>
      <c r="CA63" s="61" t="s">
        <v>177</v>
      </c>
      <c r="CB63" s="61" t="s">
        <v>177</v>
      </c>
      <c r="CC63" s="61" t="s">
        <v>177</v>
      </c>
      <c r="CD63" s="61" t="s">
        <v>177</v>
      </c>
      <c r="CE63" s="61" t="s">
        <v>177</v>
      </c>
      <c r="CF63" s="61" t="s">
        <v>177</v>
      </c>
      <c r="CG63" s="61" t="s">
        <v>177</v>
      </c>
      <c r="CH63" s="61" t="s">
        <v>177</v>
      </c>
      <c r="CI63" s="61" t="s">
        <v>177</v>
      </c>
      <c r="CJ63" s="61" t="s">
        <v>177</v>
      </c>
      <c r="CK63" s="61" t="s">
        <v>177</v>
      </c>
      <c r="CL63" s="61" t="s">
        <v>177</v>
      </c>
      <c r="CM63" s="61" t="s">
        <v>177</v>
      </c>
      <c r="CN63" s="61" t="s">
        <v>177</v>
      </c>
      <c r="CO63" s="61" t="s">
        <v>177</v>
      </c>
      <c r="CP63" s="61" t="s">
        <v>177</v>
      </c>
      <c r="CQ63" s="61" t="s">
        <v>177</v>
      </c>
      <c r="CR63" s="61" t="s">
        <v>177</v>
      </c>
      <c r="CS63" s="61" t="s">
        <v>177</v>
      </c>
      <c r="CT63" s="61" t="s">
        <v>177</v>
      </c>
      <c r="CU63" s="61" t="s">
        <v>177</v>
      </c>
      <c r="CV63" s="61" t="s">
        <v>177</v>
      </c>
      <c r="CW63" s="61" t="s">
        <v>177</v>
      </c>
      <c r="CX63" s="61" t="s">
        <v>177</v>
      </c>
      <c r="CY63" s="61" t="s">
        <v>177</v>
      </c>
      <c r="CZ63" s="61" t="s">
        <v>177</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392</v>
      </c>
      <c r="C68" s="15" t="s">
        <v>393</v>
      </c>
      <c r="D68" s="15" t="s">
        <v>58</v>
      </c>
      <c r="E68" s="84" t="s">
        <v>177</v>
      </c>
      <c r="F68" s="61" t="s">
        <v>177</v>
      </c>
      <c r="G68" s="61" t="s">
        <v>177</v>
      </c>
      <c r="H68" s="61" t="s">
        <v>177</v>
      </c>
      <c r="I68" s="61" t="s">
        <v>177</v>
      </c>
      <c r="J68" s="61" t="s">
        <v>177</v>
      </c>
      <c r="K68" s="61" t="s">
        <v>177</v>
      </c>
      <c r="L68" s="61" t="s">
        <v>177</v>
      </c>
      <c r="M68" s="61" t="s">
        <v>177</v>
      </c>
      <c r="N68" s="61" t="s">
        <v>177</v>
      </c>
      <c r="O68" s="61" t="s">
        <v>177</v>
      </c>
      <c r="P68" s="61" t="s">
        <v>177</v>
      </c>
      <c r="Q68" s="61" t="s">
        <v>177</v>
      </c>
      <c r="R68" s="61" t="s">
        <v>177</v>
      </c>
      <c r="S68" s="61" t="s">
        <v>177</v>
      </c>
      <c r="T68" s="61" t="s">
        <v>177</v>
      </c>
      <c r="U68" s="61" t="s">
        <v>177</v>
      </c>
      <c r="V68" s="61" t="s">
        <v>177</v>
      </c>
      <c r="W68" s="61" t="s">
        <v>177</v>
      </c>
      <c r="X68" s="61" t="s">
        <v>177</v>
      </c>
      <c r="Y68" s="61" t="s">
        <v>177</v>
      </c>
      <c r="Z68" s="61" t="s">
        <v>177</v>
      </c>
      <c r="AA68" s="61" t="s">
        <v>177</v>
      </c>
      <c r="AB68" s="61" t="s">
        <v>177</v>
      </c>
      <c r="AC68" s="61" t="s">
        <v>177</v>
      </c>
      <c r="AD68" s="61" t="s">
        <v>177</v>
      </c>
      <c r="AE68" s="61" t="s">
        <v>177</v>
      </c>
      <c r="AF68" s="61" t="s">
        <v>177</v>
      </c>
      <c r="AG68" s="61" t="s">
        <v>177</v>
      </c>
      <c r="AH68" s="61" t="s">
        <v>177</v>
      </c>
      <c r="AI68" s="61" t="s">
        <v>177</v>
      </c>
      <c r="AJ68" s="61" t="s">
        <v>177</v>
      </c>
      <c r="AK68" s="61" t="s">
        <v>177</v>
      </c>
      <c r="AL68" s="61" t="s">
        <v>177</v>
      </c>
      <c r="AM68" s="61" t="s">
        <v>177</v>
      </c>
      <c r="AN68" s="61" t="s">
        <v>177</v>
      </c>
      <c r="AO68" s="61" t="s">
        <v>177</v>
      </c>
      <c r="AP68" s="61" t="s">
        <v>177</v>
      </c>
      <c r="AQ68" s="61" t="s">
        <v>177</v>
      </c>
      <c r="AR68" s="61" t="s">
        <v>177</v>
      </c>
      <c r="AS68" s="61" t="s">
        <v>177</v>
      </c>
      <c r="AT68" s="61" t="s">
        <v>177</v>
      </c>
      <c r="AU68" s="61" t="s">
        <v>177</v>
      </c>
      <c r="AV68" s="61" t="s">
        <v>177</v>
      </c>
      <c r="AW68" s="61" t="s">
        <v>177</v>
      </c>
      <c r="AX68" s="61" t="s">
        <v>177</v>
      </c>
      <c r="AY68" s="61" t="s">
        <v>177</v>
      </c>
      <c r="AZ68" s="61" t="s">
        <v>177</v>
      </c>
      <c r="BA68" s="61" t="s">
        <v>177</v>
      </c>
      <c r="BB68" s="61" t="s">
        <v>177</v>
      </c>
      <c r="BC68" s="61" t="s">
        <v>177</v>
      </c>
      <c r="BD68" s="61" t="s">
        <v>177</v>
      </c>
      <c r="BE68" s="61" t="s">
        <v>177</v>
      </c>
      <c r="BF68" s="61" t="s">
        <v>177</v>
      </c>
      <c r="BG68" s="61" t="s">
        <v>177</v>
      </c>
      <c r="BH68" s="61" t="s">
        <v>177</v>
      </c>
      <c r="BI68" s="61" t="s">
        <v>177</v>
      </c>
      <c r="BJ68" s="61" t="s">
        <v>177</v>
      </c>
      <c r="BK68" s="61" t="s">
        <v>177</v>
      </c>
      <c r="BL68" s="61" t="s">
        <v>177</v>
      </c>
      <c r="BM68" s="61" t="s">
        <v>177</v>
      </c>
      <c r="BN68" s="61" t="s">
        <v>177</v>
      </c>
      <c r="BO68" s="61" t="s">
        <v>177</v>
      </c>
      <c r="BP68" s="61" t="s">
        <v>177</v>
      </c>
      <c r="BQ68" s="61" t="s">
        <v>177</v>
      </c>
      <c r="BR68" s="61" t="s">
        <v>177</v>
      </c>
      <c r="BS68" s="61" t="s">
        <v>177</v>
      </c>
      <c r="BT68" s="61" t="s">
        <v>177</v>
      </c>
      <c r="BU68" s="61" t="s">
        <v>177</v>
      </c>
      <c r="BV68" s="61" t="s">
        <v>177</v>
      </c>
      <c r="BW68" s="61" t="s">
        <v>177</v>
      </c>
      <c r="BX68" s="61" t="s">
        <v>177</v>
      </c>
      <c r="BY68" s="61" t="s">
        <v>177</v>
      </c>
      <c r="BZ68" s="61" t="s">
        <v>177</v>
      </c>
      <c r="CA68" s="61" t="s">
        <v>177</v>
      </c>
      <c r="CB68" s="61" t="s">
        <v>177</v>
      </c>
      <c r="CC68" s="61" t="s">
        <v>177</v>
      </c>
      <c r="CD68" s="61" t="s">
        <v>177</v>
      </c>
      <c r="CE68" s="61" t="s">
        <v>177</v>
      </c>
      <c r="CF68" s="61" t="s">
        <v>177</v>
      </c>
      <c r="CG68" s="61" t="s">
        <v>177</v>
      </c>
      <c r="CH68" s="61" t="s">
        <v>177</v>
      </c>
      <c r="CI68" s="61" t="s">
        <v>177</v>
      </c>
      <c r="CJ68" s="61" t="s">
        <v>177</v>
      </c>
      <c r="CK68" s="61" t="s">
        <v>177</v>
      </c>
      <c r="CL68" s="61" t="s">
        <v>177</v>
      </c>
      <c r="CM68" s="61" t="s">
        <v>177</v>
      </c>
      <c r="CN68" s="61" t="s">
        <v>177</v>
      </c>
      <c r="CO68" s="61" t="s">
        <v>177</v>
      </c>
      <c r="CP68" s="61" t="s">
        <v>177</v>
      </c>
      <c r="CQ68" s="61" t="s">
        <v>177</v>
      </c>
      <c r="CR68" s="61" t="s">
        <v>177</v>
      </c>
      <c r="CS68" s="61" t="s">
        <v>177</v>
      </c>
      <c r="CT68" s="61" t="s">
        <v>177</v>
      </c>
      <c r="CU68" s="61" t="s">
        <v>177</v>
      </c>
      <c r="CV68" s="61" t="s">
        <v>177</v>
      </c>
      <c r="CW68" s="61" t="s">
        <v>177</v>
      </c>
      <c r="CX68" s="61" t="s">
        <v>177</v>
      </c>
      <c r="CY68" s="61" t="s">
        <v>177</v>
      </c>
      <c r="CZ68" s="61" t="s">
        <v>177</v>
      </c>
    </row>
    <row r="69" spans="1:104">
      <c r="A69" s="16" t="s">
        <v>445</v>
      </c>
      <c r="B69" s="9" t="s">
        <v>395</v>
      </c>
      <c r="C69" s="15" t="s">
        <v>393</v>
      </c>
      <c r="D69" s="15" t="s">
        <v>58</v>
      </c>
      <c r="E69" s="84" t="s">
        <v>177</v>
      </c>
      <c r="F69" s="61" t="s">
        <v>177</v>
      </c>
      <c r="G69" s="61" t="s">
        <v>177</v>
      </c>
      <c r="H69" s="61" t="s">
        <v>177</v>
      </c>
      <c r="I69" s="61" t="s">
        <v>177</v>
      </c>
      <c r="J69" s="61" t="s">
        <v>177</v>
      </c>
      <c r="K69" s="61" t="s">
        <v>177</v>
      </c>
      <c r="L69" s="61" t="s">
        <v>177</v>
      </c>
      <c r="M69" s="61" t="s">
        <v>177</v>
      </c>
      <c r="N69" s="61" t="s">
        <v>177</v>
      </c>
      <c r="O69" s="61" t="s">
        <v>177</v>
      </c>
      <c r="P69" s="61" t="s">
        <v>177</v>
      </c>
      <c r="Q69" s="61" t="s">
        <v>177</v>
      </c>
      <c r="R69" s="61" t="s">
        <v>177</v>
      </c>
      <c r="S69" s="61" t="s">
        <v>177</v>
      </c>
      <c r="T69" s="61" t="s">
        <v>177</v>
      </c>
      <c r="U69" s="61" t="s">
        <v>177</v>
      </c>
      <c r="V69" s="61" t="s">
        <v>177</v>
      </c>
      <c r="W69" s="61" t="s">
        <v>177</v>
      </c>
      <c r="X69" s="61" t="s">
        <v>177</v>
      </c>
      <c r="Y69" s="61" t="s">
        <v>177</v>
      </c>
      <c r="Z69" s="61" t="s">
        <v>177</v>
      </c>
      <c r="AA69" s="61" t="s">
        <v>177</v>
      </c>
      <c r="AB69" s="61" t="s">
        <v>177</v>
      </c>
      <c r="AC69" s="61" t="s">
        <v>177</v>
      </c>
      <c r="AD69" s="61" t="s">
        <v>177</v>
      </c>
      <c r="AE69" s="61" t="s">
        <v>177</v>
      </c>
      <c r="AF69" s="61" t="s">
        <v>177</v>
      </c>
      <c r="AG69" s="61" t="s">
        <v>177</v>
      </c>
      <c r="AH69" s="61" t="s">
        <v>177</v>
      </c>
      <c r="AI69" s="61" t="s">
        <v>177</v>
      </c>
      <c r="AJ69" s="61" t="s">
        <v>177</v>
      </c>
      <c r="AK69" s="61" t="s">
        <v>177</v>
      </c>
      <c r="AL69" s="61" t="s">
        <v>177</v>
      </c>
      <c r="AM69" s="61" t="s">
        <v>177</v>
      </c>
      <c r="AN69" s="61" t="s">
        <v>177</v>
      </c>
      <c r="AO69" s="61" t="s">
        <v>177</v>
      </c>
      <c r="AP69" s="61" t="s">
        <v>177</v>
      </c>
      <c r="AQ69" s="61" t="s">
        <v>177</v>
      </c>
      <c r="AR69" s="61" t="s">
        <v>177</v>
      </c>
      <c r="AS69" s="61" t="s">
        <v>177</v>
      </c>
      <c r="AT69" s="61" t="s">
        <v>177</v>
      </c>
      <c r="AU69" s="61" t="s">
        <v>177</v>
      </c>
      <c r="AV69" s="61" t="s">
        <v>177</v>
      </c>
      <c r="AW69" s="61" t="s">
        <v>177</v>
      </c>
      <c r="AX69" s="61" t="s">
        <v>177</v>
      </c>
      <c r="AY69" s="61" t="s">
        <v>177</v>
      </c>
      <c r="AZ69" s="61" t="s">
        <v>177</v>
      </c>
      <c r="BA69" s="61" t="s">
        <v>177</v>
      </c>
      <c r="BB69" s="61" t="s">
        <v>177</v>
      </c>
      <c r="BC69" s="61" t="s">
        <v>177</v>
      </c>
      <c r="BD69" s="61" t="s">
        <v>177</v>
      </c>
      <c r="BE69" s="61" t="s">
        <v>177</v>
      </c>
      <c r="BF69" s="61" t="s">
        <v>177</v>
      </c>
      <c r="BG69" s="61" t="s">
        <v>177</v>
      </c>
      <c r="BH69" s="61" t="s">
        <v>177</v>
      </c>
      <c r="BI69" s="61" t="s">
        <v>177</v>
      </c>
      <c r="BJ69" s="61" t="s">
        <v>177</v>
      </c>
      <c r="BK69" s="61" t="s">
        <v>177</v>
      </c>
      <c r="BL69" s="61" t="s">
        <v>177</v>
      </c>
      <c r="BM69" s="61" t="s">
        <v>177</v>
      </c>
      <c r="BN69" s="61" t="s">
        <v>177</v>
      </c>
      <c r="BO69" s="61" t="s">
        <v>177</v>
      </c>
      <c r="BP69" s="61" t="s">
        <v>177</v>
      </c>
      <c r="BQ69" s="61" t="s">
        <v>177</v>
      </c>
      <c r="BR69" s="61" t="s">
        <v>177</v>
      </c>
      <c r="BS69" s="61" t="s">
        <v>177</v>
      </c>
      <c r="BT69" s="61" t="s">
        <v>177</v>
      </c>
      <c r="BU69" s="61" t="s">
        <v>177</v>
      </c>
      <c r="BV69" s="61" t="s">
        <v>177</v>
      </c>
      <c r="BW69" s="61" t="s">
        <v>177</v>
      </c>
      <c r="BX69" s="61" t="s">
        <v>177</v>
      </c>
      <c r="BY69" s="61" t="s">
        <v>177</v>
      </c>
      <c r="BZ69" s="61" t="s">
        <v>177</v>
      </c>
      <c r="CA69" s="61" t="s">
        <v>177</v>
      </c>
      <c r="CB69" s="61" t="s">
        <v>177</v>
      </c>
      <c r="CC69" s="61" t="s">
        <v>177</v>
      </c>
      <c r="CD69" s="61" t="s">
        <v>177</v>
      </c>
      <c r="CE69" s="61" t="s">
        <v>177</v>
      </c>
      <c r="CF69" s="61" t="s">
        <v>177</v>
      </c>
      <c r="CG69" s="61" t="s">
        <v>177</v>
      </c>
      <c r="CH69" s="61" t="s">
        <v>177</v>
      </c>
      <c r="CI69" s="61" t="s">
        <v>177</v>
      </c>
      <c r="CJ69" s="61" t="s">
        <v>177</v>
      </c>
      <c r="CK69" s="61" t="s">
        <v>177</v>
      </c>
      <c r="CL69" s="61" t="s">
        <v>177</v>
      </c>
      <c r="CM69" s="61" t="s">
        <v>177</v>
      </c>
      <c r="CN69" s="61" t="s">
        <v>177</v>
      </c>
      <c r="CO69" s="61" t="s">
        <v>177</v>
      </c>
      <c r="CP69" s="61" t="s">
        <v>177</v>
      </c>
      <c r="CQ69" s="61" t="s">
        <v>177</v>
      </c>
      <c r="CR69" s="61" t="s">
        <v>177</v>
      </c>
      <c r="CS69" s="61" t="s">
        <v>177</v>
      </c>
      <c r="CT69" s="61" t="s">
        <v>177</v>
      </c>
      <c r="CU69" s="61" t="s">
        <v>177</v>
      </c>
      <c r="CV69" s="61" t="s">
        <v>177</v>
      </c>
      <c r="CW69" s="61" t="s">
        <v>177</v>
      </c>
      <c r="CX69" s="61" t="s">
        <v>177</v>
      </c>
      <c r="CY69" s="61" t="s">
        <v>177</v>
      </c>
      <c r="CZ69" s="61" t="s">
        <v>177</v>
      </c>
    </row>
    <row r="70" spans="1:104">
      <c r="A70" s="16" t="s">
        <v>446</v>
      </c>
      <c r="B70" s="9" t="s">
        <v>397</v>
      </c>
      <c r="C70" s="15" t="s">
        <v>393</v>
      </c>
      <c r="D70" s="15" t="s">
        <v>58</v>
      </c>
      <c r="E70" s="84" t="s">
        <v>177</v>
      </c>
      <c r="F70" s="61" t="s">
        <v>177</v>
      </c>
      <c r="G70" s="61" t="s">
        <v>177</v>
      </c>
      <c r="H70" s="61" t="s">
        <v>177</v>
      </c>
      <c r="I70" s="61" t="s">
        <v>177</v>
      </c>
      <c r="J70" s="61" t="s">
        <v>177</v>
      </c>
      <c r="K70" s="61" t="s">
        <v>177</v>
      </c>
      <c r="L70" s="61" t="s">
        <v>177</v>
      </c>
      <c r="M70" s="61" t="s">
        <v>177</v>
      </c>
      <c r="N70" s="61" t="s">
        <v>177</v>
      </c>
      <c r="O70" s="61" t="s">
        <v>177</v>
      </c>
      <c r="P70" s="61" t="s">
        <v>177</v>
      </c>
      <c r="Q70" s="61" t="s">
        <v>177</v>
      </c>
      <c r="R70" s="61" t="s">
        <v>177</v>
      </c>
      <c r="S70" s="61" t="s">
        <v>177</v>
      </c>
      <c r="T70" s="61" t="s">
        <v>177</v>
      </c>
      <c r="U70" s="61" t="s">
        <v>177</v>
      </c>
      <c r="V70" s="61" t="s">
        <v>177</v>
      </c>
      <c r="W70" s="61" t="s">
        <v>177</v>
      </c>
      <c r="X70" s="61" t="s">
        <v>177</v>
      </c>
      <c r="Y70" s="61" t="s">
        <v>177</v>
      </c>
      <c r="Z70" s="61" t="s">
        <v>177</v>
      </c>
      <c r="AA70" s="61" t="s">
        <v>177</v>
      </c>
      <c r="AB70" s="61" t="s">
        <v>177</v>
      </c>
      <c r="AC70" s="61" t="s">
        <v>177</v>
      </c>
      <c r="AD70" s="61" t="s">
        <v>177</v>
      </c>
      <c r="AE70" s="61" t="s">
        <v>177</v>
      </c>
      <c r="AF70" s="61" t="s">
        <v>177</v>
      </c>
      <c r="AG70" s="61" t="s">
        <v>177</v>
      </c>
      <c r="AH70" s="61" t="s">
        <v>177</v>
      </c>
      <c r="AI70" s="61" t="s">
        <v>177</v>
      </c>
      <c r="AJ70" s="61" t="s">
        <v>177</v>
      </c>
      <c r="AK70" s="61" t="s">
        <v>177</v>
      </c>
      <c r="AL70" s="61" t="s">
        <v>177</v>
      </c>
      <c r="AM70" s="61" t="s">
        <v>177</v>
      </c>
      <c r="AN70" s="61" t="s">
        <v>177</v>
      </c>
      <c r="AO70" s="61" t="s">
        <v>177</v>
      </c>
      <c r="AP70" s="61" t="s">
        <v>177</v>
      </c>
      <c r="AQ70" s="61" t="s">
        <v>177</v>
      </c>
      <c r="AR70" s="61" t="s">
        <v>177</v>
      </c>
      <c r="AS70" s="61" t="s">
        <v>177</v>
      </c>
      <c r="AT70" s="61" t="s">
        <v>177</v>
      </c>
      <c r="AU70" s="61" t="s">
        <v>177</v>
      </c>
      <c r="AV70" s="61" t="s">
        <v>177</v>
      </c>
      <c r="AW70" s="61" t="s">
        <v>177</v>
      </c>
      <c r="AX70" s="61" t="s">
        <v>177</v>
      </c>
      <c r="AY70" s="61" t="s">
        <v>177</v>
      </c>
      <c r="AZ70" s="61" t="s">
        <v>177</v>
      </c>
      <c r="BA70" s="61" t="s">
        <v>177</v>
      </c>
      <c r="BB70" s="61" t="s">
        <v>177</v>
      </c>
      <c r="BC70" s="61" t="s">
        <v>177</v>
      </c>
      <c r="BD70" s="61" t="s">
        <v>177</v>
      </c>
      <c r="BE70" s="61" t="s">
        <v>177</v>
      </c>
      <c r="BF70" s="61" t="s">
        <v>177</v>
      </c>
      <c r="BG70" s="61" t="s">
        <v>177</v>
      </c>
      <c r="BH70" s="61" t="s">
        <v>177</v>
      </c>
      <c r="BI70" s="61" t="s">
        <v>177</v>
      </c>
      <c r="BJ70" s="61" t="s">
        <v>177</v>
      </c>
      <c r="BK70" s="61" t="s">
        <v>177</v>
      </c>
      <c r="BL70" s="61" t="s">
        <v>177</v>
      </c>
      <c r="BM70" s="61" t="s">
        <v>177</v>
      </c>
      <c r="BN70" s="61" t="s">
        <v>177</v>
      </c>
      <c r="BO70" s="61" t="s">
        <v>177</v>
      </c>
      <c r="BP70" s="61" t="s">
        <v>177</v>
      </c>
      <c r="BQ70" s="61" t="s">
        <v>177</v>
      </c>
      <c r="BR70" s="61" t="s">
        <v>177</v>
      </c>
      <c r="BS70" s="61" t="s">
        <v>177</v>
      </c>
      <c r="BT70" s="61" t="s">
        <v>177</v>
      </c>
      <c r="BU70" s="61" t="s">
        <v>177</v>
      </c>
      <c r="BV70" s="61" t="s">
        <v>177</v>
      </c>
      <c r="BW70" s="61" t="s">
        <v>177</v>
      </c>
      <c r="BX70" s="61" t="s">
        <v>177</v>
      </c>
      <c r="BY70" s="61" t="s">
        <v>177</v>
      </c>
      <c r="BZ70" s="61" t="s">
        <v>177</v>
      </c>
      <c r="CA70" s="61" t="s">
        <v>177</v>
      </c>
      <c r="CB70" s="61" t="s">
        <v>177</v>
      </c>
      <c r="CC70" s="61" t="s">
        <v>177</v>
      </c>
      <c r="CD70" s="61" t="s">
        <v>177</v>
      </c>
      <c r="CE70" s="61" t="s">
        <v>177</v>
      </c>
      <c r="CF70" s="61" t="s">
        <v>177</v>
      </c>
      <c r="CG70" s="61" t="s">
        <v>177</v>
      </c>
      <c r="CH70" s="61" t="s">
        <v>177</v>
      </c>
      <c r="CI70" s="61" t="s">
        <v>177</v>
      </c>
      <c r="CJ70" s="61" t="s">
        <v>177</v>
      </c>
      <c r="CK70" s="61" t="s">
        <v>177</v>
      </c>
      <c r="CL70" s="61" t="s">
        <v>177</v>
      </c>
      <c r="CM70" s="61" t="s">
        <v>177</v>
      </c>
      <c r="CN70" s="61" t="s">
        <v>177</v>
      </c>
      <c r="CO70" s="61" t="s">
        <v>177</v>
      </c>
      <c r="CP70" s="61" t="s">
        <v>177</v>
      </c>
      <c r="CQ70" s="61" t="s">
        <v>177</v>
      </c>
      <c r="CR70" s="61" t="s">
        <v>177</v>
      </c>
      <c r="CS70" s="61" t="s">
        <v>177</v>
      </c>
      <c r="CT70" s="61" t="s">
        <v>177</v>
      </c>
      <c r="CU70" s="61" t="s">
        <v>177</v>
      </c>
      <c r="CV70" s="61" t="s">
        <v>177</v>
      </c>
      <c r="CW70" s="61" t="s">
        <v>177</v>
      </c>
      <c r="CX70" s="61" t="s">
        <v>177</v>
      </c>
      <c r="CY70" s="61" t="s">
        <v>177</v>
      </c>
      <c r="CZ70" s="61" t="s">
        <v>177</v>
      </c>
    </row>
    <row r="71" spans="1:104">
      <c r="A71" s="16" t="s">
        <v>447</v>
      </c>
      <c r="B71" s="9" t="s">
        <v>399</v>
      </c>
      <c r="C71" s="15" t="s">
        <v>393</v>
      </c>
      <c r="D71" s="15" t="s">
        <v>58</v>
      </c>
      <c r="E71" s="84" t="s">
        <v>177</v>
      </c>
      <c r="F71" s="61" t="s">
        <v>177</v>
      </c>
      <c r="G71" s="61" t="s">
        <v>177</v>
      </c>
      <c r="H71" s="61" t="s">
        <v>177</v>
      </c>
      <c r="I71" s="61" t="s">
        <v>177</v>
      </c>
      <c r="J71" s="61" t="s">
        <v>177</v>
      </c>
      <c r="K71" s="61" t="s">
        <v>177</v>
      </c>
      <c r="L71" s="61" t="s">
        <v>177</v>
      </c>
      <c r="M71" s="61" t="s">
        <v>177</v>
      </c>
      <c r="N71" s="61" t="s">
        <v>177</v>
      </c>
      <c r="O71" s="61" t="s">
        <v>177</v>
      </c>
      <c r="P71" s="61" t="s">
        <v>177</v>
      </c>
      <c r="Q71" s="61" t="s">
        <v>177</v>
      </c>
      <c r="R71" s="61" t="s">
        <v>177</v>
      </c>
      <c r="S71" s="61" t="s">
        <v>177</v>
      </c>
      <c r="T71" s="61" t="s">
        <v>177</v>
      </c>
      <c r="U71" s="61" t="s">
        <v>177</v>
      </c>
      <c r="V71" s="61" t="s">
        <v>177</v>
      </c>
      <c r="W71" s="61" t="s">
        <v>177</v>
      </c>
      <c r="X71" s="61" t="s">
        <v>177</v>
      </c>
      <c r="Y71" s="61" t="s">
        <v>177</v>
      </c>
      <c r="Z71" s="61" t="s">
        <v>177</v>
      </c>
      <c r="AA71" s="61" t="s">
        <v>177</v>
      </c>
      <c r="AB71" s="61" t="s">
        <v>177</v>
      </c>
      <c r="AC71" s="61" t="s">
        <v>177</v>
      </c>
      <c r="AD71" s="61" t="s">
        <v>177</v>
      </c>
      <c r="AE71" s="61" t="s">
        <v>177</v>
      </c>
      <c r="AF71" s="61" t="s">
        <v>177</v>
      </c>
      <c r="AG71" s="61" t="s">
        <v>177</v>
      </c>
      <c r="AH71" s="61" t="s">
        <v>177</v>
      </c>
      <c r="AI71" s="61" t="s">
        <v>177</v>
      </c>
      <c r="AJ71" s="61" t="s">
        <v>177</v>
      </c>
      <c r="AK71" s="61" t="s">
        <v>177</v>
      </c>
      <c r="AL71" s="61" t="s">
        <v>177</v>
      </c>
      <c r="AM71" s="61" t="s">
        <v>177</v>
      </c>
      <c r="AN71" s="61" t="s">
        <v>177</v>
      </c>
      <c r="AO71" s="61" t="s">
        <v>177</v>
      </c>
      <c r="AP71" s="61" t="s">
        <v>177</v>
      </c>
      <c r="AQ71" s="61" t="s">
        <v>177</v>
      </c>
      <c r="AR71" s="61" t="s">
        <v>177</v>
      </c>
      <c r="AS71" s="61" t="s">
        <v>177</v>
      </c>
      <c r="AT71" s="61" t="s">
        <v>177</v>
      </c>
      <c r="AU71" s="61" t="s">
        <v>177</v>
      </c>
      <c r="AV71" s="61" t="s">
        <v>177</v>
      </c>
      <c r="AW71" s="61" t="s">
        <v>177</v>
      </c>
      <c r="AX71" s="61" t="s">
        <v>177</v>
      </c>
      <c r="AY71" s="61" t="s">
        <v>177</v>
      </c>
      <c r="AZ71" s="61" t="s">
        <v>177</v>
      </c>
      <c r="BA71" s="61" t="s">
        <v>177</v>
      </c>
      <c r="BB71" s="61" t="s">
        <v>177</v>
      </c>
      <c r="BC71" s="61" t="s">
        <v>177</v>
      </c>
      <c r="BD71" s="61" t="s">
        <v>177</v>
      </c>
      <c r="BE71" s="61" t="s">
        <v>177</v>
      </c>
      <c r="BF71" s="61" t="s">
        <v>177</v>
      </c>
      <c r="BG71" s="61" t="s">
        <v>177</v>
      </c>
      <c r="BH71" s="61" t="s">
        <v>177</v>
      </c>
      <c r="BI71" s="61" t="s">
        <v>177</v>
      </c>
      <c r="BJ71" s="61" t="s">
        <v>177</v>
      </c>
      <c r="BK71" s="61" t="s">
        <v>177</v>
      </c>
      <c r="BL71" s="61" t="s">
        <v>177</v>
      </c>
      <c r="BM71" s="61" t="s">
        <v>177</v>
      </c>
      <c r="BN71" s="61" t="s">
        <v>177</v>
      </c>
      <c r="BO71" s="61" t="s">
        <v>177</v>
      </c>
      <c r="BP71" s="61" t="s">
        <v>177</v>
      </c>
      <c r="BQ71" s="61" t="s">
        <v>177</v>
      </c>
      <c r="BR71" s="61" t="s">
        <v>177</v>
      </c>
      <c r="BS71" s="61" t="s">
        <v>177</v>
      </c>
      <c r="BT71" s="61" t="s">
        <v>177</v>
      </c>
      <c r="BU71" s="61" t="s">
        <v>177</v>
      </c>
      <c r="BV71" s="61" t="s">
        <v>177</v>
      </c>
      <c r="BW71" s="61" t="s">
        <v>177</v>
      </c>
      <c r="BX71" s="61" t="s">
        <v>177</v>
      </c>
      <c r="BY71" s="61" t="s">
        <v>177</v>
      </c>
      <c r="BZ71" s="61" t="s">
        <v>177</v>
      </c>
      <c r="CA71" s="61" t="s">
        <v>177</v>
      </c>
      <c r="CB71" s="61" t="s">
        <v>177</v>
      </c>
      <c r="CC71" s="61" t="s">
        <v>177</v>
      </c>
      <c r="CD71" s="61" t="s">
        <v>177</v>
      </c>
      <c r="CE71" s="61" t="s">
        <v>177</v>
      </c>
      <c r="CF71" s="61" t="s">
        <v>177</v>
      </c>
      <c r="CG71" s="61" t="s">
        <v>177</v>
      </c>
      <c r="CH71" s="61" t="s">
        <v>177</v>
      </c>
      <c r="CI71" s="61" t="s">
        <v>177</v>
      </c>
      <c r="CJ71" s="61" t="s">
        <v>177</v>
      </c>
      <c r="CK71" s="61" t="s">
        <v>177</v>
      </c>
      <c r="CL71" s="61" t="s">
        <v>177</v>
      </c>
      <c r="CM71" s="61" t="s">
        <v>177</v>
      </c>
      <c r="CN71" s="61" t="s">
        <v>177</v>
      </c>
      <c r="CO71" s="61" t="s">
        <v>177</v>
      </c>
      <c r="CP71" s="61" t="s">
        <v>177</v>
      </c>
      <c r="CQ71" s="61" t="s">
        <v>177</v>
      </c>
      <c r="CR71" s="61" t="s">
        <v>177</v>
      </c>
      <c r="CS71" s="61" t="s">
        <v>177</v>
      </c>
      <c r="CT71" s="61" t="s">
        <v>177</v>
      </c>
      <c r="CU71" s="61" t="s">
        <v>177</v>
      </c>
      <c r="CV71" s="61" t="s">
        <v>177</v>
      </c>
      <c r="CW71" s="61" t="s">
        <v>177</v>
      </c>
      <c r="CX71" s="61" t="s">
        <v>177</v>
      </c>
      <c r="CY71" s="61" t="s">
        <v>177</v>
      </c>
      <c r="CZ71" s="61" t="s">
        <v>177</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DHCSDOC-1797567310-10130</_dlc_DocId>
    <_dlc_DocIdUrl xmlns="69bc34b3-1921-46c7-8c7a-d18363374b4b">
      <Url>https://dhcscagovauthoring/_layouts/15/DocIdRedir.aspx?ID=DHCSDOC-1797567310-10130</Url>
      <Description>DHCSDOC-1797567310-10130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C53615B-21F3-4FBE-BC81-A35BCC092FF8}"/>
</file>

<file path=customXml/itemProps2.xml><?xml version="1.0" encoding="utf-8"?>
<ds:datastoreItem xmlns:ds="http://schemas.openxmlformats.org/officeDocument/2006/customXml" ds:itemID="{D3D8E59B-BF42-402C-8054-ADAE42B327B5}"/>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D12EEED7-71A2-49B3-BC49-DFDC626881F6}"/>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2024-DMC-ODS-Network-Adequacy-and-Access-Assurances-Report-Monterey-San-Bernardino</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2025-09-24T21:20:19Z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c849ef91-c883-4c7b-8bba-9d22bd6d6b83</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