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hsintra\dhcs\RASD\RASDGroups\ODP Unit\Web Publishing -Internet Posting\BH CARE - RFA\Final Versions\"/>
    </mc:Choice>
  </mc:AlternateContent>
  <xr:revisionPtr revIDLastSave="0" documentId="13_ncr:1_{9231D008-5992-4E77-BCC3-76C3E1CA3B2B}" xr6:coauthVersionLast="47" xr6:coauthVersionMax="47" xr10:uidLastSave="{00000000-0000-0000-0000-000000000000}"/>
  <bookViews>
    <workbookView xWindow="-120" yWindow="-120" windowWidth="29040" windowHeight="15720" tabRatio="589" xr2:uid="{00000000-000D-0000-FFFF-FFFF00000000}"/>
  </bookViews>
  <sheets>
    <sheet name="Instructions – County" sheetId="1" r:id="rId1"/>
    <sheet name="B-1 County Budget" sheetId="2" r:id="rId2"/>
    <sheet name="Instructions – Intermediary" sheetId="3" r:id="rId3"/>
    <sheet name="B-2 Intermediary Budget" sheetId="4" r:id="rId4"/>
    <sheet name="Reference" sheetId="5" state="hidden"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16" i="5" l="1" a="1"/>
  <c r="C16" i="5" s="1"/>
  <c r="C17" i="5" a="1"/>
  <c r="C17" i="5"/>
  <c r="C18" i="5" a="1"/>
  <c r="C18" i="5" s="1"/>
  <c r="C19" i="5" a="1"/>
  <c r="C19" i="5"/>
  <c r="C20" i="5" a="1"/>
  <c r="C20" i="5" s="1"/>
  <c r="C21" i="5" a="1"/>
  <c r="C21" i="5"/>
  <c r="C22" i="5" a="1"/>
  <c r="C22" i="5" s="1"/>
  <c r="C23" i="5" a="1"/>
  <c r="C23" i="5"/>
  <c r="C24" i="5" a="1"/>
  <c r="C24" i="5" s="1"/>
  <c r="C25" i="5" a="1"/>
  <c r="C25" i="5"/>
  <c r="C26" i="5" a="1"/>
  <c r="C26" i="5" s="1"/>
  <c r="C27" i="5" a="1"/>
  <c r="C27" i="5"/>
  <c r="C28" i="5" a="1"/>
  <c r="C28" i="5" s="1"/>
  <c r="C29" i="5" a="1"/>
  <c r="C29" i="5"/>
  <c r="C30" i="5" a="1"/>
  <c r="C30" i="5" s="1"/>
  <c r="C31" i="5" a="1"/>
  <c r="C31" i="5"/>
  <c r="C32" i="5" a="1"/>
  <c r="C32" i="5" s="1"/>
  <c r="C33" i="5" a="1"/>
  <c r="C33" i="5"/>
  <c r="C34" i="5" a="1"/>
  <c r="C34" i="5" s="1"/>
  <c r="C35" i="5" a="1"/>
  <c r="C35" i="5"/>
  <c r="C36" i="5" a="1"/>
  <c r="C36" i="5" s="1"/>
  <c r="C37" i="5" a="1"/>
  <c r="C37" i="5"/>
  <c r="C38" i="5" a="1"/>
  <c r="C38" i="5" s="1"/>
  <c r="C39" i="5" a="1"/>
  <c r="C39" i="5"/>
  <c r="C40" i="5" a="1"/>
  <c r="C40" i="5" s="1"/>
  <c r="C41" i="5" a="1"/>
  <c r="C41" i="5"/>
  <c r="C42" i="5" a="1"/>
  <c r="C42" i="5" s="1"/>
  <c r="C43" i="5" a="1"/>
  <c r="C43" i="5"/>
  <c r="C44" i="5" a="1"/>
  <c r="C44" i="5" s="1"/>
  <c r="C45" i="5" a="1"/>
  <c r="C45" i="5"/>
  <c r="C46" i="5" a="1"/>
  <c r="C46" i="5" s="1"/>
  <c r="C47" i="5" a="1"/>
  <c r="C47" i="5"/>
  <c r="C48" i="5" a="1"/>
  <c r="C48" i="5" s="1"/>
  <c r="C49" i="5" a="1"/>
  <c r="C49" i="5"/>
  <c r="C50" i="5" a="1"/>
  <c r="C50" i="5" s="1"/>
  <c r="C51" i="5" a="1"/>
  <c r="C51" i="5"/>
  <c r="C52" i="5" a="1"/>
  <c r="C52" i="5" s="1"/>
  <c r="C53" i="5" a="1"/>
  <c r="C53" i="5"/>
  <c r="C54" i="5" a="1"/>
  <c r="C54" i="5" s="1"/>
  <c r="C55" i="5" a="1"/>
  <c r="C55" i="5"/>
  <c r="C56" i="5" a="1"/>
  <c r="C56" i="5" s="1"/>
  <c r="C57" i="5" a="1"/>
  <c r="C57" i="5"/>
  <c r="C58" i="5" a="1"/>
  <c r="C58" i="5" s="1"/>
  <c r="C59" i="5" a="1"/>
  <c r="C59" i="5"/>
  <c r="C60" i="5" a="1"/>
  <c r="C60" i="5" s="1"/>
  <c r="C61" i="5" a="1"/>
  <c r="C61" i="5"/>
  <c r="C62" i="5" a="1"/>
  <c r="C62" i="5" s="1"/>
  <c r="C63" i="5" a="1"/>
  <c r="C63" i="5"/>
  <c r="C64" i="5" a="1"/>
  <c r="C64" i="5" s="1"/>
  <c r="C65" i="5" a="1"/>
  <c r="C65" i="5"/>
  <c r="C66" i="5" a="1"/>
  <c r="C66" i="5" s="1"/>
  <c r="C67" i="5" a="1"/>
  <c r="C67" i="5"/>
  <c r="C68" i="5" a="1"/>
  <c r="C68" i="5" s="1"/>
  <c r="C69" i="5" a="1"/>
  <c r="C69" i="5"/>
  <c r="C70" i="5" a="1"/>
  <c r="C70" i="5" s="1"/>
  <c r="C71" i="5" a="1"/>
  <c r="C71" i="5"/>
  <c r="C72" i="5" a="1"/>
  <c r="C72" i="5" s="1"/>
  <c r="C15" i="5" a="1"/>
  <c r="C15" i="5" s="1"/>
  <c r="E13" i="4"/>
  <c r="E14" i="4" l="1"/>
  <c r="E12" i="4"/>
  <c r="E11" i="4"/>
  <c r="E10" i="4"/>
  <c r="E9" i="4"/>
  <c r="B7" i="2"/>
  <c r="E15" i="4" l="1"/>
  <c r="C15" i="2"/>
  <c r="E15" i="2" s="1"/>
  <c r="C14" i="2"/>
  <c r="E14" i="2" s="1"/>
  <c r="B13" i="2"/>
  <c r="E13" i="2" s="1"/>
  <c r="C12" i="2"/>
  <c r="B12" i="2"/>
  <c r="B11" i="2"/>
  <c r="E11" i="2" s="1"/>
  <c r="E12" i="2" l="1"/>
  <c r="E16" i="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<sst xmlns="http://schemas.openxmlformats.org/spreadsheetml/2006/main" count="147" uniqueCount="134">
  <si>
    <t>Instructions: Attachment B-1 County Budget Template</t>
  </si>
  <si>
    <t>For Category 1 applicants (county BHPs and DMC counties). Complete the B-1 County Budget tab only.</t>
  </si>
  <si>
    <t>How to complete the budget template</t>
  </si>
  <si>
    <t>Important notes</t>
  </si>
  <si>
    <t>Cell key</t>
  </si>
  <si>
    <t>Attachment B-1: County Budget Template</t>
  </si>
  <si>
    <t>County</t>
  </si>
  <si>
    <t>Select Input</t>
  </si>
  <si>
    <t>Funding Tier</t>
  </si>
  <si>
    <t>CMP Modality (Milestone 1)</t>
  </si>
  <si>
    <t>Milestone</t>
  </si>
  <si>
    <t>One-Time Payment</t>
  </si>
  <si>
    <t>Quarterly Payment</t>
  </si>
  <si>
    <t>Quarters (enter)</t>
  </si>
  <si>
    <t>Total</t>
  </si>
  <si>
    <t>Milestone 0: DxF DSA and Participant Directory, ASCMI Form, and workplan</t>
  </si>
  <si>
    <t>Milestone 1: Connect to and use the CMP</t>
  </si>
  <si>
    <t>Milestone 2: Onboard to a data exchange intermediary</t>
  </si>
  <si>
    <t>Milestone 3: ADT event notifications and rosters</t>
  </si>
  <si>
    <t>Milestone 4: Bidirectional real time data exchange</t>
  </si>
  <si>
    <t>Max County Funding Award</t>
  </si>
  <si>
    <t>Instructions: Attachment B-2 Data Exchange Intermediary Budget Template</t>
  </si>
  <si>
    <t>For Category 2 applicants (data exchange intermediaries). Complete the B-2 Intermediary Budget tab only.</t>
  </si>
  <si>
    <t>Attachment B-2: Data Exchange Intermediary Budget Template</t>
  </si>
  <si>
    <t>Organization Name</t>
  </si>
  <si>
    <t>Input</t>
  </si>
  <si>
    <t>Quarterly Payment (up to)</t>
  </si>
  <si>
    <t>Milestone 0: DxF DSA and Participant Directory, FHIR exchange, fee disclosure, and workplan</t>
  </si>
  <si>
    <t>Milestone 1: CMP onboarding and query/retrieve</t>
  </si>
  <si>
    <t>Milestone 2: Successful CMP query/retrieve transactions</t>
  </si>
  <si>
    <t>Milestone 3: Part 2 segmentation and data exchange</t>
  </si>
  <si>
    <t xml:space="preserve">Milestone 4: Successful data exchange transactions, including Part 2 information </t>
  </si>
  <si>
    <t>Milestone 5: Rosters and real time ADT notifications</t>
  </si>
  <si>
    <t>Max Intermediary Funding Award</t>
  </si>
  <si>
    <t>Reference: Payment Rates and County Tiers</t>
  </si>
  <si>
    <t>Maximum qualifying quarters in grant period</t>
  </si>
  <si>
    <t>County Payment</t>
  </si>
  <si>
    <t>Tier 1</t>
  </si>
  <si>
    <t>Tier 2</t>
  </si>
  <si>
    <t>Tier 3</t>
  </si>
  <si>
    <t>Tier 4</t>
  </si>
  <si>
    <t>Tier 5</t>
  </si>
  <si>
    <t>Tier 6</t>
  </si>
  <si>
    <t>Tier 7</t>
  </si>
  <si>
    <t>M0 one-time</t>
  </si>
  <si>
    <t>M1 one-time – API</t>
  </si>
  <si>
    <t>M1 one-time – Web Modality</t>
  </si>
  <si>
    <t>M1 per quarter</t>
  </si>
  <si>
    <t>M2 one-time</t>
  </si>
  <si>
    <t>M3 per quarter</t>
  </si>
  <si>
    <t>M4 per quarter</t>
  </si>
  <si>
    <t>Tier</t>
  </si>
  <si>
    <t>Maximum County Funding Amount</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</si>
  <si>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</si>
  <si>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</si>
  <si>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</si>
  <si>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</si>
  <si>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</si>
  <si>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</si>
  <si>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</si>
  <si>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</si>
  <si>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</si>
  <si>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</si>
  <si>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</si>
  <si>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</si>
  <si>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</si>
  <si>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</si>
  <si>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</si>
  <si>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</si>
  <si>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</si>
  <si>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</si>
  <si>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</si>
  <si>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</si>
  <si>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</si>
  <si>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Mariposa</t>
  </si>
  <si>
    <t>Mendocino</t>
  </si>
  <si>
    <t>Merced</t>
  </si>
  <si>
    <t>Modoc</t>
  </si>
  <si>
    <t>Mono</t>
  </si>
  <si>
    <t>Monterey</t>
  </si>
  <si>
    <t>Napa</t>
  </si>
  <si>
    <t>Nevada</t>
  </si>
  <si>
    <t>Orange</t>
  </si>
  <si>
    <t>Placer</t>
  </si>
  <si>
    <t>Plumas</t>
  </si>
  <si>
    <t>Riverside</t>
  </si>
  <si>
    <t>Sacramento</t>
  </si>
  <si>
    <t>San Benito</t>
  </si>
  <si>
    <t>San Bernardino</t>
  </si>
  <si>
    <t>San Diego</t>
  </si>
  <si>
    <t>San Francisco</t>
  </si>
  <si>
    <t>San Joaquin</t>
  </si>
  <si>
    <t>San Luis Obispo</t>
  </si>
  <si>
    <t>San Mateo</t>
  </si>
  <si>
    <t>Santa Barbara</t>
  </si>
  <si>
    <t>Santa Clara</t>
  </si>
  <si>
    <t>Santa Cruz</t>
  </si>
  <si>
    <t>Shasta</t>
  </si>
  <si>
    <t>Sierra</t>
  </si>
  <si>
    <t>Siskiyou</t>
  </si>
  <si>
    <t>Solano</t>
  </si>
  <si>
    <t>Sonoma</t>
  </si>
  <si>
    <t>Stanislaus</t>
  </si>
  <si>
    <t>Sutter</t>
  </si>
  <si>
    <t>Tehama</t>
  </si>
  <si>
    <t>Trinity</t>
  </si>
  <si>
    <t>Tulare</t>
  </si>
  <si>
    <t>Tuolumne</t>
  </si>
  <si>
    <t>Ventura</t>
  </si>
  <si>
    <t>Yolo</t>
  </si>
  <si>
    <t>Yuba</t>
  </si>
  <si>
    <t>Press TAB to move to input areas. Press UP, DOWN, LEFT, or RIGHT ARROW in column A to read through the document.</t>
  </si>
  <si>
    <t>Select your county and CMP modality, and enter projected quarters for ongoing milestones. All milestones are required.</t>
  </si>
  <si>
    <t>See Instructions – County.</t>
  </si>
  <si>
    <t>Enter the number of quarters you project achieving each ongoing milestone (up to 8). Total reflects the maximum</t>
  </si>
  <si>
    <t>payable if all milestones are achieved and validated.</t>
  </si>
  <si>
    <t>Enter your organization name and projected quarters for ongoing milestones. All milestones are required.</t>
  </si>
  <si>
    <t>See Instructions – Intermediary.</t>
  </si>
  <si>
    <t>Enter the number of quarters you project achieving each ongoing milestone (up to 8). Quarterly payments are per qualifying</t>
  </si>
  <si>
    <t>transaction up to the quarterly cap. Total reflects the maximum payable.</t>
  </si>
  <si>
    <t>1. Go to the B-1 County Budget tab.</t>
  </si>
  <si>
    <t>2. Select your county from the dropdown in cell B4. Your funding tier will populate automatically, and tiered milestone payment amounts will update based on that tier.</t>
  </si>
  <si>
    <t>3. Select your CMP modality for Milestone 1 in cell B6 (API or Web Modality). This determines the Milestone 1 one-time payment amount.</t>
  </si>
  <si>
    <t>4. For each ongoing milestone (Milestones 1, 3, and 4), enter the number of quarters in column D that you expect to achieve and maintain the milestone during the grant period. Be sure to account for ramp-up time (e.g., time to onboard to an intermediary) before your first qualifying quarter. Enter a whole number from 0 to 8.</t>
  </si>
  <si>
    <t>5. Review the Max County Funding Award. Enter this amount as the Requested County Funding Amount in Section 1 of Attachment A-1.</t>
  </si>
  <si>
    <t>6. Submit this completed workbook with your application to DHCSDataSharing@dhcs.ca.gov by November 20, 2026, at 5:00 p.m. PT.</t>
  </si>
  <si>
    <t>All county milestones (Milestones 0–4) are required. One-time payment amounts are fixed based on your funding tier and CMP modality. Quarters should reflect your preliminary milestone workplan in Attachment A-1. Consider when you expect to first achieve each ongoing milestone. Quarters before a milestone is achieved do not qualify for payment. The grant period runs from the date of award through December 31, 2028 (up to 8 qualifying quarters). The total reflects the maximum payable. Actual payments are based on milestones achieved and validated by DHCS and the TPA. County tier assignments and payment rates are shown on the Reference tab for your information.</t>
  </si>
  <si>
    <t>1. Go to the B-2 Intermediary Budget tab.</t>
  </si>
  <si>
    <t>2. Enter your organization name in cell B4.</t>
  </si>
  <si>
    <t>3. For each ongoing milestone (Milestones 2, 4, and 5), enter the number of quarters in column D that you expect to achieve and maintain the milestone during the grant period. Enter a whole number from 0 to 8.</t>
  </si>
  <si>
    <t>4. Review the Max Intermediary Funding Award. Enter this amount as the Requested Funding Amount in Section 1 of Attachment A-2.</t>
  </si>
  <si>
    <t>5. Submit this completed workbook with your application to DHCSDataSharing@dhcs.ca.gov by November 20, 2026, at 5:00 p.m. PT.</t>
  </si>
  <si>
    <t>All intermediary milestones (Milestones 0–5) are required. One-time payment amounts are fixed. Quarterly payments are paid per qualifying transaction up to the quarterly cap shown. The budget template assumes the maximum quarterly cap. Quarters should reflect your preliminary milestone workplan in Attachment A-2. Consider when you expect to first achieve each ongoing milestone. Quarters before a milestone is achieved do not qualify for payment. The grant period runs from the date of award through December 31, 2028 (up to 8 qualifying quarters). The total reflects the maximum payable. Actual payments are based on milestones achieved and validated by DHCS and the TPA.</t>
  </si>
  <si>
    <t>Cells displaying “Select Input” contain a dropdown menu; select the applicable response from the available options. For cells displaying “Input,” replace the text with the applicable response. All other cells calculate automatically and should not be edited.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</si>
</sst>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quot;($&quot;#,##0\);\-"/>
    <numFmt numFmtId="165" formatCode="0;0;\-"/>
    <numFmt numFmtId="166" formatCode="[=0]&quot;Input&quot;;0"/>
  </numFmts>
  <fonts count="22" x14ac:knownFonts="1">
    <font>
      <sz val="11"/>
      <color theme="1"/>
      <name val="Calibri"/>
      <family val="2"/>
      <charset val="1"/>
    </font>
    <font>
      <sz val="11"/>
      <color theme="1"/>
      <name val="Segoe UI"/>
      <family val="2"/>
    </font>
    <font>
      <sz val="11"/>
      <color theme="1"/>
      <name val="Calibri"/>
      <family val="2"/>
      <scheme val="minor"/>
    </font>
    <font>
      <b/>
      <sz val="14"/>
      <color rgb="FF17315A"/>
      <name val="Calibri"/>
      <family val="2"/>
      <scheme val="minor"/>
    </font>
    <font>
      <b/>
      <sz val="11"/>
      <color rgb="FF000000"/>
      <name val="Calibri"/>
      <family val="2"/>
      <scheme val="minor"/>
    </font>
    <font>
      <sz val="11"/>
      <color rgb="FF0000FF"/>
      <name val="Calibri"/>
      <family val="2"/>
      <scheme val="minor"/>
    </font>
    <font>
      <b/>
      <sz val="11"/>
      <color rgb="FFFFFFFF"/>
      <name val="Calibri"/>
      <family val="2"/>
      <scheme val="minor"/>
    </font>
    <font>
      <sz val="11"/>
      <color rgb="FF000000"/>
      <name val="Calibri"/>
      <family val="2"/>
      <scheme val="minor"/>
    </font>
    <font>
      <sz val="11"/>
      <color theme="1"/>
      <name val="Segoe UI"/>
      <family val="2"/>
    </font>
    <font>
      <b/>
      <sz val="12"/>
      <color rgb="FF17315A"/>
      <name val="Segoe UI"/>
      <family val="2"/>
    </font>
    <font>
      <sz val="12"/>
      <color theme="1"/>
      <name val="Segoe UI"/>
      <family val="2"/>
    </font>
    <font>
      <b/>
      <sz val="12"/>
      <color rgb="FF000000"/>
      <name val="Segoe UI"/>
      <family val="2"/>
    </font>
    <font>
      <sz val="12"/>
      <color rgb="FF0000FF"/>
      <name val="Segoe UI"/>
      <family val="2"/>
    </font>
    <font>
      <b/>
      <sz val="12"/>
      <color rgb="FFFFFFFF"/>
      <name val="Segoe UI"/>
      <family val="2"/>
    </font>
    <font>
      <sz val="12"/>
      <color rgb="FF000000"/>
      <name val="Segoe UI"/>
      <family val="2"/>
    </font>
    <font>
      <sz val="12"/>
      <name val="Segoe UI"/>
      <family val="2"/>
    </font>
    <font>
      <i/>
      <sz val="12"/>
      <name val="Segoe UI"/>
      <family val="2"/>
    </font>
    <font>
      <i/>
      <sz val="12"/>
      <color rgb="FF595959"/>
      <name val="Segoe UI"/>
      <family val="2"/>
    </font>
    <font>
      <b/>
      <sz val="12"/>
      <color rgb="FF2D6E8D"/>
      <name val="Segoe UI"/>
      <family val="2"/>
    </font>
    <font>
      <b/>
      <i/>
      <sz val="12"/>
      <color rgb="FFFFFFFF"/>
      <name val="Segoe UI"/>
      <family val="2"/>
    </font>
    <font>
      <sz val="11"/>
      <color theme="0"/>
      <name val="Segoe UI"/>
      <family val="2"/>
    </font>
    <font>
      <sz val="12"/>
      <color theme="0"/>
      <name val="Segoe UI"/>
      <family val="2"/>
    </font>
  </fonts>
  <fills count="5">
    <fill>
      <patternFill patternType="none"/>
    </fill>
    <fill>
      <patternFill patternType="gray125"/>
    </fill>
    <fill>
      <patternFill patternType="solid">
        <fgColor rgb="FFFFF2CC"/>
        <bgColor rgb="FFF2F2F2"/>
      </patternFill>
    </fill>
    <fill>
      <patternFill patternType="solid">
        <fgColor rgb="FFF2F2F2"/>
        <bgColor rgb="FFFFFFFF"/>
      </patternFill>
    </fill>
    <fill>
      <patternFill patternType="solid">
        <fgColor rgb="FF17315A"/>
        <bgColor rgb="FF333333"/>
      </patternFill>
    </fill>
  </fills>
  <borders count="3">
    <border>
      <left/>
      <right/>
      <top/>
      <bottom/>
      <diagonal/>
    </border>
    <border>
      <left style="thin">
        <color rgb="FFBFBFBF"/>
      </left>
      <right style="thin">
        <color rgb="FFBFBFBF"/>
      </right>
      <top style="thin">
        <color rgb="FFBFBFBF"/>
      </top>
      <bottom style="thin">
        <color rgb="FFBFBFBF"/>
      </bottom>
      <diagonal/>
    </border>
    <border>
      <left/>
      <right/>
      <top style="thin">
        <color rgb="FFBFBFBF"/>
      </top>
      <bottom/>
      <diagonal/>
    </border>
  </borders>
  <cellStyleXfs count="1">
    <xf numFmtId="0" fontId="0" fillId="0" borderId="0"/>
  </cellStyleXfs>
  <cellXfs count="41">
    <xf numFmtId="0" fontId="0" fillId="0" borderId="0" xfId="0"/>
    <xf numFmtId="0" fontId="3" fillId="0" borderId="0" xfId="0" applyFont="1"/>
    <xf numFmtId="0" fontId="2" fillId="0" borderId="0" xfId="0" applyFont="1"/>
    <xf numFmtId="0" fontId="4" fillId="3" borderId="1" xfId="0" applyFont="1" applyFill="1" applyBorder="1" applyAlignment="1">
      <alignment vertical="center" wrapText="1"/>
    </xf>
    <xf numFmtId="0" fontId="6" fillId="4" borderId="1" xfId="0" applyFont="1" applyFill="1" applyBorder="1" applyAlignment="1">
      <alignment horizontal="center" vertical="center" wrapText="1"/>
    </xf>
    <xf numFmtId="0" fontId="7" fillId="3" borderId="1" xfId="0" applyFont="1" applyFill="1" applyBorder="1" applyAlignment="1">
      <alignment vertical="center" wrapText="1"/>
    </xf>
    <xf numFmtId="164" fontId="5" fillId="0" borderId="1" xfId="0" applyNumberFormat="1" applyFont="1" applyBorder="1" applyAlignment="1">
      <alignment vertical="center" wrapText="1"/>
    </xf>
    <xf numFmtId="1" fontId="5" fillId="0" borderId="1" xfId="0" applyNumberFormat="1" applyFont="1" applyBorder="1" applyAlignment="1">
      <alignment vertical="center" wrapText="1"/>
    </xf>
    <xf numFmtId="0" fontId="7" fillId="0" borderId="1" xfId="0" applyFont="1" applyBorder="1" applyAlignment="1">
      <alignment vertical="center" wrapText="1"/>
    </xf>
    <xf numFmtId="0" fontId="8" fillId="0" borderId="0" xfId="0" applyFont="1"/>
    <xf numFmtId="0" fontId="9" fillId="0" borderId="0" xfId="0" applyFont="1"/>
    <xf numFmtId="0" fontId="10" fillId="0" borderId="0" xfId="0" applyFont="1"/>
    <xf numFmtId="0" fontId="11" fillId="3" borderId="1" xfId="0" applyFont="1" applyFill="1" applyBorder="1" applyAlignment="1">
      <alignment vertical="center" wrapText="1"/>
    </xf>
    <xf numFmtId="0" fontId="13" fillId="4" borderId="1" xfId="0" applyFont="1" applyFill="1" applyBorder="1" applyAlignment="1">
      <alignment horizontal="center" vertical="center" wrapText="1"/>
    </xf>
    <xf numFmtId="0" fontId="14" fillId="3" borderId="1" xfId="0" applyFont="1" applyFill="1" applyBorder="1" applyAlignment="1">
      <alignment vertical="center" wrapText="1"/>
    </xf>
    <xf numFmtId="0" fontId="15" fillId="3" borderId="1" xfId="0" applyFont="1" applyFill="1" applyBorder="1" applyAlignment="1">
      <alignment vertical="center" wrapText="1"/>
    </xf>
    <xf numFmtId="164" fontId="12" fillId="0" borderId="1" xfId="0" applyNumberFormat="1" applyFont="1" applyBorder="1" applyAlignment="1">
      <alignment horizontal="right" vertical="center" wrapText="1"/>
    </xf>
    <xf numFmtId="164" fontId="14" fillId="0" borderId="1" xfId="0" applyNumberFormat="1" applyFont="1" applyBorder="1" applyAlignment="1">
      <alignment horizontal="right" vertical="center" wrapText="1"/>
    </xf>
    <xf numFmtId="165" fontId="14" fillId="0" borderId="1" xfId="0" applyNumberFormat="1" applyFont="1" applyBorder="1" applyAlignment="1">
      <alignment horizontal="right"/>
    </xf>
    <xf numFmtId="0" fontId="17" fillId="0" borderId="0" xfId="0" applyFont="1"/>
    <xf numFmtId="0" fontId="15" fillId="0" borderId="0" xfId="0" applyFont="1" applyAlignment="1">
      <alignment vertical="top" wrapText="1"/>
    </xf>
    <xf numFmtId="1" fontId="11" fillId="0" borderId="1" xfId="0" applyNumberFormat="1" applyFont="1" applyBorder="1" applyAlignment="1">
      <alignment vertical="center" wrapText="1"/>
    </xf>
    <xf numFmtId="0" fontId="19" fillId="4" borderId="1" xfId="0" applyFont="1" applyFill="1" applyBorder="1" applyAlignment="1">
      <alignment horizontal="center" vertical="center" wrapText="1"/>
    </xf>
    <xf numFmtId="0" fontId="14" fillId="3" borderId="1" xfId="0"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166" fontId="12" fillId="2" borderId="1" xfId="0" applyNumberFormat="1" applyFont="1" applyFill="1" applyBorder="1" applyAlignment="1" applyProtection="1">
      <alignment horizontal="right"/>
      <protection locked="0"/>
    </xf>
    <xf numFmtId="0" fontId="12" fillId="2" borderId="1" xfId="0" applyFont="1" applyFill="1" applyBorder="1" applyAlignment="1" applyProtection="1">
      <alignment vertical="center" wrapText="1"/>
      <protection locked="0"/>
    </xf>
    <xf numFmtId="0" fontId="21" fillId="0" borderId="0" xfId="0" applyFont="1"/>
    <xf numFmtId="0" fontId="20" fillId="0" borderId="0" xfId="0" applyFont="1"/>
    <xf numFmtId="0" fontId="16" fillId="0" borderId="2" xfId="0" applyFont="1" applyBorder="1" applyAlignment="1">
      <alignment wrapText="1"/>
    </xf>
    <xf numFmtId="0" fontId="16" fillId="0" borderId="2" xfId="0" applyFont="1" applyBorder="1"/>
    <xf numFmtId="0" fontId="12" fillId="2" borderId="0" xfId="0" applyFont="1" applyFill="1" applyAlignment="1" applyProtection="1">
      <alignment vertical="top"/>
      <protection locked="0"/>
    </xf>
    <xf numFmtId="0" fontId="1" fillId="0" borderId="0" xfId="0" applyFont="1"/>
    <xf numFmtId="0" fontId="12" fillId="2" borderId="1" xfId="0" applyFont="1" applyFill="1" applyBorder="1" applyAlignment="1" applyProtection="1">
      <alignment vertical="center" wrapText="1"/>
      <protection locked="0"/>
    </xf>
    <xf numFmtId="0" fontId="12" fillId="2" borderId="0" xfId="0" applyFont="1" applyFill="1" applyAlignment="1" applyProtection="1">
      <alignment vertical="top" wrapText="1"/>
      <protection locked="0"/>
    </xf>
    <xf numFmtId="0" fontId="10" fillId="0" borderId="0" xfId="0" applyFont="1" applyAlignment="1">
      <alignment wrapText="1"/>
    </xf>
    <xf numFmtId="0" fontId="21" fillId="0" borderId="0" xfId="0" applyFont="1" applyAlignment="1" applyProtection="1">
      <alignment wrapText="1"/>
      <protection locked="0"/>
    </xf>
    <xf numFmtId="0" fontId="9" fillId="0" borderId="0" xfId="0" applyFont="1" applyAlignment="1" applyProtection="1">
      <alignment wrapText="1"/>
      <protection locked="0"/>
    </xf>
    <xf numFmtId="0" fontId="17" fillId="0" borderId="0" xfId="0" applyFont="1" applyAlignment="1" applyProtection="1">
      <alignment wrapText="1"/>
      <protection locked="0"/>
    </xf>
    <xf numFmtId="0" fontId="18" fillId="0" borderId="0" xfId="0" applyFont="1" applyAlignment="1" applyProtection="1">
      <alignment wrapText="1"/>
      <protection locked="0"/>
    </xf>
    <xf numFmtId="0" fontId="15" fillId="0" borderId="0" xfId="0" applyFont="1" applyAlignment="1" applyProtection="1">
      <alignment vertical="top" wrapText="1"/>
      <protection locked="0"/>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2D6E8D"/>
      <rgbColor rgb="FFBFBFBF"/>
      <rgbColor rgb="FF808080"/>
      <rgbColor rgb="FF9999FF"/>
      <rgbColor rgb="FF993366"/>
      <rgbColor rgb="FFFFF2CC"/>
      <rgbColor rgb="FFF2F2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7315A"/>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7"/>
  <sheetViews>
    <sheetView showGridLines="0" tabSelected="1" zoomScaleNormal="100" workbookViewId="0"/>
  </sheetViews>
  <sheetFormatPr defaultColWidth="0" defaultRowHeight="15" customHeight="1" zeroHeight="1" x14ac:dyDescent="0.3"/>
  <cols>
    <col min="1" max="1" width="104.140625" style="35" customWidth="1"/>
    <col min="2" max="2" width="138" style="11" hidden="1" customWidth="1"/>
    <col min="3" max="16384" width="8.7109375" style="11" hidden="1"/>
  </cols>
  <sheetData>
    <row r="1" spans="1:2" ht="15" customHeight="1" x14ac:dyDescent="0.3">
      <c r="A1" s="36" t="s">
        <v>111</v>
      </c>
    </row>
    <row r="2" spans="1:2" ht="17.25" x14ac:dyDescent="0.3">
      <c r="A2" s="37" t="s">
        <v>0</v>
      </c>
    </row>
    <row r="3" spans="1:2" ht="17.25" customHeight="1" x14ac:dyDescent="0.3">
      <c r="A3" s="38" t="s">
        <v>1</v>
      </c>
    </row>
    <row r="4" spans="1:2" ht="15" customHeight="1" x14ac:dyDescent="0.3"/>
    <row r="5" spans="1:2" ht="17.25" x14ac:dyDescent="0.3">
      <c r="A5" s="39" t="s">
        <v>2</v>
      </c>
    </row>
    <row r="6" spans="1:2" ht="17.25" x14ac:dyDescent="0.3">
      <c r="A6" s="40" t="s">
        <v>120</v>
      </c>
      <c r="B6" s="20"/>
    </row>
    <row r="7" spans="1:2" ht="34.5" x14ac:dyDescent="0.3">
      <c r="A7" s="40" t="s">
        <v>121</v>
      </c>
      <c r="B7" s="20"/>
    </row>
    <row r="8" spans="1:2" ht="34.5" x14ac:dyDescent="0.3">
      <c r="A8" s="40" t="s">
        <v>122</v>
      </c>
      <c r="B8" s="20"/>
    </row>
    <row r="9" spans="1:2" ht="69" x14ac:dyDescent="0.3">
      <c r="A9" s="40" t="s">
        <v>123</v>
      </c>
      <c r="B9" s="20"/>
    </row>
    <row r="10" spans="1:2" ht="34.5" x14ac:dyDescent="0.3">
      <c r="A10" s="40" t="s">
        <v>124</v>
      </c>
      <c r="B10" s="20"/>
    </row>
    <row r="11" spans="1:2" ht="34.5" x14ac:dyDescent="0.3">
      <c r="A11" s="40" t="s">
        <v>125</v>
      </c>
      <c r="B11" s="20"/>
    </row>
    <row r="12" spans="1:2" ht="15" customHeight="1" x14ac:dyDescent="0.3"/>
    <row r="13" spans="1:2" ht="17.25" x14ac:dyDescent="0.3">
      <c r="A13" s="39" t="s">
        <v>3</v>
      </c>
    </row>
    <row r="14" spans="1:2" ht="120.75" x14ac:dyDescent="0.3">
      <c r="A14" s="40" t="s">
        <v>126</v>
      </c>
      <c r="B14" s="20"/>
    </row>
    <row r="15" spans="1:2" ht="15" customHeight="1" x14ac:dyDescent="0.3"/>
    <row r="16" spans="1:2" ht="17.25" x14ac:dyDescent="0.3">
      <c r="A16" s="39" t="s">
        <v>4</v>
      </c>
    </row>
    <row r="17" spans="1:2" ht="60" customHeight="1" x14ac:dyDescent="0.3">
      <c r="A17" s="34" t="s">
        <v>133</v>
      </c>
      <c r="B17" s="31"/>
    </row>
  </sheetData>
  <sheetProtection sheet="1" selectLockedCells="1"/>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C1048576"/>
  <sheetViews>
    <sheetView showGridLines="0" zoomScaleNormal="100" workbookViewId="0">
      <selection activeCell="B6" sqref="B6"/>
    </sheetView>
  </sheetViews>
  <sheetFormatPr defaultColWidth="0" defaultRowHeight="15" customHeight="1" zeroHeight="1" x14ac:dyDescent="0.3"/>
  <cols>
    <col min="1" max="1" width="50" style="11" customWidth="1"/>
    <col min="2" max="5" width="17" style="11" customWidth="1"/>
    <col min="6" max="16383" width="8.7109375" style="11" hidden="1"/>
    <col min="16384" max="16384" width="0.28515625" style="11" customWidth="1"/>
  </cols>
  <sheetData>
    <row r="1" spans="1:5" ht="15" customHeight="1" x14ac:dyDescent="0.3">
      <c r="A1" s="27" t="s">
        <v>111</v>
      </c>
    </row>
    <row r="2" spans="1:5" ht="17.25" x14ac:dyDescent="0.3">
      <c r="A2" s="10" t="s">
        <v>5</v>
      </c>
    </row>
    <row r="3" spans="1:5" ht="17.25" x14ac:dyDescent="0.3">
      <c r="A3" s="19" t="s">
        <v>112</v>
      </c>
      <c r="B3" s="19"/>
      <c r="C3" s="19"/>
      <c r="D3" s="19"/>
      <c r="E3" s="19"/>
    </row>
    <row r="4" spans="1:5" ht="15" customHeight="1" x14ac:dyDescent="0.3">
      <c r="A4" s="11" t="s">
        <v>113</v>
      </c>
    </row>
    <row r="5" spans="1:5" ht="15" customHeight="1" x14ac:dyDescent="0.3"/>
    <row r="6" spans="1:5" ht="17.25" x14ac:dyDescent="0.3">
      <c r="A6" s="12" t="s">
        <v>6</v>
      </c>
      <c r="B6" s="26" t="s">
        <v>7</v>
      </c>
    </row>
    <row r="7" spans="1:5" ht="17.25" x14ac:dyDescent="0.3">
      <c r="A7" s="12" t="s">
        <v>8</v>
      </c>
      <c r="B7" s="21" t="str">
        <f>IFERROR(VLOOKUP(B6,Reference!$A$15:$B$72,2,FALSE()),"")</f>
        <v/>
      </c>
    </row>
    <row r="8" spans="1:5" ht="17.25" x14ac:dyDescent="0.3">
      <c r="A8" s="12" t="s">
        <v>9</v>
      </c>
      <c r="B8" s="26" t="s">
        <v>7</v>
      </c>
    </row>
    <row r="9" spans="1:5" ht="15" customHeight="1" x14ac:dyDescent="0.3"/>
    <row r="10" spans="1:5" ht="34.5" x14ac:dyDescent="0.3">
      <c r="A10" s="13" t="s">
        <v>10</v>
      </c>
      <c r="B10" s="13" t="s">
        <v>11</v>
      </c>
      <c r="C10" s="13" t="s">
        <v>12</v>
      </c>
      <c r="D10" s="22" t="s">
        <v>13</v>
      </c>
      <c r="E10" s="13" t="s">
        <v>14</v>
      </c>
    </row>
    <row r="11" spans="1:5" ht="34.5" x14ac:dyDescent="0.3">
      <c r="A11" s="15" t="s">
        <v>15</v>
      </c>
      <c r="B11" s="17">
        <f>IFERROR(INDEX(Reference!$B$6:$H$6,$B$7),0)</f>
        <v>0</v>
      </c>
      <c r="C11" s="17">
        <v>0</v>
      </c>
      <c r="D11" s="18">
        <v>0</v>
      </c>
      <c r="E11" s="17">
        <f>B11+C11*D11</f>
        <v>0</v>
      </c>
    </row>
    <row r="12" spans="1:5" ht="17.25" x14ac:dyDescent="0.3">
      <c r="A12" s="14" t="s">
        <v>16</v>
      </c>
      <c r="B12" s="17">
        <f>IF($B$8="Web Modality",IFERROR(INDEX(Reference!$B$8:$H$8,$B$7),0),IFERROR(INDEX(Reference!$B$7:$H$7,$B$7),0))</f>
        <v>0</v>
      </c>
      <c r="C12" s="17">
        <f>IFERROR(INDEX(Reference!$B$9:$H$9,$B$7),0)</f>
        <v>0</v>
      </c>
      <c r="D12" s="25">
        <v>0</v>
      </c>
      <c r="E12" s="17">
        <f>B12+C12*D12</f>
        <v>0</v>
      </c>
    </row>
    <row r="13" spans="1:5" ht="34.5" x14ac:dyDescent="0.3">
      <c r="A13" s="14" t="s">
        <v>17</v>
      </c>
      <c r="B13" s="17">
        <f>IFERROR(INDEX(Reference!$B$10:$H$10,$B$7),0)</f>
        <v>0</v>
      </c>
      <c r="C13" s="17">
        <v>0</v>
      </c>
      <c r="D13" s="18">
        <v>0</v>
      </c>
      <c r="E13" s="17">
        <f>B13+C13*D13</f>
        <v>0</v>
      </c>
    </row>
    <row r="14" spans="1:5" ht="17.25" x14ac:dyDescent="0.3">
      <c r="A14" s="14" t="s">
        <v>18</v>
      </c>
      <c r="B14" s="17">
        <v>0</v>
      </c>
      <c r="C14" s="17">
        <f>IFERROR(INDEX(Reference!$B$11:$H$11,$B$7),0)</f>
        <v>0</v>
      </c>
      <c r="D14" s="25">
        <v>0</v>
      </c>
      <c r="E14" s="17">
        <f>B14+C14*D14</f>
        <v>0</v>
      </c>
    </row>
    <row r="15" spans="1:5" ht="34.5" x14ac:dyDescent="0.3">
      <c r="A15" s="15" t="s">
        <v>19</v>
      </c>
      <c r="B15" s="17">
        <v>0</v>
      </c>
      <c r="C15" s="17">
        <f>IFERROR(INDEX(Reference!$B$12:$H$12,$B$7),0)</f>
        <v>0</v>
      </c>
      <c r="D15" s="25">
        <v>0</v>
      </c>
      <c r="E15" s="17">
        <f>B15+C15*D15</f>
        <v>0</v>
      </c>
    </row>
    <row r="16" spans="1:5" ht="17.25" x14ac:dyDescent="0.3">
      <c r="A16" s="12" t="s">
        <v>20</v>
      </c>
      <c r="B16" s="23"/>
      <c r="C16" s="23"/>
      <c r="D16" s="23"/>
      <c r="E16" s="24">
        <f>SUM(E11:E15)</f>
        <v>0</v>
      </c>
    </row>
    <row r="17" spans="1:5" ht="17.25" x14ac:dyDescent="0.3">
      <c r="A17" s="30" t="s">
        <v>114</v>
      </c>
      <c r="B17" s="29"/>
      <c r="C17" s="29"/>
      <c r="D17" s="29"/>
      <c r="E17" s="29"/>
    </row>
    <row r="18" spans="1:5" ht="15" customHeight="1" x14ac:dyDescent="0.3">
      <c r="A18" s="11" t="s">
        <v>115</v>
      </c>
    </row>
    <row r="1048576" ht="17.25" hidden="1" x14ac:dyDescent="0.3"/>
  </sheetData>
  <sheetProtection sheet="1" objects="1" scenarios="1" selectLockedCells="1"/>
  <dataValidations count="1">
    <dataValidation type="list" showInputMessage="1" prompt="Select CMP Modality (Milestone 1)" sqref="B8" xr:uid="{00000000-0002-0000-0100-000001000000}">
      <formula1>"API,Web Modality"</formula1>
    </dataValidation>
  </dataValidations>
  <pageMargins left="0.75" right="0.75" top="1" bottom="1" header="0.511811023622047" footer="0.511811023622047"/>
  <pageSetup paperSize="9" orientation="portrait" horizontalDpi="300" verticalDpi="300"/>
  <extLst>
    <ext xmlns:x14="http://schemas.microsoft.com/office/spreadsheetml/2009/9/main" uri="{CCE6A557-97BC-4b89-ADB6-D9C93CAAB3DF}">
      <x14:dataValidations xmlns:xm="http://schemas.microsoft.com/office/excel/2006/main" count="2">
        <x14:dataValidation type="list" showInputMessage="1" prompt="Select County" xr:uid="{00000000-0002-0000-0100-000000000000}">
          <x14:formula1>
            <xm:f>Reference!$A$15:$A$72</xm:f>
          </x14:formula1>
          <xm:sqref>B6</xm:sqref>
        </x14:dataValidation>
        <x14:dataValidation type="whole" showInputMessage="1" showErrorMessage="1" errorTitle="Invalid number of quarters" error="Enter a whole number from 0 to the maximum qualifying quarters in the grant period (see Reference tab)." prompt="Enter the number of quarters you project achieving each ongoing milestone (up to 8). Total reflects the maximum payable if all milestones are achieved and validated." xr:uid="{00000000-0002-0000-0100-000002000000}">
          <x14:formula1>
            <xm:f>0</xm:f>
          </x14:formula1>
          <x14:formula2>
            <xm:f>Reference!$B$3</xm:f>
          </x14:formula2>
          <xm:sqref>D12 D14:D15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2"/>
  <sheetViews>
    <sheetView showGridLines="0" zoomScaleNormal="100" workbookViewId="0"/>
  </sheetViews>
  <sheetFormatPr defaultColWidth="0" defaultRowHeight="0" customHeight="1" zeroHeight="1" x14ac:dyDescent="0.3"/>
  <cols>
    <col min="1" max="1" width="106.42578125" style="35" customWidth="1"/>
    <col min="2" max="2" width="110" style="11" hidden="1" customWidth="1"/>
    <col min="3" max="16384" width="8.7109375" style="11" hidden="1"/>
  </cols>
  <sheetData>
    <row r="1" spans="1:2" ht="15" customHeight="1" x14ac:dyDescent="0.3">
      <c r="A1" s="36" t="s">
        <v>111</v>
      </c>
    </row>
    <row r="2" spans="1:2" ht="17.25" x14ac:dyDescent="0.3">
      <c r="A2" s="37" t="s">
        <v>21</v>
      </c>
    </row>
    <row r="3" spans="1:2" ht="34.5" x14ac:dyDescent="0.3">
      <c r="A3" s="38" t="s">
        <v>22</v>
      </c>
    </row>
    <row r="4" spans="1:2" ht="15" customHeight="1" x14ac:dyDescent="0.3"/>
    <row r="5" spans="1:2" ht="17.25" x14ac:dyDescent="0.3">
      <c r="A5" s="39" t="s">
        <v>2</v>
      </c>
    </row>
    <row r="6" spans="1:2" ht="17.25" x14ac:dyDescent="0.3">
      <c r="A6" s="40" t="s">
        <v>127</v>
      </c>
      <c r="B6" s="20"/>
    </row>
    <row r="7" spans="1:2" ht="17.25" x14ac:dyDescent="0.3">
      <c r="A7" s="40" t="s">
        <v>128</v>
      </c>
      <c r="B7" s="20"/>
    </row>
    <row r="8" spans="1:2" ht="35.25" customHeight="1" x14ac:dyDescent="0.3">
      <c r="A8" s="40" t="s">
        <v>129</v>
      </c>
      <c r="B8" s="20"/>
    </row>
    <row r="9" spans="1:2" ht="34.5" x14ac:dyDescent="0.3">
      <c r="A9" s="40" t="s">
        <v>130</v>
      </c>
      <c r="B9" s="20"/>
    </row>
    <row r="10" spans="1:2" ht="34.5" x14ac:dyDescent="0.3">
      <c r="A10" s="40" t="s">
        <v>131</v>
      </c>
      <c r="B10" s="20"/>
    </row>
    <row r="11" spans="1:2" ht="15" customHeight="1" x14ac:dyDescent="0.3"/>
    <row r="12" spans="1:2" ht="17.25" x14ac:dyDescent="0.3">
      <c r="A12" s="39" t="s">
        <v>3</v>
      </c>
    </row>
    <row r="13" spans="1:2" ht="122.25" customHeight="1" x14ac:dyDescent="0.3">
      <c r="A13" s="40" t="s">
        <v>132</v>
      </c>
      <c r="B13" s="20"/>
    </row>
    <row r="14" spans="1:2" ht="15" customHeight="1" x14ac:dyDescent="0.3"/>
    <row r="15" spans="1:2" ht="17.25" x14ac:dyDescent="0.3">
      <c r="A15" s="39" t="s">
        <v>4</v>
      </c>
    </row>
    <row r="16" spans="1:2" ht="51.75" x14ac:dyDescent="0.3">
      <c r="A16" s="34" t="s">
        <v>133</v>
      </c>
      <c r="B16" s="31"/>
    </row>
    <row r="17" ht="0" hidden="1" customHeight="1" x14ac:dyDescent="0.3"/>
    <row r="18" ht="0" hidden="1" customHeight="1" x14ac:dyDescent="0.3"/>
    <row r="19" ht="0" hidden="1" customHeight="1" x14ac:dyDescent="0.3"/>
    <row r="20" ht="0" hidden="1" customHeight="1" x14ac:dyDescent="0.3"/>
    <row r="21" ht="0" hidden="1" customHeight="1" x14ac:dyDescent="0.3"/>
    <row r="22" ht="0" hidden="1" customHeight="1" x14ac:dyDescent="0.3"/>
  </sheetData>
  <sheetProtection sheet="1" selectLockedCells="1"/>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048576"/>
  <sheetViews>
    <sheetView showGridLines="0" zoomScaleNormal="100" workbookViewId="0">
      <selection activeCell="B6" sqref="B6:C6"/>
    </sheetView>
  </sheetViews>
  <sheetFormatPr defaultColWidth="0" defaultRowHeight="15" customHeight="1" zeroHeight="1" x14ac:dyDescent="0.3"/>
  <cols>
    <col min="1" max="1" width="56" style="9" customWidth="1"/>
    <col min="2" max="5" width="17" style="9" customWidth="1"/>
    <col min="6" max="16384" width="8.7109375" style="9" hidden="1"/>
  </cols>
  <sheetData>
    <row r="1" spans="1:5" ht="15" customHeight="1" x14ac:dyDescent="0.3">
      <c r="A1" s="28" t="s">
        <v>111</v>
      </c>
    </row>
    <row r="2" spans="1:5" ht="17.25" x14ac:dyDescent="0.3">
      <c r="A2" s="10" t="s">
        <v>23</v>
      </c>
    </row>
    <row r="3" spans="1:5" ht="17.25" x14ac:dyDescent="0.3">
      <c r="A3" s="19" t="s">
        <v>116</v>
      </c>
      <c r="B3" s="19"/>
      <c r="C3" s="19"/>
      <c r="D3" s="19"/>
      <c r="E3" s="19"/>
    </row>
    <row r="4" spans="1:5" ht="17.25" x14ac:dyDescent="0.3">
      <c r="A4" s="19" t="s">
        <v>117</v>
      </c>
      <c r="B4" s="19"/>
      <c r="C4" s="19"/>
      <c r="D4" s="19"/>
      <c r="E4" s="19"/>
    </row>
    <row r="5" spans="1:5" ht="15" customHeight="1" x14ac:dyDescent="0.3">
      <c r="A5" s="11"/>
      <c r="B5" s="11"/>
      <c r="C5" s="11"/>
      <c r="D5" s="11"/>
      <c r="E5" s="11"/>
    </row>
    <row r="6" spans="1:5" ht="17.25" x14ac:dyDescent="0.3">
      <c r="A6" s="12" t="s">
        <v>24</v>
      </c>
      <c r="B6" s="33" t="s">
        <v>25</v>
      </c>
      <c r="C6" s="33"/>
      <c r="D6" s="11"/>
      <c r="E6" s="11"/>
    </row>
    <row r="7" spans="1:5" ht="15" customHeight="1" x14ac:dyDescent="0.3">
      <c r="A7" s="11"/>
      <c r="B7" s="11"/>
      <c r="C7" s="11"/>
      <c r="D7" s="11"/>
      <c r="E7" s="11"/>
    </row>
    <row r="8" spans="1:5" ht="51.75" x14ac:dyDescent="0.3">
      <c r="A8" s="13" t="s">
        <v>10</v>
      </c>
      <c r="B8" s="13" t="s">
        <v>11</v>
      </c>
      <c r="C8" s="13" t="s">
        <v>26</v>
      </c>
      <c r="D8" s="13" t="s">
        <v>13</v>
      </c>
      <c r="E8" s="13" t="s">
        <v>14</v>
      </c>
    </row>
    <row r="9" spans="1:5" ht="34.5" x14ac:dyDescent="0.3">
      <c r="A9" s="14" t="s">
        <v>27</v>
      </c>
      <c r="B9" s="16">
        <v>40000</v>
      </c>
      <c r="C9" s="17">
        <v>0</v>
      </c>
      <c r="D9" s="18">
        <v>0</v>
      </c>
      <c r="E9" s="17">
        <f t="shared" ref="E9:E14" si="0">B9+C9*D9</f>
        <v>40000</v>
      </c>
    </row>
    <row r="10" spans="1:5" ht="17.25" x14ac:dyDescent="0.3">
      <c r="A10" s="15" t="s">
        <v>28</v>
      </c>
      <c r="B10" s="16">
        <v>55000</v>
      </c>
      <c r="C10" s="17">
        <v>0</v>
      </c>
      <c r="D10" s="18">
        <v>0</v>
      </c>
      <c r="E10" s="17">
        <f t="shared" si="0"/>
        <v>55000</v>
      </c>
    </row>
    <row r="11" spans="1:5" ht="34.5" x14ac:dyDescent="0.3">
      <c r="A11" s="15" t="s">
        <v>29</v>
      </c>
      <c r="B11" s="17">
        <v>0</v>
      </c>
      <c r="C11" s="16">
        <v>24200</v>
      </c>
      <c r="D11" s="25">
        <v>0</v>
      </c>
      <c r="E11" s="17">
        <f t="shared" si="0"/>
        <v>0</v>
      </c>
    </row>
    <row r="12" spans="1:5" ht="22.5" customHeight="1" x14ac:dyDescent="0.3">
      <c r="A12" s="14" t="s">
        <v>30</v>
      </c>
      <c r="B12" s="16">
        <v>130000</v>
      </c>
      <c r="C12" s="17">
        <v>0</v>
      </c>
      <c r="D12" s="18">
        <v>0</v>
      </c>
      <c r="E12" s="17">
        <f t="shared" si="0"/>
        <v>130000</v>
      </c>
    </row>
    <row r="13" spans="1:5" ht="34.5" x14ac:dyDescent="0.3">
      <c r="A13" s="15" t="s">
        <v>31</v>
      </c>
      <c r="B13" s="17">
        <v>0</v>
      </c>
      <c r="C13" s="16">
        <v>24200</v>
      </c>
      <c r="D13" s="25">
        <v>0</v>
      </c>
      <c r="E13" s="17">
        <f t="shared" si="0"/>
        <v>0</v>
      </c>
    </row>
    <row r="14" spans="1:5" ht="17.25" x14ac:dyDescent="0.3">
      <c r="A14" s="14" t="s">
        <v>32</v>
      </c>
      <c r="B14" s="17">
        <v>0</v>
      </c>
      <c r="C14" s="16">
        <v>24200</v>
      </c>
      <c r="D14" s="25">
        <v>0</v>
      </c>
      <c r="E14" s="17">
        <f t="shared" si="0"/>
        <v>0</v>
      </c>
    </row>
    <row r="15" spans="1:5" ht="17.25" x14ac:dyDescent="0.3">
      <c r="A15" s="12" t="s">
        <v>33</v>
      </c>
      <c r="B15" s="14"/>
      <c r="C15" s="14"/>
      <c r="D15" s="14"/>
      <c r="E15" s="24">
        <f>SUM(E9:E14)</f>
        <v>225000</v>
      </c>
    </row>
    <row r="16" spans="1:5" ht="17.25" x14ac:dyDescent="0.3">
      <c r="A16" s="30" t="s">
        <v>118</v>
      </c>
      <c r="B16" s="30"/>
      <c r="C16" s="30"/>
      <c r="D16" s="30"/>
      <c r="E16" s="30"/>
    </row>
    <row r="17" spans="1:1" ht="15" customHeight="1" x14ac:dyDescent="0.3">
      <c r="A17" s="32" t="s">
        <v>119</v>
      </c>
    </row>
    <row r="1048576" ht="16.5" hidden="1" x14ac:dyDescent="0.3"/>
  </sheetData>
  <sheetProtection sheet="1" selectLockedCells="1"/>
  <mergeCells count="1">
    <mergeCell ref="B6:C6"/>
  </mergeCells>
  <dataValidations count="1">
    <dataValidation allowBlank="1" showInputMessage="1" showErrorMessage="1" prompt="Enter your organization name and projected quarters for ongoing milestones. All milestones are required. See Instructions – Intermediary." sqref="B6:C6" xr:uid="{0802213E-5FEE-423C-A0A8-087C36883B84}"/>
  </dataValidations>
  <pageMargins left="0.75" right="0.75" top="1" bottom="1" header="0.511811023622047" footer="0.511811023622047"/>
  <pageSetup paperSize="9" orientation="portrait" horizontalDpi="300" verticalDpi="300"/>
  <extLst>
    <ext xmlns:x14="http://schemas.microsoft.com/office/spreadsheetml/2009/9/main" uri="{CCE6A557-97BC-4b89-ADB6-D9C93CAAB3DF}">
      <x14:dataValidations xmlns:xm="http://schemas.microsoft.com/office/excel/2006/main" count="1">
        <x14:dataValidation type="whole" showInputMessage="1" showErrorMessage="1" errorTitle="Invalid number of quarters" error="Enter a whole number from 0 to the maximum qualifying quarters in the grant period (see Reference tab)." prompt="Enter the number of quarters you project achieving each ongoing milestone (up to 8). Quarterly payments are per qualifying transaction up to the quarterly cap. Total reflects the maximum payable." xr:uid="{00000000-0002-0000-0300-000000000000}">
          <x14:formula1>
            <xm:f>0</xm:f>
          </x14:formula1>
          <x14:formula2>
            <xm:f>Reference!$B$3</xm:f>
          </x14:formula2>
          <xm:sqref>D11 D13:D14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72"/>
  <sheetViews>
    <sheetView showGridLines="0" topLeftCell="A10" zoomScaleNormal="100" workbookViewId="0">
      <selection activeCell="C73" sqref="C73"/>
    </sheetView>
  </sheetViews>
  <sheetFormatPr defaultColWidth="8.7109375" defaultRowHeight="15" customHeight="1" x14ac:dyDescent="0.25"/>
  <cols>
    <col min="1" max="1" width="34" style="2" customWidth="1"/>
    <col min="2" max="2" width="14.7109375" style="2" customWidth="1"/>
    <col min="3" max="3" width="15.28515625" style="2" customWidth="1"/>
    <col min="4" max="8" width="12" style="2" customWidth="1"/>
    <col min="9" max="16384" width="8.7109375" style="2"/>
  </cols>
  <sheetData>
    <row r="1" spans="1:8" ht="18.75" x14ac:dyDescent="0.3">
      <c r="A1" s="1" t="s">
        <v>34</v>
      </c>
    </row>
    <row r="3" spans="1:8" ht="30" x14ac:dyDescent="0.25">
      <c r="A3" s="3" t="s">
        <v>35</v>
      </c>
      <c r="B3" s="7">
        <v>8</v>
      </c>
    </row>
    <row r="5" spans="1:8" x14ac:dyDescent="0.25">
      <c r="A5" s="4" t="s">
        <v>36</v>
      </c>
      <c r="B5" s="4" t="s">
        <v>37</v>
      </c>
      <c r="C5" s="4" t="s">
        <v>38</v>
      </c>
      <c r="D5" s="4" t="s">
        <v>39</v>
      </c>
      <c r="E5" s="4" t="s">
        <v>40</v>
      </c>
      <c r="F5" s="4" t="s">
        <v>41</v>
      </c>
      <c r="G5" s="4" t="s">
        <v>42</v>
      </c>
      <c r="H5" s="4" t="s">
        <v>43</v>
      </c>
    </row>
    <row r="6" spans="1:8" x14ac:dyDescent="0.25">
      <c r="A6" s="5" t="s">
        <v>44</v>
      </c>
      <c r="B6" s="6">
        <v>30000</v>
      </c>
      <c r="C6" s="6">
        <v>30000</v>
      </c>
      <c r="D6" s="6">
        <v>30000</v>
      </c>
      <c r="E6" s="6">
        <v>30000</v>
      </c>
      <c r="F6" s="6">
        <v>30000</v>
      </c>
      <c r="G6" s="6">
        <v>30000</v>
      </c>
      <c r="H6" s="6">
        <v>30000</v>
      </c>
    </row>
    <row r="7" spans="1:8" x14ac:dyDescent="0.25">
      <c r="A7" s="5" t="s">
        <v>45</v>
      </c>
      <c r="B7" s="6">
        <v>50500</v>
      </c>
      <c r="C7" s="6">
        <v>68500</v>
      </c>
      <c r="D7" s="6">
        <v>88500</v>
      </c>
      <c r="E7" s="6">
        <v>111500</v>
      </c>
      <c r="F7" s="6">
        <v>139000</v>
      </c>
      <c r="G7" s="6">
        <v>169500</v>
      </c>
      <c r="H7" s="6">
        <v>202500</v>
      </c>
    </row>
    <row r="8" spans="1:8" x14ac:dyDescent="0.25">
      <c r="A8" s="5" t="s">
        <v>46</v>
      </c>
      <c r="B8" s="6">
        <v>15000</v>
      </c>
      <c r="C8" s="6">
        <v>20000</v>
      </c>
      <c r="D8" s="6">
        <v>25000</v>
      </c>
      <c r="E8" s="6">
        <v>30000</v>
      </c>
      <c r="F8" s="6">
        <v>40000</v>
      </c>
      <c r="G8" s="6">
        <v>50000</v>
      </c>
      <c r="H8" s="6">
        <v>60000</v>
      </c>
    </row>
    <row r="9" spans="1:8" x14ac:dyDescent="0.25">
      <c r="A9" s="5" t="s">
        <v>47</v>
      </c>
      <c r="B9" s="6">
        <v>2400</v>
      </c>
      <c r="C9" s="6">
        <v>3300</v>
      </c>
      <c r="D9" s="6">
        <v>4300</v>
      </c>
      <c r="E9" s="6">
        <v>5400</v>
      </c>
      <c r="F9" s="6">
        <v>6700</v>
      </c>
      <c r="G9" s="6">
        <v>8200</v>
      </c>
      <c r="H9" s="6">
        <v>9700</v>
      </c>
    </row>
    <row r="10" spans="1:8" x14ac:dyDescent="0.25">
      <c r="A10" s="5" t="s">
        <v>48</v>
      </c>
      <c r="B10" s="6">
        <v>43000</v>
      </c>
      <c r="C10" s="6">
        <v>58000</v>
      </c>
      <c r="D10" s="6">
        <v>75000</v>
      </c>
      <c r="E10" s="6">
        <v>94000</v>
      </c>
      <c r="F10" s="6">
        <v>117500</v>
      </c>
      <c r="G10" s="6">
        <v>143500</v>
      </c>
      <c r="H10" s="6">
        <v>171500</v>
      </c>
    </row>
    <row r="11" spans="1:8" x14ac:dyDescent="0.25">
      <c r="A11" s="5" t="s">
        <v>49</v>
      </c>
      <c r="B11" s="6">
        <v>4400</v>
      </c>
      <c r="C11" s="6">
        <v>5900</v>
      </c>
      <c r="D11" s="6">
        <v>7700</v>
      </c>
      <c r="E11" s="6">
        <v>9600</v>
      </c>
      <c r="F11" s="6">
        <v>12000</v>
      </c>
      <c r="G11" s="6">
        <v>14700</v>
      </c>
      <c r="H11" s="6">
        <v>17500</v>
      </c>
    </row>
    <row r="12" spans="1:8" x14ac:dyDescent="0.25">
      <c r="A12" s="5" t="s">
        <v>50</v>
      </c>
      <c r="B12" s="6">
        <v>5800</v>
      </c>
      <c r="C12" s="6">
        <v>7900</v>
      </c>
      <c r="D12" s="6">
        <v>10200</v>
      </c>
      <c r="E12" s="6">
        <v>12800</v>
      </c>
      <c r="F12" s="6">
        <v>16100</v>
      </c>
      <c r="G12" s="6">
        <v>19600</v>
      </c>
      <c r="H12" s="6">
        <v>23400</v>
      </c>
    </row>
    <row r="14" spans="1:8" ht="45" x14ac:dyDescent="0.25">
      <c r="A14" s="4" t="s">
        <v>6</v>
      </c>
      <c r="B14" s="4" t="s">
        <v>51</v>
      </c>
      <c r="C14" s="4" t="s">
        <v>52</v>
      </c>
    </row>
    <row r="15" spans="1:8" x14ac:dyDescent="0.25">
      <c r="A15" s="8" t="s">
        <v>53</v>
      </c>
      <c r="B15" s="7">
        <v>5</v>
      </c>
      <c r="C15" s="6" cm="1">
        <f t="array" ref="C15">INDEX($B$6:$H$6,VALUE($B15))+INDEX($B$7:$H$7,VALUE($B15))+INDEX($B$9:$H$9,VALUE($B15))*$B$3+INDEX($B$10:$H$10,VALUE($B15))+INDEX($B$11:$H$11,VALUE($B15))*$B$3+INDEX($B$12:$H$12,VALUE($B15))*$B$3</f>
        <v>564900</v>
      </c>
    </row>
    <row r="16" spans="1:8" x14ac:dyDescent="0.25">
      <c r="A16" s="8" t="s">
        <v>54</v>
      </c>
      <c r="B16" s="7">
        <v>1</v>
      </c>
      <c r="C16" s="6" cm="1">
        <f t="array" ref="C16">INDEX($B$6:$H$6,VALUE($B16))+INDEX($B$7:$H$7,VALUE($B16))+INDEX($B$9:$H$9,VALUE($B16))*$B$3+INDEX($B$10:$H$10,VALUE($B16))+INDEX($B$11:$H$11,VALUE($B16))*$B$3+INDEX($B$12:$H$12,VALUE($B16))*$B$3</f>
        <v>224300</v>
      </c>
    </row>
    <row r="17" spans="1:3" x14ac:dyDescent="0.25">
      <c r="A17" s="8" t="s">
        <v>55</v>
      </c>
      <c r="B17" s="7">
        <v>1</v>
      </c>
      <c r="C17" s="6" cm="1">
        <f t="array" ref="C17">INDEX($B$6:$H$6,VALUE($B17))+INDEX($B$7:$H$7,VALUE($B17))+INDEX($B$9:$H$9,VALUE($B17))*$B$3+INDEX($B$10:$H$10,VALUE($B17))+INDEX($B$11:$H$11,VALUE($B17))*$B$3+INDEX($B$12:$H$12,VALUE($B17))*$B$3</f>
        <v>224300</v>
      </c>
    </row>
    <row r="18" spans="1:3" x14ac:dyDescent="0.25">
      <c r="A18" s="8" t="s">
        <v>56</v>
      </c>
      <c r="B18" s="7">
        <v>3</v>
      </c>
      <c r="C18" s="6" cm="1">
        <f t="array" ref="C18">INDEX($B$6:$H$6,VALUE($B18))+INDEX($B$7:$H$7,VALUE($B18))+INDEX($B$9:$H$9,VALUE($B18))*$B$3+INDEX($B$10:$H$10,VALUE($B18))+INDEX($B$11:$H$11,VALUE($B18))*$B$3+INDEX($B$12:$H$12,VALUE($B18))*$B$3</f>
        <v>371100</v>
      </c>
    </row>
    <row r="19" spans="1:3" x14ac:dyDescent="0.25">
      <c r="A19" s="8" t="s">
        <v>57</v>
      </c>
      <c r="B19" s="7">
        <v>1</v>
      </c>
      <c r="C19" s="6" cm="1">
        <f t="array" ref="C19">INDEX($B$6:$H$6,VALUE($B19))+INDEX($B$7:$H$7,VALUE($B19))+INDEX($B$9:$H$9,VALUE($B19))*$B$3+INDEX($B$10:$H$10,VALUE($B19))+INDEX($B$11:$H$11,VALUE($B19))*$B$3+INDEX($B$12:$H$12,VALUE($B19))*$B$3</f>
        <v>224300</v>
      </c>
    </row>
    <row r="20" spans="1:3" x14ac:dyDescent="0.25">
      <c r="A20" s="8" t="s">
        <v>58</v>
      </c>
      <c r="B20" s="7">
        <v>1</v>
      </c>
      <c r="C20" s="6" cm="1">
        <f t="array" ref="C20">INDEX($B$6:$H$6,VALUE($B20))+INDEX($B$7:$H$7,VALUE($B20))+INDEX($B$9:$H$9,VALUE($B20))*$B$3+INDEX($B$10:$H$10,VALUE($B20))+INDEX($B$11:$H$11,VALUE($B20))*$B$3+INDEX($B$12:$H$12,VALUE($B20))*$B$3</f>
        <v>224300</v>
      </c>
    </row>
    <row r="21" spans="1:3" x14ac:dyDescent="0.25">
      <c r="A21" s="8" t="s">
        <v>59</v>
      </c>
      <c r="B21" s="7">
        <v>4</v>
      </c>
      <c r="C21" s="6" cm="1">
        <f t="array" ref="C21">INDEX($B$6:$H$6,VALUE($B21))+INDEX($B$7:$H$7,VALUE($B21))+INDEX($B$9:$H$9,VALUE($B21))*$B$3+INDEX($B$10:$H$10,VALUE($B21))+INDEX($B$11:$H$11,VALUE($B21))*$B$3+INDEX($B$12:$H$12,VALUE($B21))*$B$3</f>
        <v>457900</v>
      </c>
    </row>
    <row r="22" spans="1:3" x14ac:dyDescent="0.25">
      <c r="A22" s="8" t="s">
        <v>60</v>
      </c>
      <c r="B22" s="7">
        <v>1</v>
      </c>
      <c r="C22" s="6" cm="1">
        <f t="array" ref="C22">INDEX($B$6:$H$6,VALUE($B22))+INDEX($B$7:$H$7,VALUE($B22))+INDEX($B$9:$H$9,VALUE($B22))*$B$3+INDEX($B$10:$H$10,VALUE($B22))+INDEX($B$11:$H$11,VALUE($B22))*$B$3+INDEX($B$12:$H$12,VALUE($B22))*$B$3</f>
        <v>224300</v>
      </c>
    </row>
    <row r="23" spans="1:3" x14ac:dyDescent="0.25">
      <c r="A23" s="8" t="s">
        <v>61</v>
      </c>
      <c r="B23" s="7">
        <v>2</v>
      </c>
      <c r="C23" s="6" cm="1">
        <f t="array" ref="C23">INDEX($B$6:$H$6,VALUE($B23))+INDEX($B$7:$H$7,VALUE($B23))+INDEX($B$9:$H$9,VALUE($B23))*$B$3+INDEX($B$10:$H$10,VALUE($B23))+INDEX($B$11:$H$11,VALUE($B23))*$B$3+INDEX($B$12:$H$12,VALUE($B23))*$B$3</f>
        <v>293300</v>
      </c>
    </row>
    <row r="24" spans="1:3" x14ac:dyDescent="0.25">
      <c r="A24" s="8" t="s">
        <v>62</v>
      </c>
      <c r="B24" s="7">
        <v>5</v>
      </c>
      <c r="C24" s="6" cm="1">
        <f t="array" ref="C24">INDEX($B$6:$H$6,VALUE($B24))+INDEX($B$7:$H$7,VALUE($B24))+INDEX($B$9:$H$9,VALUE($B24))*$B$3+INDEX($B$10:$H$10,VALUE($B24))+INDEX($B$11:$H$11,VALUE($B24))*$B$3+INDEX($B$12:$H$12,VALUE($B24))*$B$3</f>
        <v>564900</v>
      </c>
    </row>
    <row r="25" spans="1:3" x14ac:dyDescent="0.25">
      <c r="A25" s="8" t="s">
        <v>63</v>
      </c>
      <c r="B25" s="7">
        <v>1</v>
      </c>
      <c r="C25" s="6" cm="1">
        <f t="array" ref="C25">INDEX($B$6:$H$6,VALUE($B25))+INDEX($B$7:$H$7,VALUE($B25))+INDEX($B$9:$H$9,VALUE($B25))*$B$3+INDEX($B$10:$H$10,VALUE($B25))+INDEX($B$11:$H$11,VALUE($B25))*$B$3+INDEX($B$12:$H$12,VALUE($B25))*$B$3</f>
        <v>224300</v>
      </c>
    </row>
    <row r="26" spans="1:3" x14ac:dyDescent="0.25">
      <c r="A26" s="8" t="s">
        <v>64</v>
      </c>
      <c r="B26" s="7">
        <v>2</v>
      </c>
      <c r="C26" s="6" cm="1">
        <f t="array" ref="C26">INDEX($B$6:$H$6,VALUE($B26))+INDEX($B$7:$H$7,VALUE($B26))+INDEX($B$9:$H$9,VALUE($B26))*$B$3+INDEX($B$10:$H$10,VALUE($B26))+INDEX($B$11:$H$11,VALUE($B26))*$B$3+INDEX($B$12:$H$12,VALUE($B26))*$B$3</f>
        <v>293300</v>
      </c>
    </row>
    <row r="27" spans="1:3" x14ac:dyDescent="0.25">
      <c r="A27" s="8" t="s">
        <v>65</v>
      </c>
      <c r="B27" s="7">
        <v>3</v>
      </c>
      <c r="C27" s="6" cm="1">
        <f t="array" ref="C27">INDEX($B$6:$H$6,VALUE($B27))+INDEX($B$7:$H$7,VALUE($B27))+INDEX($B$9:$H$9,VALUE($B27))*$B$3+INDEX($B$10:$H$10,VALUE($B27))+INDEX($B$11:$H$11,VALUE($B27))*$B$3+INDEX($B$12:$H$12,VALUE($B27))*$B$3</f>
        <v>371100</v>
      </c>
    </row>
    <row r="28" spans="1:3" x14ac:dyDescent="0.25">
      <c r="A28" s="8" t="s">
        <v>66</v>
      </c>
      <c r="B28" s="7">
        <v>1</v>
      </c>
      <c r="C28" s="6" cm="1">
        <f t="array" ref="C28">INDEX($B$6:$H$6,VALUE($B28))+INDEX($B$7:$H$7,VALUE($B28))+INDEX($B$9:$H$9,VALUE($B28))*$B$3+INDEX($B$10:$H$10,VALUE($B28))+INDEX($B$11:$H$11,VALUE($B28))*$B$3+INDEX($B$12:$H$12,VALUE($B28))*$B$3</f>
        <v>224300</v>
      </c>
    </row>
    <row r="29" spans="1:3" x14ac:dyDescent="0.25">
      <c r="A29" s="8" t="s">
        <v>67</v>
      </c>
      <c r="B29" s="7">
        <v>5</v>
      </c>
      <c r="C29" s="6" cm="1">
        <f t="array" ref="C29">INDEX($B$6:$H$6,VALUE($B29))+INDEX($B$7:$H$7,VALUE($B29))+INDEX($B$9:$H$9,VALUE($B29))*$B$3+INDEX($B$10:$H$10,VALUE($B29))+INDEX($B$11:$H$11,VALUE($B29))*$B$3+INDEX($B$12:$H$12,VALUE($B29))*$B$3</f>
        <v>564900</v>
      </c>
    </row>
    <row r="30" spans="1:3" x14ac:dyDescent="0.25">
      <c r="A30" s="8" t="s">
        <v>68</v>
      </c>
      <c r="B30" s="7">
        <v>3</v>
      </c>
      <c r="C30" s="6" cm="1">
        <f t="array" ref="C30">INDEX($B$6:$H$6,VALUE($B30))+INDEX($B$7:$H$7,VALUE($B30))+INDEX($B$9:$H$9,VALUE($B30))*$B$3+INDEX($B$10:$H$10,VALUE($B30))+INDEX($B$11:$H$11,VALUE($B30))*$B$3+INDEX($B$12:$H$12,VALUE($B30))*$B$3</f>
        <v>371100</v>
      </c>
    </row>
    <row r="31" spans="1:3" x14ac:dyDescent="0.25">
      <c r="A31" s="8" t="s">
        <v>69</v>
      </c>
      <c r="B31" s="7">
        <v>2</v>
      </c>
      <c r="C31" s="6" cm="1">
        <f t="array" ref="C31">INDEX($B$6:$H$6,VALUE($B31))+INDEX($B$7:$H$7,VALUE($B31))+INDEX($B$9:$H$9,VALUE($B31))*$B$3+INDEX($B$10:$H$10,VALUE($B31))+INDEX($B$11:$H$11,VALUE($B31))*$B$3+INDEX($B$12:$H$12,VALUE($B31))*$B$3</f>
        <v>293300</v>
      </c>
    </row>
    <row r="32" spans="1:3" x14ac:dyDescent="0.25">
      <c r="A32" s="8" t="s">
        <v>70</v>
      </c>
      <c r="B32" s="7">
        <v>1</v>
      </c>
      <c r="C32" s="6" cm="1">
        <f t="array" ref="C32">INDEX($B$6:$H$6,VALUE($B32))+INDEX($B$7:$H$7,VALUE($B32))+INDEX($B$9:$H$9,VALUE($B32))*$B$3+INDEX($B$10:$H$10,VALUE($B32))+INDEX($B$11:$H$11,VALUE($B32))*$B$3+INDEX($B$12:$H$12,VALUE($B32))*$B$3</f>
        <v>224300</v>
      </c>
    </row>
    <row r="33" spans="1:3" x14ac:dyDescent="0.25">
      <c r="A33" s="8" t="s">
        <v>71</v>
      </c>
      <c r="B33" s="7">
        <v>7</v>
      </c>
      <c r="C33" s="6" cm="1">
        <f t="array" ref="C33">INDEX($B$6:$H$6,VALUE($B33))+INDEX($B$7:$H$7,VALUE($B33))+INDEX($B$9:$H$9,VALUE($B33))*$B$3+INDEX($B$10:$H$10,VALUE($B33))+INDEX($B$11:$H$11,VALUE($B33))*$B$3+INDEX($B$12:$H$12,VALUE($B33))*$B$3</f>
        <v>808800</v>
      </c>
    </row>
    <row r="34" spans="1:3" x14ac:dyDescent="0.25">
      <c r="A34" s="8" t="s">
        <v>72</v>
      </c>
      <c r="B34" s="7">
        <v>3</v>
      </c>
      <c r="C34" s="6" cm="1">
        <f t="array" ref="C34">INDEX($B$6:$H$6,VALUE($B34))+INDEX($B$7:$H$7,VALUE($B34))+INDEX($B$9:$H$9,VALUE($B34))*$B$3+INDEX($B$10:$H$10,VALUE($B34))+INDEX($B$11:$H$11,VALUE($B34))*$B$3+INDEX($B$12:$H$12,VALUE($B34))*$B$3</f>
        <v>371100</v>
      </c>
    </row>
    <row r="35" spans="1:3" x14ac:dyDescent="0.25">
      <c r="A35" s="8" t="s">
        <v>73</v>
      </c>
      <c r="B35" s="7">
        <v>3</v>
      </c>
      <c r="C35" s="6" cm="1">
        <f t="array" ref="C35">INDEX($B$6:$H$6,VALUE($B35))+INDEX($B$7:$H$7,VALUE($B35))+INDEX($B$9:$H$9,VALUE($B35))*$B$3+INDEX($B$10:$H$10,VALUE($B35))+INDEX($B$11:$H$11,VALUE($B35))*$B$3+INDEX($B$12:$H$12,VALUE($B35))*$B$3</f>
        <v>371100</v>
      </c>
    </row>
    <row r="36" spans="1:3" x14ac:dyDescent="0.25">
      <c r="A36" s="8" t="s">
        <v>74</v>
      </c>
      <c r="B36" s="7">
        <v>1</v>
      </c>
      <c r="C36" s="6" cm="1">
        <f t="array" ref="C36">INDEX($B$6:$H$6,VALUE($B36))+INDEX($B$7:$H$7,VALUE($B36))+INDEX($B$9:$H$9,VALUE($B36))*$B$3+INDEX($B$10:$H$10,VALUE($B36))+INDEX($B$11:$H$11,VALUE($B36))*$B$3+INDEX($B$12:$H$12,VALUE($B36))*$B$3</f>
        <v>224300</v>
      </c>
    </row>
    <row r="37" spans="1:3" x14ac:dyDescent="0.25">
      <c r="A37" s="8" t="s">
        <v>75</v>
      </c>
      <c r="B37" s="7">
        <v>2</v>
      </c>
      <c r="C37" s="6" cm="1">
        <f t="array" ref="C37">INDEX($B$6:$H$6,VALUE($B37))+INDEX($B$7:$H$7,VALUE($B37))+INDEX($B$9:$H$9,VALUE($B37))*$B$3+INDEX($B$10:$H$10,VALUE($B37))+INDEX($B$11:$H$11,VALUE($B37))*$B$3+INDEX($B$12:$H$12,VALUE($B37))*$B$3</f>
        <v>293300</v>
      </c>
    </row>
    <row r="38" spans="1:3" x14ac:dyDescent="0.25">
      <c r="A38" s="8" t="s">
        <v>76</v>
      </c>
      <c r="B38" s="7">
        <v>4</v>
      </c>
      <c r="C38" s="6" cm="1">
        <f t="array" ref="C38">INDEX($B$6:$H$6,VALUE($B38))+INDEX($B$7:$H$7,VALUE($B38))+INDEX($B$9:$H$9,VALUE($B38))*$B$3+INDEX($B$10:$H$10,VALUE($B38))+INDEX($B$11:$H$11,VALUE($B38))*$B$3+INDEX($B$12:$H$12,VALUE($B38))*$B$3</f>
        <v>457900</v>
      </c>
    </row>
    <row r="39" spans="1:3" x14ac:dyDescent="0.25">
      <c r="A39" s="8" t="s">
        <v>77</v>
      </c>
      <c r="B39" s="7">
        <v>1</v>
      </c>
      <c r="C39" s="6" cm="1">
        <f t="array" ref="C39">INDEX($B$6:$H$6,VALUE($B39))+INDEX($B$7:$H$7,VALUE($B39))+INDEX($B$9:$H$9,VALUE($B39))*$B$3+INDEX($B$10:$H$10,VALUE($B39))+INDEX($B$11:$H$11,VALUE($B39))*$B$3+INDEX($B$12:$H$12,VALUE($B39))*$B$3</f>
        <v>224300</v>
      </c>
    </row>
    <row r="40" spans="1:3" x14ac:dyDescent="0.25">
      <c r="A40" s="8" t="s">
        <v>78</v>
      </c>
      <c r="B40" s="7">
        <v>1</v>
      </c>
      <c r="C40" s="6" cm="1">
        <f t="array" ref="C40">INDEX($B$6:$H$6,VALUE($B40))+INDEX($B$7:$H$7,VALUE($B40))+INDEX($B$9:$H$9,VALUE($B40))*$B$3+INDEX($B$10:$H$10,VALUE($B40))+INDEX($B$11:$H$11,VALUE($B40))*$B$3+INDEX($B$12:$H$12,VALUE($B40))*$B$3</f>
        <v>224300</v>
      </c>
    </row>
    <row r="41" spans="1:3" x14ac:dyDescent="0.25">
      <c r="A41" s="8" t="s">
        <v>79</v>
      </c>
      <c r="B41" s="7">
        <v>4</v>
      </c>
      <c r="C41" s="6" cm="1">
        <f t="array" ref="C41">INDEX($B$6:$H$6,VALUE($B41))+INDEX($B$7:$H$7,VALUE($B41))+INDEX($B$9:$H$9,VALUE($B41))*$B$3+INDEX($B$10:$H$10,VALUE($B41))+INDEX($B$11:$H$11,VALUE($B41))*$B$3+INDEX($B$12:$H$12,VALUE($B41))*$B$3</f>
        <v>457900</v>
      </c>
    </row>
    <row r="42" spans="1:3" x14ac:dyDescent="0.25">
      <c r="A42" s="8" t="s">
        <v>80</v>
      </c>
      <c r="B42" s="7">
        <v>2</v>
      </c>
      <c r="C42" s="6" cm="1">
        <f t="array" ref="C42">INDEX($B$6:$H$6,VALUE($B42))+INDEX($B$7:$H$7,VALUE($B42))+INDEX($B$9:$H$9,VALUE($B42))*$B$3+INDEX($B$10:$H$10,VALUE($B42))+INDEX($B$11:$H$11,VALUE($B42))*$B$3+INDEX($B$12:$H$12,VALUE($B42))*$B$3</f>
        <v>293300</v>
      </c>
    </row>
    <row r="43" spans="1:3" x14ac:dyDescent="0.25">
      <c r="A43" s="8" t="s">
        <v>81</v>
      </c>
      <c r="B43" s="7">
        <v>2</v>
      </c>
      <c r="C43" s="6" cm="1">
        <f t="array" ref="C43">INDEX($B$6:$H$6,VALUE($B43))+INDEX($B$7:$H$7,VALUE($B43))+INDEX($B$9:$H$9,VALUE($B43))*$B$3+INDEX($B$10:$H$10,VALUE($B43))+INDEX($B$11:$H$11,VALUE($B43))*$B$3+INDEX($B$12:$H$12,VALUE($B43))*$B$3</f>
        <v>293300</v>
      </c>
    </row>
    <row r="44" spans="1:3" x14ac:dyDescent="0.25">
      <c r="A44" s="8" t="s">
        <v>82</v>
      </c>
      <c r="B44" s="7">
        <v>6</v>
      </c>
      <c r="C44" s="6" cm="1">
        <f t="array" ref="C44">INDEX($B$6:$H$6,VALUE($B44))+INDEX($B$7:$H$7,VALUE($B44))+INDEX($B$9:$H$9,VALUE($B44))*$B$3+INDEX($B$10:$H$10,VALUE($B44))+INDEX($B$11:$H$11,VALUE($B44))*$B$3+INDEX($B$12:$H$12,VALUE($B44))*$B$3</f>
        <v>683000</v>
      </c>
    </row>
    <row r="45" spans="1:3" x14ac:dyDescent="0.25">
      <c r="A45" s="8" t="s">
        <v>83</v>
      </c>
      <c r="B45" s="7">
        <v>3</v>
      </c>
      <c r="C45" s="6" cm="1">
        <f t="array" ref="C45">INDEX($B$6:$H$6,VALUE($B45))+INDEX($B$7:$H$7,VALUE($B45))+INDEX($B$9:$H$9,VALUE($B45))*$B$3+INDEX($B$10:$H$10,VALUE($B45))+INDEX($B$11:$H$11,VALUE($B45))*$B$3+INDEX($B$12:$H$12,VALUE($B45))*$B$3</f>
        <v>371100</v>
      </c>
    </row>
    <row r="46" spans="1:3" x14ac:dyDescent="0.25">
      <c r="A46" s="8" t="s">
        <v>84</v>
      </c>
      <c r="B46" s="7">
        <v>1</v>
      </c>
      <c r="C46" s="6" cm="1">
        <f t="array" ref="C46">INDEX($B$6:$H$6,VALUE($B46))+INDEX($B$7:$H$7,VALUE($B46))+INDEX($B$9:$H$9,VALUE($B46))*$B$3+INDEX($B$10:$H$10,VALUE($B46))+INDEX($B$11:$H$11,VALUE($B46))*$B$3+INDEX($B$12:$H$12,VALUE($B46))*$B$3</f>
        <v>224300</v>
      </c>
    </row>
    <row r="47" spans="1:3" x14ac:dyDescent="0.25">
      <c r="A47" s="8" t="s">
        <v>85</v>
      </c>
      <c r="B47" s="7">
        <v>6</v>
      </c>
      <c r="C47" s="6" cm="1">
        <f t="array" ref="C47">INDEX($B$6:$H$6,VALUE($B47))+INDEX($B$7:$H$7,VALUE($B47))+INDEX($B$9:$H$9,VALUE($B47))*$B$3+INDEX($B$10:$H$10,VALUE($B47))+INDEX($B$11:$H$11,VALUE($B47))*$B$3+INDEX($B$12:$H$12,VALUE($B47))*$B$3</f>
        <v>683000</v>
      </c>
    </row>
    <row r="48" spans="1:3" x14ac:dyDescent="0.25">
      <c r="A48" s="8" t="s">
        <v>86</v>
      </c>
      <c r="B48" s="7">
        <v>5</v>
      </c>
      <c r="C48" s="6" cm="1">
        <f t="array" ref="C48">INDEX($B$6:$H$6,VALUE($B48))+INDEX($B$7:$H$7,VALUE($B48))+INDEX($B$9:$H$9,VALUE($B48))*$B$3+INDEX($B$10:$H$10,VALUE($B48))+INDEX($B$11:$H$11,VALUE($B48))*$B$3+INDEX($B$12:$H$12,VALUE($B48))*$B$3</f>
        <v>564900</v>
      </c>
    </row>
    <row r="49" spans="1:3" x14ac:dyDescent="0.25">
      <c r="A49" s="8" t="s">
        <v>87</v>
      </c>
      <c r="B49" s="7">
        <v>1</v>
      </c>
      <c r="C49" s="6" cm="1">
        <f t="array" ref="C49">INDEX($B$6:$H$6,VALUE($B49))+INDEX($B$7:$H$7,VALUE($B49))+INDEX($B$9:$H$9,VALUE($B49))*$B$3+INDEX($B$10:$H$10,VALUE($B49))+INDEX($B$11:$H$11,VALUE($B49))*$B$3+INDEX($B$12:$H$12,VALUE($B49))*$B$3</f>
        <v>224300</v>
      </c>
    </row>
    <row r="50" spans="1:3" x14ac:dyDescent="0.25">
      <c r="A50" s="8" t="s">
        <v>88</v>
      </c>
      <c r="B50" s="7">
        <v>5</v>
      </c>
      <c r="C50" s="6" cm="1">
        <f t="array" ref="C50">INDEX($B$6:$H$6,VALUE($B50))+INDEX($B$7:$H$7,VALUE($B50))+INDEX($B$9:$H$9,VALUE($B50))*$B$3+INDEX($B$10:$H$10,VALUE($B50))+INDEX($B$11:$H$11,VALUE($B50))*$B$3+INDEX($B$12:$H$12,VALUE($B50))*$B$3</f>
        <v>564900</v>
      </c>
    </row>
    <row r="51" spans="1:3" x14ac:dyDescent="0.25">
      <c r="A51" s="8" t="s">
        <v>89</v>
      </c>
      <c r="B51" s="7">
        <v>6</v>
      </c>
      <c r="C51" s="6" cm="1">
        <f t="array" ref="C51">INDEX($B$6:$H$6,VALUE($B51))+INDEX($B$7:$H$7,VALUE($B51))+INDEX($B$9:$H$9,VALUE($B51))*$B$3+INDEX($B$10:$H$10,VALUE($B51))+INDEX($B$11:$H$11,VALUE($B51))*$B$3+INDEX($B$12:$H$12,VALUE($B51))*$B$3</f>
        <v>683000</v>
      </c>
    </row>
    <row r="52" spans="1:3" x14ac:dyDescent="0.25">
      <c r="A52" s="8" t="s">
        <v>90</v>
      </c>
      <c r="B52" s="7">
        <v>4</v>
      </c>
      <c r="C52" s="6" cm="1">
        <f t="array" ref="C52">INDEX($B$6:$H$6,VALUE($B52))+INDEX($B$7:$H$7,VALUE($B52))+INDEX($B$9:$H$9,VALUE($B52))*$B$3+INDEX($B$10:$H$10,VALUE($B52))+INDEX($B$11:$H$11,VALUE($B52))*$B$3+INDEX($B$12:$H$12,VALUE($B52))*$B$3</f>
        <v>457900</v>
      </c>
    </row>
    <row r="53" spans="1:3" x14ac:dyDescent="0.25">
      <c r="A53" s="8" t="s">
        <v>91</v>
      </c>
      <c r="B53" s="7">
        <v>5</v>
      </c>
      <c r="C53" s="6" cm="1">
        <f t="array" ref="C53">INDEX($B$6:$H$6,VALUE($B53))+INDEX($B$7:$H$7,VALUE($B53))+INDEX($B$9:$H$9,VALUE($B53))*$B$3+INDEX($B$10:$H$10,VALUE($B53))+INDEX($B$11:$H$11,VALUE($B53))*$B$3+INDEX($B$12:$H$12,VALUE($B53))*$B$3</f>
        <v>564900</v>
      </c>
    </row>
    <row r="54" spans="1:3" x14ac:dyDescent="0.25">
      <c r="A54" s="8" t="s">
        <v>92</v>
      </c>
      <c r="B54" s="7">
        <v>3</v>
      </c>
      <c r="C54" s="6" cm="1">
        <f t="array" ref="C54">INDEX($B$6:$H$6,VALUE($B54))+INDEX($B$7:$H$7,VALUE($B54))+INDEX($B$9:$H$9,VALUE($B54))*$B$3+INDEX($B$10:$H$10,VALUE($B54))+INDEX($B$11:$H$11,VALUE($B54))*$B$3+INDEX($B$12:$H$12,VALUE($B54))*$B$3</f>
        <v>371100</v>
      </c>
    </row>
    <row r="55" spans="1:3" x14ac:dyDescent="0.25">
      <c r="A55" s="8" t="s">
        <v>93</v>
      </c>
      <c r="B55" s="7">
        <v>4</v>
      </c>
      <c r="C55" s="6" cm="1">
        <f t="array" ref="C55">INDEX($B$6:$H$6,VALUE($B55))+INDEX($B$7:$H$7,VALUE($B55))+INDEX($B$9:$H$9,VALUE($B55))*$B$3+INDEX($B$10:$H$10,VALUE($B55))+INDEX($B$11:$H$11,VALUE($B55))*$B$3+INDEX($B$12:$H$12,VALUE($B55))*$B$3</f>
        <v>457900</v>
      </c>
    </row>
    <row r="56" spans="1:3" x14ac:dyDescent="0.25">
      <c r="A56" s="8" t="s">
        <v>94</v>
      </c>
      <c r="B56" s="7">
        <v>4</v>
      </c>
      <c r="C56" s="6" cm="1">
        <f t="array" ref="C56">INDEX($B$6:$H$6,VALUE($B56))+INDEX($B$7:$H$7,VALUE($B56))+INDEX($B$9:$H$9,VALUE($B56))*$B$3+INDEX($B$10:$H$10,VALUE($B56))+INDEX($B$11:$H$11,VALUE($B56))*$B$3+INDEX($B$12:$H$12,VALUE($B56))*$B$3</f>
        <v>457900</v>
      </c>
    </row>
    <row r="57" spans="1:3" x14ac:dyDescent="0.25">
      <c r="A57" s="8" t="s">
        <v>95</v>
      </c>
      <c r="B57" s="7">
        <v>5</v>
      </c>
      <c r="C57" s="6" cm="1">
        <f t="array" ref="C57">INDEX($B$6:$H$6,VALUE($B57))+INDEX($B$7:$H$7,VALUE($B57))+INDEX($B$9:$H$9,VALUE($B57))*$B$3+INDEX($B$10:$H$10,VALUE($B57))+INDEX($B$11:$H$11,VALUE($B57))*$B$3+INDEX($B$12:$H$12,VALUE($B57))*$B$3</f>
        <v>564900</v>
      </c>
    </row>
    <row r="58" spans="1:3" x14ac:dyDescent="0.25">
      <c r="A58" s="8" t="s">
        <v>96</v>
      </c>
      <c r="B58" s="7">
        <v>3</v>
      </c>
      <c r="C58" s="6" cm="1">
        <f t="array" ref="C58">INDEX($B$6:$H$6,VALUE($B58))+INDEX($B$7:$H$7,VALUE($B58))+INDEX($B$9:$H$9,VALUE($B58))*$B$3+INDEX($B$10:$H$10,VALUE($B58))+INDEX($B$11:$H$11,VALUE($B58))*$B$3+INDEX($B$12:$H$12,VALUE($B58))*$B$3</f>
        <v>371100</v>
      </c>
    </row>
    <row r="59" spans="1:3" x14ac:dyDescent="0.25">
      <c r="A59" s="8" t="s">
        <v>97</v>
      </c>
      <c r="B59" s="7">
        <v>2</v>
      </c>
      <c r="C59" s="6" cm="1">
        <f t="array" ref="C59">INDEX($B$6:$H$6,VALUE($B59))+INDEX($B$7:$H$7,VALUE($B59))+INDEX($B$9:$H$9,VALUE($B59))*$B$3+INDEX($B$10:$H$10,VALUE($B59))+INDEX($B$11:$H$11,VALUE($B59))*$B$3+INDEX($B$12:$H$12,VALUE($B59))*$B$3</f>
        <v>293300</v>
      </c>
    </row>
    <row r="60" spans="1:3" x14ac:dyDescent="0.25">
      <c r="A60" s="8" t="s">
        <v>98</v>
      </c>
      <c r="B60" s="7">
        <v>1</v>
      </c>
      <c r="C60" s="6" cm="1">
        <f t="array" ref="C60">INDEX($B$6:$H$6,VALUE($B60))+INDEX($B$7:$H$7,VALUE($B60))+INDEX($B$9:$H$9,VALUE($B60))*$B$3+INDEX($B$10:$H$10,VALUE($B60))+INDEX($B$11:$H$11,VALUE($B60))*$B$3+INDEX($B$12:$H$12,VALUE($B60))*$B$3</f>
        <v>224300</v>
      </c>
    </row>
    <row r="61" spans="1:3" x14ac:dyDescent="0.25">
      <c r="A61" s="8" t="s">
        <v>99</v>
      </c>
      <c r="B61" s="7">
        <v>1</v>
      </c>
      <c r="C61" s="6" cm="1">
        <f t="array" ref="C61">INDEX($B$6:$H$6,VALUE($B61))+INDEX($B$7:$H$7,VALUE($B61))+INDEX($B$9:$H$9,VALUE($B61))*$B$3+INDEX($B$10:$H$10,VALUE($B61))+INDEX($B$11:$H$11,VALUE($B61))*$B$3+INDEX($B$12:$H$12,VALUE($B61))*$B$3</f>
        <v>224300</v>
      </c>
    </row>
    <row r="62" spans="1:3" x14ac:dyDescent="0.25">
      <c r="A62" s="8" t="s">
        <v>100</v>
      </c>
      <c r="B62" s="7">
        <v>4</v>
      </c>
      <c r="C62" s="6" cm="1">
        <f t="array" ref="C62">INDEX($B$6:$H$6,VALUE($B62))+INDEX($B$7:$H$7,VALUE($B62))+INDEX($B$9:$H$9,VALUE($B62))*$B$3+INDEX($B$10:$H$10,VALUE($B62))+INDEX($B$11:$H$11,VALUE($B62))*$B$3+INDEX($B$12:$H$12,VALUE($B62))*$B$3</f>
        <v>457900</v>
      </c>
    </row>
    <row r="63" spans="1:3" x14ac:dyDescent="0.25">
      <c r="A63" s="8" t="s">
        <v>101</v>
      </c>
      <c r="B63" s="7">
        <v>3</v>
      </c>
      <c r="C63" s="6" cm="1">
        <f t="array" ref="C63">INDEX($B$6:$H$6,VALUE($B63))+INDEX($B$7:$H$7,VALUE($B63))+INDEX($B$9:$H$9,VALUE($B63))*$B$3+INDEX($B$10:$H$10,VALUE($B63))+INDEX($B$11:$H$11,VALUE($B63))*$B$3+INDEX($B$12:$H$12,VALUE($B63))*$B$3</f>
        <v>371100</v>
      </c>
    </row>
    <row r="64" spans="1:3" x14ac:dyDescent="0.25">
      <c r="A64" s="8" t="s">
        <v>102</v>
      </c>
      <c r="B64" s="7">
        <v>4</v>
      </c>
      <c r="C64" s="6" cm="1">
        <f t="array" ref="C64">INDEX($B$6:$H$6,VALUE($B64))+INDEX($B$7:$H$7,VALUE($B64))+INDEX($B$9:$H$9,VALUE($B64))*$B$3+INDEX($B$10:$H$10,VALUE($B64))+INDEX($B$11:$H$11,VALUE($B64))*$B$3+INDEX($B$12:$H$12,VALUE($B64))*$B$3</f>
        <v>457900</v>
      </c>
    </row>
    <row r="65" spans="1:3" x14ac:dyDescent="0.25">
      <c r="A65" s="8" t="s">
        <v>103</v>
      </c>
      <c r="B65" s="7">
        <v>3</v>
      </c>
      <c r="C65" s="6" cm="1">
        <f t="array" ref="C65">INDEX($B$6:$H$6,VALUE($B65))+INDEX($B$7:$H$7,VALUE($B65))+INDEX($B$9:$H$9,VALUE($B65))*$B$3+INDEX($B$10:$H$10,VALUE($B65))+INDEX($B$11:$H$11,VALUE($B65))*$B$3+INDEX($B$12:$H$12,VALUE($B65))*$B$3</f>
        <v>371100</v>
      </c>
    </row>
    <row r="66" spans="1:3" x14ac:dyDescent="0.25">
      <c r="A66" s="8" t="s">
        <v>104</v>
      </c>
      <c r="B66" s="7">
        <v>2</v>
      </c>
      <c r="C66" s="6" cm="1">
        <f t="array" ref="C66">INDEX($B$6:$H$6,VALUE($B66))+INDEX($B$7:$H$7,VALUE($B66))+INDEX($B$9:$H$9,VALUE($B66))*$B$3+INDEX($B$10:$H$10,VALUE($B66))+INDEX($B$11:$H$11,VALUE($B66))*$B$3+INDEX($B$12:$H$12,VALUE($B66))*$B$3</f>
        <v>293300</v>
      </c>
    </row>
    <row r="67" spans="1:3" x14ac:dyDescent="0.25">
      <c r="A67" s="8" t="s">
        <v>105</v>
      </c>
      <c r="B67" s="7">
        <v>1</v>
      </c>
      <c r="C67" s="6" cm="1">
        <f t="array" ref="C67">INDEX($B$6:$H$6,VALUE($B67))+INDEX($B$7:$H$7,VALUE($B67))+INDEX($B$9:$H$9,VALUE($B67))*$B$3+INDEX($B$10:$H$10,VALUE($B67))+INDEX($B$11:$H$11,VALUE($B67))*$B$3+INDEX($B$12:$H$12,VALUE($B67))*$B$3</f>
        <v>224300</v>
      </c>
    </row>
    <row r="68" spans="1:3" x14ac:dyDescent="0.25">
      <c r="A68" s="8" t="s">
        <v>106</v>
      </c>
      <c r="B68" s="7">
        <v>2</v>
      </c>
      <c r="C68" s="6" cm="1">
        <f t="array" ref="C68">INDEX($B$6:$H$6,VALUE($B68))+INDEX($B$7:$H$7,VALUE($B68))+INDEX($B$9:$H$9,VALUE($B68))*$B$3+INDEX($B$10:$H$10,VALUE($B68))+INDEX($B$11:$H$11,VALUE($B68))*$B$3+INDEX($B$12:$H$12,VALUE($B68))*$B$3</f>
        <v>293300</v>
      </c>
    </row>
    <row r="69" spans="1:3" x14ac:dyDescent="0.25">
      <c r="A69" s="8" t="s">
        <v>107</v>
      </c>
      <c r="B69" s="7">
        <v>1</v>
      </c>
      <c r="C69" s="6" cm="1">
        <f t="array" ref="C69">INDEX($B$6:$H$6,VALUE($B69))+INDEX($B$7:$H$7,VALUE($B69))+INDEX($B$9:$H$9,VALUE($B69))*$B$3+INDEX($B$10:$H$10,VALUE($B69))+INDEX($B$11:$H$11,VALUE($B69))*$B$3+INDEX($B$12:$H$12,VALUE($B69))*$B$3</f>
        <v>224300</v>
      </c>
    </row>
    <row r="70" spans="1:3" x14ac:dyDescent="0.25">
      <c r="A70" s="8" t="s">
        <v>108</v>
      </c>
      <c r="B70" s="7">
        <v>4</v>
      </c>
      <c r="C70" s="6" cm="1">
        <f t="array" ref="C70">INDEX($B$6:$H$6,VALUE($B70))+INDEX($B$7:$H$7,VALUE($B70))+INDEX($B$9:$H$9,VALUE($B70))*$B$3+INDEX($B$10:$H$10,VALUE($B70))+INDEX($B$11:$H$11,VALUE($B70))*$B$3+INDEX($B$12:$H$12,VALUE($B70))*$B$3</f>
        <v>457900</v>
      </c>
    </row>
    <row r="71" spans="1:3" x14ac:dyDescent="0.25">
      <c r="A71" s="8" t="s">
        <v>109</v>
      </c>
      <c r="B71" s="7">
        <v>3</v>
      </c>
      <c r="C71" s="6" cm="1">
        <f t="array" ref="C71">INDEX($B$6:$H$6,VALUE($B71))+INDEX($B$7:$H$7,VALUE($B71))+INDEX($B$9:$H$9,VALUE($B71))*$B$3+INDEX($B$10:$H$10,VALUE($B71))+INDEX($B$11:$H$11,VALUE($B71))*$B$3+INDEX($B$12:$H$12,VALUE($B71))*$B$3</f>
        <v>371100</v>
      </c>
    </row>
    <row r="72" spans="1:3" x14ac:dyDescent="0.25">
      <c r="A72" s="8" t="s">
        <v>110</v>
      </c>
      <c r="B72" s="7">
        <v>3</v>
      </c>
      <c r="C72" s="6" cm="1">
        <f t="array" ref="C72">INDEX($B$6:$H$6,VALUE($B72))+INDEX($B$7:$H$7,VALUE($B72))+INDEX($B$9:$H$9,VALUE($B72))*$B$3+INDEX($B$10:$H$10,VALUE($B72))+INDEX($B$11:$H$11,VALUE($B72))*$B$3+INDEX($B$12:$H$12,VALUE($B72))*$B$3</f>
        <v>371100</v>
      </c>
    </row>
  </sheetData>
  <sheetProtection sheet="1" objects="1" scenarios="1"/>
  <pageMargins left="0.75" right="0.75" top="1" bottom="1"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D06716C289F084FA1D705FBD95352F0" ma:contentTypeVersion="28" ma:contentTypeDescription="Create a new document." ma:contentTypeScope="" ma:versionID="1e9510c8f8b13ce84af960d90d0d5354">
  <xsd:schema xmlns:xsd="http://www.w3.org/2001/XMLSchema" xmlns:xs="http://www.w3.org/2001/XMLSchema" xmlns:p="http://schemas.microsoft.com/office/2006/metadata/properties" xmlns:ns1="http://schemas.microsoft.com/sharepoint/v3" xmlns:ns2="d77d68b6-46f1-48d8-8ba1-ec83a2f130de" xmlns:ns3="3b40e6f2-2338-4b10-afab-33de9d2150b3" targetNamespace="http://schemas.microsoft.com/office/2006/metadata/properties" ma:root="true" ma:fieldsID="d8de6078235ad9f314325b85b99fe61d" ns1:_="" ns2:_="" ns3:_="">
    <xsd:import namespace="http://schemas.microsoft.com/sharepoint/v3"/>
    <xsd:import namespace="d77d68b6-46f1-48d8-8ba1-ec83a2f130de"/>
    <xsd:import namespace="3b40e6f2-2338-4b10-afab-33de9d2150b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SearchProperties" minOccurs="0"/>
                <xsd:element ref="ns2:MediaServiceDateTaken" minOccurs="0"/>
                <xsd:element ref="ns2:MediaServiceOCR" minOccurs="0"/>
                <xsd:element ref="ns1:_ip_UnifiedCompliancePolicyProperties" minOccurs="0"/>
                <xsd:element ref="ns1:_ip_UnifiedCompliancePolicyUIAction" minOccurs="0"/>
                <xsd:element ref="ns2:other_x0020_question" minOccurs="0"/>
                <xsd:element ref="ns2:FileSourc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77d68b6-46f1-48d8-8ba1-ec83a2f130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48f3cf5a-d37e-4cd5-8b80-693f0056fec9" ma:termSetId="09814cd3-568e-fe90-9814-8d621ff8fb84" ma:anchorId="fba54fb3-c3e1-fe81-a776-ca4b69148c4d" ma:open="true" ma:isKeyword="false">
      <xsd:complexType>
        <xsd:sequence>
          <xsd:element ref="pc:Terms" minOccurs="0" maxOccurs="1"/>
        </xsd:sequence>
      </xsd:complex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other_x0020_question" ma:index="24" nillable="true" ma:displayName="other question" ma:internalName="other_x0020_question">
      <xsd:simpleType>
        <xsd:restriction base="dms:Choice">
          <xsd:enumeration value="Choice 1"/>
          <xsd:enumeration value="Choice 2"/>
          <xsd:enumeration value="Choice 3"/>
        </xsd:restriction>
      </xsd:simpleType>
    </xsd:element>
    <xsd:element name="FileSource" ma:index="25" nillable="true" ma:displayName="File Source" ma:format="Dropdown" ma:internalName="FileSourc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b40e6f2-2338-4b10-afab-33de9d2150b3"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1551bb03-3d37-49db-b0a4-bd50e1d35f3c}" ma:internalName="TaxCatchAll" ma:showField="CatchAllData" ma:web="3b40e6f2-2338-4b10-afab-33de9d2150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77d68b6-46f1-48d8-8ba1-ec83a2f130de">
      <Terms xmlns="http://schemas.microsoft.com/office/infopath/2007/PartnerControls"/>
    </lcf76f155ced4ddcb4097134ff3c332f>
    <TaxCatchAll xmlns="3b40e6f2-2338-4b10-afab-33de9d2150b3" xsi:nil="true"/>
    <_ip_UnifiedCompliancePolicyUIAction xmlns="http://schemas.microsoft.com/sharepoint/v3" xsi:nil="true"/>
    <FileSource xmlns="d77d68b6-46f1-48d8-8ba1-ec83a2f130de" xsi:nil="true"/>
    <_ip_UnifiedCompliancePolicyProperties xmlns="http://schemas.microsoft.com/sharepoint/v3" xsi:nil="true"/>
    <other_x0020_question xmlns="d77d68b6-46f1-48d8-8ba1-ec83a2f130de" xsi:nil="true"/>
  </documentManagement>
</p:properties>
</file>

<file path=customXml/itemProps1.xml><?xml version="1.0" encoding="utf-8"?>
<ds:datastoreItem xmlns:ds="http://schemas.openxmlformats.org/officeDocument/2006/customXml" ds:itemID="{BC9BEB43-FE1D-4539-8638-4509A73236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77d68b6-46f1-48d8-8ba1-ec83a2f130de"/>
    <ds:schemaRef ds:uri="3b40e6f2-2338-4b10-afab-33de9d2150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75B7141-717D-4C26-AA61-DA0399A749A9}">
  <ds:schemaRefs>
    <ds:schemaRef ds:uri="http://schemas.microsoft.com/sharepoint/v3/contenttype/forms"/>
  </ds:schemaRefs>
</ds:datastoreItem>
</file>

<file path=customXml/itemProps3.xml><?xml version="1.0" encoding="utf-8"?>
<ds:datastoreItem xmlns:ds="http://schemas.openxmlformats.org/officeDocument/2006/customXml" ds:itemID="{D4287A8F-07CC-4D07-AF9D-05B8E559CBC4}">
  <ds:schemaRefs>
    <ds:schemaRef ds:uri="http://schemas.microsoft.com/office/2006/metadata/properties"/>
    <ds:schemaRef ds:uri="http://schemas.microsoft.com/office/infopath/2007/PartnerControls"/>
    <ds:schemaRef ds:uri="d77d68b6-46f1-48d8-8ba1-ec83a2f130de"/>
    <ds:schemaRef ds:uri="3b40e6f2-2338-4b10-afab-33de9d2150b3"/>
    <ds:schemaRef ds:uri="http://schemas.microsoft.com/sharepoint/v3"/>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 – County</vt:lpstr>
      <vt:lpstr>B-1 County Budget</vt:lpstr>
      <vt:lpstr>Instructions – Intermediary</vt:lpstr>
      <vt:lpstr>B-2 Intermediary Budget</vt:lpstr>
      <vt:lpstr>Reference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Nelson, Sophia</dc:creator>
  <cp:keywords/>
  <dc:description/>
  <cp:lastModifiedBy>Nanfito, Anthony@DHCS</cp:lastModifiedBy>
  <cp:revision>0</cp:revision>
  <dcterms:created xsi:type="dcterms:W3CDTF">2026-09-29T17:55:52Z</dcterms:created>
  <dcterms:modified xsi:type="dcterms:W3CDTF">2026-11-03T17:27:29Z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0x010100FD06716C289F084FA1D705FBD95352F0</vt:lpwstr>
  </property>
</Properties>
</file>