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Gerstel\Desktop\"/>
    </mc:Choice>
  </mc:AlternateContent>
  <xr:revisionPtr revIDLastSave="0" documentId="8_{13516E39-E310-42B9-B429-E7EC43DC29D4}" xr6:coauthVersionLast="47" xr6:coauthVersionMax="47" xr10:uidLastSave="{00000000-0000-0000-0000-000000000000}"/>
  <workbookProtection lockStructure="1"/>
  <bookViews>
    <workbookView xWindow="-110" yWindow="-110" windowWidth="19420" windowHeight="11500" xr2:uid="{4AB09BBD-DF08-4DC2-8C19-CDDAE311F57B}"/>
  </bookViews>
  <sheets>
    <sheet name="HCBS Rate Tab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79" i="1" l="1"/>
  <c r="G78" i="1"/>
  <c r="G77" i="1"/>
  <c r="G76" i="1"/>
  <c r="G75" i="1"/>
  <c r="G74" i="1"/>
  <c r="G73" i="1"/>
  <c r="G72" i="1"/>
  <c r="G71" i="1"/>
  <c r="G70" i="1"/>
  <c r="G69" i="1"/>
  <c r="G68" i="1"/>
  <c r="G67" i="1"/>
  <c r="G66" i="1"/>
  <c r="G65" i="1"/>
  <c r="G64" i="1"/>
  <c r="G63" i="1"/>
  <c r="G20" i="1"/>
  <c r="G19" i="1"/>
  <c r="G18" i="1"/>
  <c r="G17" i="1"/>
  <c r="G16" i="1"/>
</calcChain>
</file>

<file path=xl/sharedStrings.xml><?xml version="1.0" encoding="utf-8"?>
<sst xmlns="http://schemas.openxmlformats.org/spreadsheetml/2006/main" count="454" uniqueCount="91">
  <si>
    <t>Press TAB to move to input areas. Press UP, DOWN, LEFT, or RIGHT ARROW in column A to read through the document.</t>
  </si>
  <si>
    <t>Home and Community Based Services Rate Table</t>
  </si>
  <si>
    <t xml:space="preserve">The following table displays the hourly Medi-Cal rate for HCBS services pursuant to CFR 447.203(b)(2)(iv), which requires DHCS to develop and publish on its website a Payment Rate Disclosure for HCBS services. The Final Rule mandates that HCBS rates be published at the rate per hour. Where an hourly rate was not available, the increments of applicable codes were used to to reflect an estimated hourly rate. For example, T2017 for Residential Habilitation is billed in 15-minute increments with a rate of $6.75. Therefore, an hourly rate of $27.00 is displayed.   
This publication does change or update any current reimbursement or billing policy, and is for display purposes only in compliance with CMS regulations. </t>
  </si>
  <si>
    <t>Sources:</t>
  </si>
  <si>
    <t xml:space="preserve">HCBS Provider Manual </t>
  </si>
  <si>
    <t>Procedural Code</t>
  </si>
  <si>
    <t>Additional codes</t>
  </si>
  <si>
    <t>Category of Service</t>
  </si>
  <si>
    <t>Provider Type</t>
  </si>
  <si>
    <t>Population Groups</t>
  </si>
  <si>
    <t>State Specified Geographic Location</t>
  </si>
  <si>
    <t>Hourly Rate</t>
  </si>
  <si>
    <t>Number of Medicaid Paid Claims (CY 2025)</t>
  </si>
  <si>
    <t>Number of Medicaid Paid Beneficiaries (CY 2025)</t>
  </si>
  <si>
    <r>
      <t>G9012 Other specified case management service not elsewhere classified. Transitional Case Management (TCM)</t>
    </r>
    <r>
      <rPr>
        <sz val="12"/>
        <rFont val="Segoe UI"/>
        <family val="2"/>
      </rPr>
      <t>, per one-hour billing increment.</t>
    </r>
    <r>
      <rPr>
        <b/>
        <sz val="12"/>
        <rFont val="Segoe UI"/>
        <family val="2"/>
      </rPr>
      <t xml:space="preserve"> </t>
    </r>
    <r>
      <rPr>
        <sz val="12"/>
        <rFont val="Segoe UI"/>
        <family val="2"/>
      </rPr>
      <t>For California Community Transition (CCT) Demonstration Project providers only. Coordinated care fee, risk adjusted maintenance, other specified care management: Services provided to transition an eligible individual from a health facility to a home and community-based setting. This includes the assessment of the individual’s medical and non-medical needs, supports in the home and funding. TCM services may be provided up to 180 days before discharge from an institution. Providers may be reimbursed for a maximum of 24 hours per day (24 units).</t>
    </r>
  </si>
  <si>
    <t>U6</t>
  </si>
  <si>
    <t>Uses Category Of Service: 83 (Home and Community Based Services)</t>
  </si>
  <si>
    <t>Non-Profit Agency (95)</t>
  </si>
  <si>
    <t>Adult and Child</t>
  </si>
  <si>
    <t>Statewide</t>
  </si>
  <si>
    <t>Professional Corp. (69)</t>
  </si>
  <si>
    <t>Uses Category Of Service: 83 (Home and Community Based Services) - Personal Care and Homemaker</t>
  </si>
  <si>
    <t>Personal Care Agency (66)</t>
  </si>
  <si>
    <t>Uses Category Of Service: 83 (Home and Community Based Services); - Home Health Aide</t>
  </si>
  <si>
    <t>HHA (14)</t>
  </si>
  <si>
    <r>
      <t>G9012 Transitional Case Management (TCM)</t>
    </r>
    <r>
      <rPr>
        <sz val="12"/>
        <color rgb="FF000000"/>
        <rFont val="Segoe UI"/>
        <family val="2"/>
      </rPr>
      <t>, per hour.</t>
    </r>
    <r>
      <rPr>
        <b/>
        <sz val="12"/>
        <color rgb="FF000000"/>
        <rFont val="Segoe UI"/>
        <family val="2"/>
      </rPr>
      <t xml:space="preserve"> </t>
    </r>
    <r>
      <rPr>
        <sz val="12"/>
        <color rgb="FF000000"/>
        <rFont val="Segoe UI"/>
        <family val="2"/>
      </rPr>
      <t>Coordinated care fee, risk adjusted maintenance, other specified care management: Services provided to transition an HCBA waiver eligible individual from a health facility to a home and community-based setting. This includes the assessment of the individual’s medical and non-medical needs, supports in the home and funding. TCM services may be provided up to 180 days before discharge from an institution. Providers may be reimbursed for a maximum of 24 hours per day (24 units).</t>
    </r>
  </si>
  <si>
    <t xml:space="preserve">Not Applicable </t>
  </si>
  <si>
    <t xml:space="preserve">Uses Category Of Service: 83 (Home and Community Based Services) </t>
  </si>
  <si>
    <t>21+</t>
  </si>
  <si>
    <r>
      <t>G9012 Transitional Case Management (TCM)</t>
    </r>
    <r>
      <rPr>
        <sz val="12"/>
        <color rgb="FF000000"/>
        <rFont val="Segoe UI"/>
        <family val="2"/>
      </rPr>
      <t>, per hour. Coordinated care fee, risk adjusted maintenance, other specified care management: Services provided to transition an HCBA waiver eligible individual from a health facility to a home and community-based setting. This includes the assessment of the individual’s medical and non-medical needs, supports in the home and funding. TCM services may be provided up to 180 days before discharge from an institution. Providers may be reimbursed for a maximum of 24 hours per day (24 units).</t>
    </r>
  </si>
  <si>
    <t>HCBS RN (67)</t>
  </si>
  <si>
    <r>
      <t>G9012 Transitional Case Management (TCM)</t>
    </r>
    <r>
      <rPr>
        <sz val="12"/>
        <rFont val="Segoe UI"/>
        <family val="2"/>
      </rPr>
      <t>, per hour.</t>
    </r>
    <r>
      <rPr>
        <b/>
        <sz val="12"/>
        <rFont val="Segoe UI"/>
        <family val="2"/>
      </rPr>
      <t xml:space="preserve"> </t>
    </r>
    <r>
      <rPr>
        <sz val="12"/>
        <rFont val="Segoe UI"/>
        <family val="2"/>
      </rPr>
      <t>Coordinated care fee, risk adjusted maintenance, other specified care management: Services provided to transition an HCBA waiver eligible individual from a health facility to a home and community-based setting. This includes the assessment of the individual’s medical and non-medical needs, supports in the home and funding. TCM services may be provided up to 180 days before discharge from an institution. Providers may be reimbursed for a maximum of 24 hours per day (24 units).</t>
    </r>
  </si>
  <si>
    <t>HCBS Benefit Provider (68)</t>
  </si>
  <si>
    <r>
      <rPr>
        <b/>
        <sz val="12"/>
        <color rgb="FF000000"/>
        <rFont val="Segoe UI"/>
      </rPr>
      <t>G9012 Transitional Case Management (TCM)</t>
    </r>
    <r>
      <rPr>
        <sz val="12"/>
        <color rgb="FF000000"/>
        <rFont val="Segoe UI"/>
      </rPr>
      <t>, per hour. Coordinated care fee, risk adjusted maintenance, other specified care management: Services provided to transition an HCBA waiver eligible individual from a health facility to a home and community-based setting. This includes the assessment of the individual’s medical and non-medical needs, supports in the home and funding. TCM services may be provided up to 180 days before discharge from an institution. Providers may be reimbursed for a maximum of 24 hours per day (24 units).</t>
    </r>
  </si>
  <si>
    <t>Uses Category Of Service: 83 (Home and Community Based Services) -Home Health Aide</t>
  </si>
  <si>
    <t>Home Health Agency (14)</t>
  </si>
  <si>
    <r>
      <t>H0045 Respite care services, not in the home</t>
    </r>
    <r>
      <rPr>
        <sz val="12"/>
        <color rgb="FF000000"/>
        <rFont val="Segoe UI"/>
        <family val="2"/>
      </rPr>
      <t>, per diem.</t>
    </r>
    <r>
      <rPr>
        <b/>
        <sz val="12"/>
        <color rgb="FF000000"/>
        <rFont val="Segoe UI"/>
        <family val="2"/>
      </rPr>
      <t xml:space="preserve"> </t>
    </r>
    <r>
      <rPr>
        <sz val="12"/>
        <color rgb="FF000000"/>
        <rFont val="Segoe UI"/>
        <family val="2"/>
      </rPr>
      <t>Intermittent or regularly scheduled temporary care and supervision provided to an individual in an approved out of home location, per day. For example, Congregate Living Health Facility (CLHF).</t>
    </r>
  </si>
  <si>
    <t>U1</t>
  </si>
  <si>
    <t>CLHF (59)</t>
  </si>
  <si>
    <r>
      <t>H0045 Respite care services, not in the home</t>
    </r>
    <r>
      <rPr>
        <sz val="12"/>
        <rFont val="Segoe UI"/>
        <family val="2"/>
      </rPr>
      <t>, per diem.</t>
    </r>
    <r>
      <rPr>
        <b/>
        <sz val="12"/>
        <rFont val="Segoe UI"/>
        <family val="2"/>
      </rPr>
      <t xml:space="preserve"> </t>
    </r>
    <r>
      <rPr>
        <sz val="12"/>
        <rFont val="Segoe UI"/>
        <family val="2"/>
      </rPr>
      <t>Intermittent or regularly scheduled temporary care and supervision provided to an individual in an approved out of home location, per day. For example, Congregate Living Health Facility (CLHF).</t>
    </r>
  </si>
  <si>
    <t>U2</t>
  </si>
  <si>
    <t>U3</t>
  </si>
  <si>
    <t>U4 (Pediatric NF-B)</t>
  </si>
  <si>
    <t>Child</t>
  </si>
  <si>
    <r>
      <t>H0045 Respite care services, not in the home</t>
    </r>
    <r>
      <rPr>
        <sz val="12"/>
        <rFont val="Segoe UI"/>
        <family val="2"/>
      </rPr>
      <t>, per diem. Intermittent or regularly scheduled temporary care and supervision provided to an individual in an approved out of home location, per day. For example, Congregate Living Health Facility (CLHF).</t>
    </r>
  </si>
  <si>
    <t>U5 (Pediatric Subacute)</t>
  </si>
  <si>
    <r>
      <t>H0045 Respite care services, not in the home</t>
    </r>
    <r>
      <rPr>
        <sz val="12"/>
        <color rgb="FF000000"/>
        <rFont val="Segoe UI"/>
        <family val="2"/>
      </rPr>
      <t>, per hour.</t>
    </r>
    <r>
      <rPr>
        <b/>
        <sz val="12"/>
        <color rgb="FF000000"/>
        <rFont val="Segoe UI"/>
        <family val="2"/>
      </rPr>
      <t xml:space="preserve"> </t>
    </r>
    <r>
      <rPr>
        <sz val="12"/>
        <color rgb="FF000000"/>
        <rFont val="Segoe UI"/>
        <family val="2"/>
      </rPr>
      <t>Intermittent or temporary care and supervision provided to an individual in an approved out of home location. For example, to individuals under the age of 21 in a Pediatric Day Health Center enrolled as a HCBS Benefit Provider.</t>
    </r>
    <r>
      <rPr>
        <b/>
        <sz val="12"/>
        <color rgb="FF000000"/>
        <rFont val="Segoe UI"/>
        <family val="2"/>
      </rPr>
      <t xml:space="preserve"> </t>
    </r>
    <r>
      <rPr>
        <sz val="12"/>
        <color rgb="FF000000"/>
        <rFont val="Segoe UI"/>
        <family val="2"/>
      </rPr>
      <t>One unit equals one hour.</t>
    </r>
  </si>
  <si>
    <t>HCBS Benefit Provider (068)</t>
  </si>
  <si>
    <r>
      <t>S5100 Nursing care, out of the home in an approved home-like setting</t>
    </r>
    <r>
      <rPr>
        <sz val="12"/>
        <color rgb="FF000000"/>
        <rFont val="Segoe UI"/>
        <family val="2"/>
      </rPr>
      <t>, per 15 minutes.</t>
    </r>
    <r>
      <rPr>
        <b/>
        <sz val="12"/>
        <color rgb="FF000000"/>
        <rFont val="Segoe UI"/>
        <family val="2"/>
      </rPr>
      <t xml:space="preserve"> </t>
    </r>
    <r>
      <rPr>
        <sz val="12"/>
        <color rgb="FF000000"/>
        <rFont val="Segoe UI"/>
        <family val="2"/>
      </rPr>
      <t>Nursing care for HCBS waiver participants 21-years of age and older, provided by Pediatric Day Health Center HCBS Benefit Providers licensed to operate a Transitional Health Care Needs Optional Services Unit (TCU). One unit equals 15 minutes.</t>
    </r>
  </si>
  <si>
    <t>Home Health Aide   Uses Category Of Service: 83 (Home and Community Based Services)</t>
  </si>
  <si>
    <r>
      <t>S5111 Home care training, family</t>
    </r>
    <r>
      <rPr>
        <sz val="12"/>
        <rFont val="Segoe UI"/>
        <family val="2"/>
      </rPr>
      <t>; per 15-minute session. For California Community Transition (CCT) Demonstration Project providers only.</t>
    </r>
    <r>
      <rPr>
        <b/>
        <sz val="12"/>
        <rFont val="Segoe UI"/>
        <family val="2"/>
      </rPr>
      <t xml:space="preserve"> </t>
    </r>
    <r>
      <rPr>
        <sz val="12"/>
        <rFont val="Segoe UI"/>
        <family val="2"/>
      </rPr>
      <t>Family training services provided for the families of individuals served under CCT. Training includes instruction about treatment regimens and use of equipment specified in the plan of care and shall include updates as necessary to maintain the individual’s safety at home.</t>
    </r>
  </si>
  <si>
    <r>
      <t>S5111 Home care training, family</t>
    </r>
    <r>
      <rPr>
        <sz val="12"/>
        <rFont val="Segoe UI"/>
        <family val="2"/>
      </rPr>
      <t>; per session.</t>
    </r>
    <r>
      <rPr>
        <b/>
        <sz val="12"/>
        <rFont val="Segoe UI"/>
        <family val="2"/>
      </rPr>
      <t xml:space="preserve"> </t>
    </r>
    <r>
      <rPr>
        <sz val="12"/>
        <rFont val="Segoe UI"/>
        <family val="2"/>
      </rPr>
      <t>Family training services provided for the families of individuals served under the HCBA waivers. Training includes instruction about treatment regimens and use of equipment specified in the plan of care, and shall include updates as necessary to maintain the individual’s safety at home. Session equals one hour.</t>
    </r>
  </si>
  <si>
    <r>
      <t>S9122 Home health aide or certified nurse assistant, providing care in the home</t>
    </r>
    <r>
      <rPr>
        <sz val="12"/>
        <rFont val="Segoe UI"/>
        <family val="2"/>
      </rPr>
      <t>; per hour.</t>
    </r>
    <r>
      <rPr>
        <b/>
        <sz val="12"/>
        <rFont val="Segoe UI"/>
        <family val="2"/>
      </rPr>
      <t xml:space="preserve"> </t>
    </r>
    <r>
      <rPr>
        <sz val="12"/>
        <rFont val="Segoe UI"/>
        <family val="2"/>
      </rPr>
      <t>Individual private duty services provided by a certified home health aide (CHHA) who is employed by a Home Health Agency and supervised by a registered nurse. Per hour.</t>
    </r>
  </si>
  <si>
    <t>TT</t>
  </si>
  <si>
    <t xml:space="preserve">Uses Category Of Service: 83 (Home and Community Based Services) - Home Health Aide </t>
  </si>
  <si>
    <r>
      <t>S9123 Nursing care, in the home; by registered nurse</t>
    </r>
    <r>
      <rPr>
        <sz val="12"/>
        <rFont val="Segoe UI"/>
        <family val="2"/>
      </rPr>
      <t>, per hour (use of general nursing care only, not to be used when CPT codes 99500 thru 99602 can be used).</t>
    </r>
    <r>
      <rPr>
        <b/>
        <sz val="12"/>
        <rFont val="Segoe UI"/>
        <family val="2"/>
      </rPr>
      <t xml:space="preserve"> </t>
    </r>
    <r>
      <rPr>
        <sz val="12"/>
        <rFont val="Segoe UI"/>
        <family val="2"/>
      </rPr>
      <t>Individual private duty nursing services provided by a registered nurse for individual and shared nursing care.</t>
    </r>
  </si>
  <si>
    <r>
      <t>S9123 Nursing care, in the home; by registered nurse</t>
    </r>
    <r>
      <rPr>
        <sz val="12"/>
        <rFont val="Segoe UI"/>
        <family val="2"/>
      </rPr>
      <t>, per hour (use of general nursing care only, not to be used when CPT</t>
    </r>
    <r>
      <rPr>
        <vertAlign val="superscript"/>
        <sz val="12"/>
        <rFont val="Segoe UI"/>
        <family val="2"/>
      </rPr>
      <t xml:space="preserve"> </t>
    </r>
    <r>
      <rPr>
        <sz val="12"/>
        <rFont val="Segoe UI"/>
        <family val="2"/>
      </rPr>
      <t>codes 99500 thru 99602 can be used).</t>
    </r>
    <r>
      <rPr>
        <b/>
        <sz val="12"/>
        <rFont val="Segoe UI"/>
        <family val="2"/>
      </rPr>
      <t xml:space="preserve"> </t>
    </r>
    <r>
      <rPr>
        <sz val="12"/>
        <rFont val="Segoe UI"/>
        <family val="2"/>
      </rPr>
      <t>Individual private duty nursing services provided by a registered nurse for individual and shared nursing care.</t>
    </r>
  </si>
  <si>
    <r>
      <t>S9124 Nursing care, in the home; by licensed practical nurse</t>
    </r>
    <r>
      <rPr>
        <sz val="12"/>
        <rFont val="Segoe UI"/>
        <family val="2"/>
      </rPr>
      <t>, per hour. Individual private duty nursing services provided by a licensed vocational nurse (LVN) for individual and shared nursing care.</t>
    </r>
  </si>
  <si>
    <t>HCBS LVN (67)</t>
  </si>
  <si>
    <r>
      <t>S9124 Nursing care, in the home; by licensed practical nurse</t>
    </r>
    <r>
      <rPr>
        <sz val="12"/>
        <rFont val="Segoe UI"/>
        <family val="2"/>
      </rPr>
      <t>, per hour.</t>
    </r>
    <r>
      <rPr>
        <b/>
        <sz val="12"/>
        <rFont val="Segoe UI"/>
        <family val="2"/>
      </rPr>
      <t xml:space="preserve"> </t>
    </r>
    <r>
      <rPr>
        <sz val="12"/>
        <rFont val="Segoe UI"/>
        <family val="2"/>
      </rPr>
      <t>Individual private duty nursing services provided by a licensed vocational nurse (LVN) for individual and shared nursing care.</t>
    </r>
  </si>
  <si>
    <r>
      <t>T1005 Respite care services</t>
    </r>
    <r>
      <rPr>
        <sz val="12"/>
        <rFont val="Segoe UI"/>
        <family val="2"/>
      </rPr>
      <t>, up to 15 minutes.</t>
    </r>
    <r>
      <rPr>
        <b/>
        <sz val="12"/>
        <rFont val="Segoe UI"/>
        <family val="2"/>
      </rPr>
      <t xml:space="preserve"> </t>
    </r>
    <r>
      <rPr>
        <sz val="12"/>
        <rFont val="Segoe UI"/>
        <family val="2"/>
      </rPr>
      <t>Intermittent or regularly scheduled temporary care and supervision provided to an individual in their home or in an approved out of home location. 1 unit equals 15 minutes.</t>
    </r>
  </si>
  <si>
    <t>Non-Profit Propriety Agency (95)</t>
  </si>
  <si>
    <t>Employment Agency (64)</t>
  </si>
  <si>
    <r>
      <t>T1016 Case management</t>
    </r>
    <r>
      <rPr>
        <sz val="12"/>
        <rFont val="Segoe UI"/>
        <family val="2"/>
      </rPr>
      <t>, each 15 minutes.</t>
    </r>
    <r>
      <rPr>
        <b/>
        <sz val="12"/>
        <rFont val="Segoe UI"/>
        <family val="2"/>
      </rPr>
      <t xml:space="preserve"> </t>
    </r>
    <r>
      <rPr>
        <sz val="12"/>
        <rFont val="Segoe UI"/>
        <family val="2"/>
      </rPr>
      <t>Consists of the development of a treatment plan, ongoing case management activities and HCBS registered nurse supervisory activities of private duty services (individual or shared) provided by an HCBS LVN. 1 unit equals 15 minutes.</t>
    </r>
  </si>
  <si>
    <t>Non-Profit Proprietary Agency (95)</t>
  </si>
  <si>
    <r>
      <t xml:space="preserve">T1016 Case management, each 15 minutes. </t>
    </r>
    <r>
      <rPr>
        <sz val="12"/>
        <rFont val="Segoe UI"/>
        <family val="2"/>
      </rPr>
      <t>Consists of the development of a treatment plan, ongoing case management activities and HCBS registered nurse supervisory activities of private duty services (individual or shared) provided by an HCBS LVN. 1 unit equals 15 minutes.</t>
    </r>
  </si>
  <si>
    <t>Professional Corp (69)</t>
  </si>
  <si>
    <r>
      <t>T1019 Personal care services</t>
    </r>
    <r>
      <rPr>
        <sz val="12"/>
        <rFont val="Segoe UI"/>
        <family val="2"/>
      </rPr>
      <t>, per 15 minutes, not for an inpatient or resident of a hospital, nursing facility, Intermediate Care Facility/Mentally Retarded (ICF/MR) or Institution for Mental Disease (IMD), part of the individualized plan of treatment (code may not be used to identify services provided by home health aide or certified nurse assistant).</t>
    </r>
    <r>
      <rPr>
        <b/>
        <sz val="12"/>
        <rFont val="Segoe UI"/>
        <family val="2"/>
      </rPr>
      <t xml:space="preserve"> </t>
    </r>
    <r>
      <rPr>
        <sz val="12"/>
        <rFont val="Segoe UI"/>
        <family val="2"/>
      </rPr>
      <t>Supportive services to assist an individual to remain at home and includes assistance to independent activities of daily living and adult companionship. 1 unit equals 15 minutes.</t>
    </r>
  </si>
  <si>
    <t>Uses Category Of Service: 83 (Home and Community Based Services)- Personal Care and Homemaker</t>
  </si>
  <si>
    <t>HCBS Benefit Provider (64)</t>
  </si>
  <si>
    <r>
      <t>T2017 Habilitation, residential, waiver</t>
    </r>
    <r>
      <rPr>
        <sz val="12"/>
        <rFont val="Segoe UI"/>
        <family val="2"/>
      </rPr>
      <t>; 15 minutes.</t>
    </r>
    <r>
      <rPr>
        <b/>
        <sz val="12"/>
        <rFont val="Segoe UI"/>
        <family val="2"/>
      </rPr>
      <t xml:space="preserve"> </t>
    </r>
    <r>
      <rPr>
        <sz val="12"/>
        <rFont val="Segoe UI"/>
        <family val="2"/>
      </rPr>
      <t>For California Community Transition (CCT) Demonstration Project providers only. Services to assist in acquiring, retaining and improving the self-help, socialization and adaptive skills necessary to reside successfully in a participant’s natural environment. Providers may bill a maximum of 24 hours per day (96 units).</t>
    </r>
  </si>
  <si>
    <t>Uses Category Of Service: 83 (Home and Community Based Services)- Habilitation Services</t>
  </si>
  <si>
    <t>HHA RN (14)</t>
  </si>
  <si>
    <r>
      <t>T2017 Habilitation, residential, waiver</t>
    </r>
    <r>
      <rPr>
        <sz val="12"/>
        <rFont val="Segoe UI"/>
        <family val="2"/>
      </rPr>
      <t>; 15 minutes.</t>
    </r>
    <r>
      <rPr>
        <b/>
        <sz val="12"/>
        <rFont val="Segoe UI"/>
        <family val="2"/>
      </rPr>
      <t xml:space="preserve"> </t>
    </r>
    <r>
      <rPr>
        <sz val="12"/>
        <rFont val="Segoe UI"/>
        <family val="2"/>
      </rPr>
      <t>Services to assist in acquiring, retaining and improving the self-help, socialization and adaptive skills necessary to reside successfully in a participant’s natural environment. Providers may bill a maximum of 24 hours per day (96 units).</t>
    </r>
  </si>
  <si>
    <t>Uses Category Of Service: 83 (Home and Community Based Services); Habilitation Services</t>
  </si>
  <si>
    <t>Uses Category Of Service: 83 (Home and Community Based Services) - Habilitation Services</t>
  </si>
  <si>
    <r>
      <t>T2017 Residential Habilitation, residential, waiver</t>
    </r>
    <r>
      <rPr>
        <sz val="12"/>
        <color rgb="FF000000"/>
        <rFont val="Segoe UI"/>
        <family val="2"/>
      </rPr>
      <t xml:space="preserve">, per 15 minutes. Available to all tiers, these services require prior approval from DHCS Nurse Evaluator and provides for additional, appropriate staff to assist in acquiring, retaining, and improving the self-help, socialization, and adaptive skills as needed by the participant. See page 4 of Assisted Living Waiver for Services Specifications. </t>
    </r>
  </si>
  <si>
    <t>U4</t>
  </si>
  <si>
    <t>Residential Care Facility for the Elderly or Adult Residential Facility (94)</t>
  </si>
  <si>
    <r>
      <t>T2024 Augmented Plan of Care Development and Follow-up, waiver</t>
    </r>
    <r>
      <rPr>
        <sz val="12"/>
        <color rgb="FF000000"/>
        <rFont val="Segoe UI"/>
        <family val="2"/>
      </rPr>
      <t xml:space="preserve">, per 15 minutes. A systematic assessment of a participant’s conduct that identifies functional and dysfunctional behaviors, followed by the development of a written behavior plan, and the training of personnel to implement the behavior plan, monitor the effectiveness, and modify the plan if necessary. Approval must be received from DHCS prior to billing for Augmented Plan of Care Development and Follow-up. See page 4 of Assisted Living Waiver for Services Specifications. </t>
    </r>
  </si>
  <si>
    <t>Uses Category Of Service: 83 (Home and Community Based Services</t>
  </si>
  <si>
    <t>Care Coordination Agency (93)</t>
  </si>
  <si>
    <r>
      <t>T2031 Assisted Living Services - Homemaker; Home Health Aide; Personal Care, residential, waiver</t>
    </r>
    <r>
      <rPr>
        <sz val="12"/>
        <color rgb="FF000000"/>
        <rFont val="Segoe UI"/>
        <family val="2"/>
      </rPr>
      <t xml:space="preserve">, per diem.                                                                                             Assisted Living Services includes personal care services, including assistance with ADLs and IADLs as needed, chore services, companion services, medication oversight, and therapeutic social and recreational programming provided in a home-like environment. This service includes 24-hour on-site direct care staff to meet scheduled or unpredictable needs in a way that promotes maximum dignity and independence, and to provide supervision, safety, and security. </t>
    </r>
  </si>
  <si>
    <t>Uses Category Of Service: 83 (Home and Community Based Services) - Home Health Aide, Homemaker and Personal Care Services</t>
  </si>
  <si>
    <t>U5</t>
  </si>
  <si>
    <r>
      <t>T2033 Residential care, not otherwise specified (NOS), waiver</t>
    </r>
    <r>
      <rPr>
        <sz val="12"/>
        <rFont val="Segoe UI"/>
        <family val="2"/>
      </rPr>
      <t>; per diem.</t>
    </r>
    <r>
      <rPr>
        <b/>
        <sz val="12"/>
        <rFont val="Segoe UI"/>
        <family val="2"/>
      </rPr>
      <t xml:space="preserve"> </t>
    </r>
    <r>
      <rPr>
        <sz val="12"/>
        <rFont val="Segoe UI"/>
        <family val="2"/>
      </rPr>
      <t>Private duty nursing services provided by a Congregate Living Health Facility (CLHF), or Intermediate Care Facility for the Developmentally Disabled-Continuous Nursing (ICF/DD-CN) per day.</t>
    </r>
  </si>
  <si>
    <t>U8 (DD/CNC Non-Vent)</t>
  </si>
  <si>
    <r>
      <t>T2033 Residential care, not otherwise specified (NOS), waiver</t>
    </r>
    <r>
      <rPr>
        <sz val="12"/>
        <color rgb="FF000000"/>
        <rFont val="Segoe UI"/>
        <family val="2"/>
      </rPr>
      <t>; per diem.</t>
    </r>
    <r>
      <rPr>
        <b/>
        <sz val="12"/>
        <color rgb="FF000000"/>
        <rFont val="Segoe UI"/>
        <family val="2"/>
      </rPr>
      <t xml:space="preserve"> </t>
    </r>
    <r>
      <rPr>
        <sz val="12"/>
        <color rgb="FF000000"/>
        <rFont val="Segoe UI"/>
        <family val="2"/>
      </rPr>
      <t>Private duty nursing services provided by a Congregate Living Health Facility (CLHF), or Intermediate Care Facility for the Developmentally Disabled-Continuous Nursing (ICF/DD-CN)</t>
    </r>
    <r>
      <rPr>
        <b/>
        <sz val="12"/>
        <color rgb="FF000000"/>
        <rFont val="Segoe UI"/>
        <family val="2"/>
      </rPr>
      <t xml:space="preserve"> </t>
    </r>
    <r>
      <rPr>
        <sz val="12"/>
        <color rgb="FF000000"/>
        <rFont val="Segoe UI"/>
        <family val="2"/>
      </rPr>
      <t>per day.</t>
    </r>
  </si>
  <si>
    <t>U9 (DD/CNC Ventilator Dependent)</t>
  </si>
  <si>
    <t xml:space="preserve">Footnote: </t>
  </si>
  <si>
    <r>
      <rPr>
        <vertAlign val="superscript"/>
        <sz val="11"/>
        <color rgb="FF000000"/>
        <rFont val="Segoe UI"/>
      </rPr>
      <t>1</t>
    </r>
    <r>
      <rPr>
        <sz val="11"/>
        <color rgb="FF000000"/>
        <rFont val="Segoe UI"/>
      </rPr>
      <t xml:space="preserve">Represents services that are paid per diem to facilities and cannot be converted into an hourly rate.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</si>
</sst>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_(* #,##0_);_(* \(#,##0\);_(* &quot;-&quot;??_);_(@_)"/>
  </numFmts>
  <fonts count="21" x14ac:knownFonts="1">
    <font>
      <sz val="11"/>
      <color theme="1"/>
      <name val="Aptos Narrow"/>
      <family val="2"/>
      <scheme val="minor"/>
    </font>
    <font>
      <sz val="12"/>
      <color rgb="FFFFFFFF"/>
      <name val="Segoe UI"/>
      <family val="2"/>
      <charset val="1"/>
    </font>
    <font>
      <b/>
      <sz val="12"/>
      <color rgb="FFFFFFFF"/>
      <name val="Segoe UI"/>
      <family val="2"/>
    </font>
    <font>
      <b/>
      <sz val="12"/>
      <color rgb="FF000000"/>
      <name val="Segoe UI"/>
      <family val="2"/>
    </font>
    <font>
      <sz val="12"/>
      <color rgb="FF000000"/>
      <name val="Segoe UI"/>
      <family val="2"/>
    </font>
    <font>
      <sz val="12"/>
      <name val="Segoe UI"/>
      <family val="2"/>
    </font>
    <font>
      <b/>
      <sz val="12"/>
      <name val="Segoe UI"/>
      <family val="2"/>
    </font>
    <font>
      <vertAlign val="superscript"/>
      <sz val="12"/>
      <name val="Segoe UI"/>
      <family val="2"/>
    </font>
    <font>
      <sz val="12"/>
      <color rgb="FF000000"/>
      <name val="Times New Roman"/>
      <family val="1"/>
    </font>
    <font>
      <b/>
      <sz val="11"/>
      <color theme="1"/>
      <name val="Segoe UI"/>
      <family val="2"/>
    </font>
    <font>
      <vertAlign val="superscript"/>
      <sz val="11"/>
      <color rgb="FF000000"/>
      <name val="Segoe UI"/>
    </font>
    <font>
      <sz val="11"/>
      <color rgb="FF000000"/>
      <name val="Segoe UI"/>
    </font>
    <font>
      <sz val="12"/>
      <color theme="1"/>
      <name val="Segoe UI"/>
    </font>
    <font>
      <b/>
      <sz val="12"/>
      <color rgb="FF000000"/>
      <name val="Segoe UI"/>
    </font>
    <font>
      <sz val="12"/>
      <color rgb="FF000000"/>
      <name val="Segoe UI"/>
    </font>
    <font>
      <u/>
      <sz val="11"/>
      <color theme="10"/>
      <name val="Aptos Narrow"/>
      <family val="2"/>
      <scheme val="minor"/>
    </font>
    <font>
      <sz val="12"/>
      <color rgb="FF000000"/>
      <name val="Segoe UI"/>
      <family val="2"/>
      <charset val="1"/>
    </font>
    <font>
      <b/>
      <sz val="24"/>
      <color rgb="FF2D6E8D"/>
      <name val="Segoe UI"/>
    </font>
    <font>
      <b/>
      <sz val="12"/>
      <color rgb="FF000000"/>
      <name val="Segoe UI"/>
      <family val="2"/>
      <charset val="1"/>
    </font>
    <font>
      <u/>
      <sz val="12"/>
      <color theme="10"/>
      <name val="Segoe UI"/>
    </font>
    <font>
      <u/>
      <sz val="12"/>
      <color theme="10"/>
      <name val="Segoe UI"/>
      <family val="2"/>
    </font>
  </fonts>
  <fills count="3">
    <fill>
      <patternFill patternType="none"/>
    </fill>
    <fill>
      <patternFill patternType="gray125"/>
    </fill>
    <fill>
      <patternFill patternType="solid">
        <fgColor rgb="FF17315A"/>
        <bgColor indexed="64"/>
      </patternFill>
    </fill>
  </fills>
  <borders count="21">
    <border>
      <left/>
      <right/>
      <top/>
      <bottom/>
      <diagonal/>
    </border>
    <border>
      <left style="thin">
        <color indexed="64"/>
      </left>
      <right style="thin">
        <color rgb="FF000000"/>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indexed="64"/>
      </right>
      <top style="medium">
        <color rgb="FF000000"/>
      </top>
      <bottom/>
      <diagonal/>
    </border>
    <border>
      <left style="thin">
        <color indexed="64"/>
      </left>
      <right style="thin">
        <color rgb="FF000000"/>
      </right>
      <top style="medium">
        <color rgb="FF000000"/>
      </top>
      <bottom/>
      <diagonal/>
    </border>
    <border>
      <left style="thin">
        <color rgb="FF000000"/>
      </left>
      <right style="thin">
        <color rgb="FF000000"/>
      </right>
      <top style="thin">
        <color indexed="64"/>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rgb="FF000000"/>
      </left>
      <right/>
      <top style="medium">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s>
  <cellStyleXfs count="2">
    <xf numFmtId="0" fontId="0" fillId="0" borderId="0"/>
    <xf numFmtId="0" fontId="15" fillId="0" borderId="0" applyNumberFormat="0" applyFill="0" applyBorder="0" applyAlignment="0" applyProtection="0"/>
  </cellStyleXfs>
  <cellXfs count="52">
    <xf numFmtId="0" fontId="0" fillId="0" borderId="0" xfId="0"/>
    <xf numFmtId="0" fontId="0" fillId="0" borderId="0" xfId="0" applyProtection="1">
      <protection locked="0"/>
    </xf>
    <xf numFmtId="0" fontId="5"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4" fillId="0" borderId="6" xfId="0" applyFont="1" applyBorder="1" applyAlignment="1" applyProtection="1">
      <alignment horizontal="left" vertical="top"/>
      <protection locked="0"/>
    </xf>
    <xf numFmtId="8" fontId="4" fillId="0" borderId="12" xfId="0" applyNumberFormat="1" applyFont="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8" fontId="4" fillId="0" borderId="13" xfId="0" applyNumberFormat="1" applyFont="1" applyBorder="1" applyAlignment="1" applyProtection="1">
      <alignment horizontal="left" vertical="top"/>
      <protection locked="0"/>
    </xf>
    <xf numFmtId="0" fontId="6" fillId="0" borderId="1"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4" fillId="0" borderId="4" xfId="0" applyFont="1" applyBorder="1" applyAlignment="1" applyProtection="1">
      <alignment horizontal="left" vertical="top"/>
      <protection locked="0"/>
    </xf>
    <xf numFmtId="0" fontId="4" fillId="0" borderId="5" xfId="0" applyFont="1" applyBorder="1" applyAlignment="1" applyProtection="1">
      <alignment horizontal="left" vertical="top" wrapText="1"/>
      <protection locked="0"/>
    </xf>
    <xf numFmtId="0" fontId="9" fillId="0" borderId="0" xfId="0" applyFont="1" applyProtection="1">
      <protection locked="0"/>
    </xf>
    <xf numFmtId="0" fontId="18" fillId="0" borderId="0" xfId="0" applyFont="1" applyAlignment="1" applyProtection="1">
      <alignment horizontal="left" vertical="top"/>
      <protection locked="0"/>
    </xf>
    <xf numFmtId="0" fontId="19" fillId="0" borderId="0" xfId="1" applyFont="1" applyAlignment="1" applyProtection="1">
      <alignment horizontal="left" vertical="top"/>
      <protection locked="0"/>
    </xf>
    <xf numFmtId="0" fontId="12" fillId="2" borderId="0" xfId="0" applyFont="1" applyFill="1" applyAlignment="1" applyProtection="1">
      <alignment horizontal="center" vertical="top"/>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1" fillId="0" borderId="0" xfId="0" applyFont="1" applyAlignment="1" applyProtection="1">
      <alignment horizontal="left" vertical="top"/>
      <protection locked="0"/>
    </xf>
    <xf numFmtId="0" fontId="2" fillId="2" borderId="17" xfId="0" applyFont="1" applyFill="1" applyBorder="1" applyAlignment="1" applyProtection="1">
      <alignment horizontal="center" vertical="top" wrapText="1"/>
      <protection locked="0"/>
    </xf>
    <xf numFmtId="165" fontId="12" fillId="0" borderId="2" xfId="0" applyNumberFormat="1" applyFont="1" applyBorder="1" applyAlignment="1" applyProtection="1">
      <alignment horizontal="left" vertical="top"/>
      <protection locked="0"/>
    </xf>
    <xf numFmtId="0" fontId="14" fillId="0" borderId="1"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17" fillId="0" borderId="0" xfId="0" applyFont="1" applyAlignment="1" applyProtection="1">
      <alignment vertical="top"/>
      <protection locked="0"/>
    </xf>
    <xf numFmtId="0" fontId="6" fillId="0" borderId="0" xfId="0" applyFont="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8" fontId="4" fillId="0" borderId="0" xfId="0" applyNumberFormat="1" applyFont="1" applyAlignment="1" applyProtection="1">
      <alignment horizontal="left" vertical="top"/>
      <protection locked="0"/>
    </xf>
    <xf numFmtId="0" fontId="16" fillId="0" borderId="0" xfId="0" applyFont="1" applyAlignment="1" applyProtection="1">
      <alignment horizontal="left" vertical="top" wrapText="1"/>
      <protection locked="0"/>
    </xf>
    <xf numFmtId="0" fontId="11" fillId="0" borderId="0" xfId="0" applyFont="1" applyProtection="1">
      <protection locked="0"/>
    </xf>
    <xf numFmtId="0" fontId="4" fillId="0" borderId="13" xfId="0" applyFont="1" applyBorder="1" applyAlignment="1" applyProtection="1">
      <alignment horizontal="left" vertical="top"/>
      <protection locked="0"/>
    </xf>
    <xf numFmtId="8" fontId="4" fillId="0" borderId="2" xfId="0" applyNumberFormat="1" applyFont="1" applyBorder="1" applyAlignment="1" applyProtection="1">
      <alignment horizontal="left" vertical="top"/>
      <protection locked="0"/>
    </xf>
    <xf numFmtId="165" fontId="12" fillId="0" borderId="14" xfId="0" applyNumberFormat="1" applyFont="1" applyBorder="1" applyAlignment="1" applyProtection="1">
      <alignment horizontal="left" vertical="top"/>
      <protection locked="0"/>
    </xf>
    <xf numFmtId="165" fontId="12" fillId="0" borderId="13" xfId="0" applyNumberFormat="1" applyFont="1" applyBorder="1" applyAlignment="1" applyProtection="1">
      <alignment horizontal="left" vertical="top"/>
      <protection locked="0"/>
    </xf>
    <xf numFmtId="165" fontId="12" fillId="0" borderId="19" xfId="0" applyNumberFormat="1" applyFont="1" applyBorder="1" applyAlignment="1" applyProtection="1">
      <alignment horizontal="left" vertical="top"/>
      <protection locked="0"/>
    </xf>
    <xf numFmtId="165" fontId="12" fillId="0" borderId="20" xfId="0" applyNumberFormat="1" applyFont="1" applyBorder="1" applyAlignment="1" applyProtection="1">
      <alignment horizontal="left" vertical="top"/>
      <protection locked="0"/>
    </xf>
    <xf numFmtId="8" fontId="20" fillId="0" borderId="18" xfId="1" applyNumberFormat="1" applyFont="1" applyBorder="1" applyAlignment="1" applyProtection="1">
      <alignment horizontal="left" vertical="top"/>
      <protection locked="0"/>
    </xf>
    <xf numFmtId="8" fontId="20" fillId="0" borderId="13" xfId="1" applyNumberFormat="1" applyFont="1" applyBorder="1" applyAlignment="1" applyProtection="1">
      <alignment horizontal="left" vertical="top"/>
      <protection locked="0"/>
    </xf>
    <xf numFmtId="8" fontId="20" fillId="0" borderId="14" xfId="1" applyNumberFormat="1" applyFont="1" applyBorder="1" applyAlignment="1" applyProtection="1">
      <alignment horizontal="left" vertical="top"/>
      <protection locked="0"/>
    </xf>
    <xf numFmtId="164" fontId="20" fillId="0" borderId="13" xfId="1" applyNumberFormat="1" applyFont="1" applyBorder="1" applyAlignment="1" applyProtection="1">
      <alignment horizontal="left" vertical="top"/>
      <protection locked="0"/>
    </xf>
    <xf numFmtId="0" fontId="8" fillId="0" borderId="0" xfId="0" applyFont="1" applyAlignment="1" applyProtection="1">
      <alignment horizontal="left" vertical="top"/>
    </xf>
    <xf numFmtId="0" fontId="0" fillId="0" borderId="0" xfId="0" applyProtection="1"/>
  </cellXfs>
  <cellStyles count="2">
    <cellStyle name="Hyperlink" xfId="1" builtinId="8"/>
    <cellStyle name="Normal" xfId="0" builtinId="0"/>
  </cellStyles>
  <dxfs count="13">
    <dxf>
      <protection locked="0" hidden="0"/>
    </dxf>
    <dxf>
      <font>
        <b/>
        <i val="0"/>
        <strike val="0"/>
        <condense val="0"/>
        <extend val="0"/>
        <outline val="0"/>
        <shadow val="0"/>
        <u val="none"/>
        <vertAlign val="baseline"/>
        <sz val="12"/>
        <color rgb="FFFFFFFF"/>
        <name val="Segoe UI"/>
        <family val="2"/>
        <scheme val="none"/>
      </font>
      <fill>
        <patternFill patternType="solid">
          <fgColor indexed="64"/>
          <bgColor rgb="FF17315A"/>
        </patternFill>
      </fill>
      <alignment horizontal="center" vertical="top" textRotation="0" wrapText="1" indent="0" justifyLastLine="0" shrinkToFit="0" readingOrder="0"/>
      <border diagonalUp="0" diagonalDown="0">
        <left style="thin">
          <color rgb="FF000000"/>
        </left>
        <right style="thin">
          <color rgb="FF000000"/>
        </right>
        <top/>
        <bottom/>
      </border>
      <protection locked="0" hidden="0"/>
    </dxf>
    <dxf>
      <font>
        <sz val="12"/>
        <name val="Segoe UI"/>
      </font>
      <numFmt numFmtId="165" formatCode="_(* #,##0_);_(* \(#,##0\);_(* &quot;-&quot;??_);_(@_)"/>
      <alignment horizontal="left" vertical="top"/>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2"/>
        <name val="Segoe UI"/>
      </font>
      <numFmt numFmtId="165" formatCode="_(* #,##0_);_(* \(#,##0\);_(* &quot;-&quot;??_);_(@_)"/>
      <alignment horizontal="left" vertical="top"/>
      <border>
        <left style="thin">
          <color rgb="FF000000"/>
        </left>
        <right style="thin">
          <color rgb="FF000000"/>
        </right>
        <top style="thin">
          <color rgb="FF000000"/>
        </top>
        <bottom style="thin">
          <color rgb="FF000000"/>
        </bottom>
        <vertical style="thin">
          <color rgb="FF000000"/>
        </vertical>
        <horizontal style="thin">
          <color rgb="FF000000"/>
        </horizontal>
      </border>
      <protection locked="0" hidden="0"/>
    </dxf>
    <dxf>
      <font>
        <b val="0"/>
        <i val="0"/>
        <strike val="0"/>
        <condense val="0"/>
        <extend val="0"/>
        <outline val="0"/>
        <shadow val="0"/>
        <u val="none"/>
        <vertAlign val="baseline"/>
        <sz val="12"/>
        <color rgb="FF000000"/>
        <name val="Segoe UI"/>
        <family val="2"/>
        <scheme val="none"/>
      </font>
      <numFmt numFmtId="12" formatCode="&quot;$&quot;#,##0.00_);[Red]\(&quot;$&quot;#,##0.00\)"/>
      <fill>
        <patternFill patternType="solid">
          <fgColor rgb="FFD9D9D9"/>
          <bgColor rgb="FFD9D9D9"/>
        </patternFill>
      </fill>
      <alignment horizontal="left" vertical="top" textRotation="0" wrapText="0" indent="0" justifyLastLine="0" shrinkToFit="0" readingOrder="0"/>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rgb="FFD9D9D9"/>
          <bgColor rgb="FFD9D9D9"/>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12"/>
        <color auto="1"/>
        <name val="Segoe UI"/>
        <family val="2"/>
        <scheme val="none"/>
      </font>
      <fill>
        <patternFill patternType="solid">
          <fgColor rgb="FFD9D9D9"/>
          <bgColor rgb="FFD9D9D9"/>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12"/>
        <color auto="1"/>
        <name val="Segoe UI"/>
        <family val="2"/>
        <scheme val="none"/>
      </font>
      <fill>
        <patternFill patternType="solid">
          <fgColor rgb="FFD9D9D9"/>
          <bgColor rgb="FFD9D9D9"/>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rgb="FFD9D9D9"/>
          <bgColor rgb="FFD9D9D9"/>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ont>
        <b val="0"/>
        <i val="0"/>
        <strike val="0"/>
        <condense val="0"/>
        <extend val="0"/>
        <outline val="0"/>
        <shadow val="0"/>
        <u val="none"/>
        <vertAlign val="baseline"/>
        <sz val="12"/>
        <color auto="1"/>
        <name val="Segoe UI"/>
        <family val="2"/>
        <scheme val="none"/>
      </font>
      <fill>
        <patternFill patternType="solid">
          <fgColor rgb="FFD9D9D9"/>
          <bgColor rgb="FFD9D9D9"/>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2"/>
        <color rgb="FF000000"/>
        <name val="Segoe UI"/>
        <family val="2"/>
        <scheme val="none"/>
      </font>
      <fill>
        <patternFill patternType="solid">
          <fgColor rgb="FFD9D9D9"/>
          <bgColor rgb="FFD9D9D9"/>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medium">
          <color rgb="FF000000"/>
        </top>
      </border>
    </dxf>
    <dxf>
      <border outline="0">
        <bottom style="medium">
          <color rgb="FF000000"/>
        </bottom>
      </border>
    </dxf>
  </dxfs>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D60356-5CBC-4F34-8D6B-3FA9A02F4E64}" name="Table1" displayName="Table1" ref="A6:I79" totalsRowShown="0" headerRowDxfId="1" dataDxfId="0" headerRowBorderDxfId="12" tableBorderDxfId="11">
  <autoFilter ref="A6:I79" xr:uid="{22D60356-5CBC-4F34-8D6B-3FA9A02F4E64}"/>
  <sortState xmlns:xlrd2="http://schemas.microsoft.com/office/spreadsheetml/2017/richdata2" ref="A7:I79">
    <sortCondition ref="A6:A79"/>
  </sortState>
  <tableColumns count="9">
    <tableColumn id="1" xr3:uid="{51CBB730-E054-4663-AE93-5B5271B789BC}" name="Procedural Code" dataDxfId="10"/>
    <tableColumn id="2" xr3:uid="{CCFD5726-F6D9-4DB1-8E75-F6ADDA072088}" name="Additional codes" dataDxfId="9"/>
    <tableColumn id="3" xr3:uid="{9C266DE6-5644-4BA6-8DCB-6E335265DDEF}" name="Category of Service" dataDxfId="8"/>
    <tableColumn id="4" xr3:uid="{784A8A39-3470-4939-A7B9-8E9A95559A59}" name="Provider Type" dataDxfId="7"/>
    <tableColumn id="5" xr3:uid="{4CE18312-C856-45F1-B991-6FA74D7E4535}" name="Population Groups" dataDxfId="6"/>
    <tableColumn id="6" xr3:uid="{169F9143-33F3-4194-B4DC-87CA89CB3251}" name="State Specified Geographic Location" dataDxfId="5"/>
    <tableColumn id="7" xr3:uid="{DB15F11F-91F8-425D-A700-27B53E5A9849}" name="Hourly Rate" dataDxfId="4"/>
    <tableColumn id="8" xr3:uid="{E229065D-C3B7-403A-BB76-8BEC5F12BAE9}" name="Number of Medicaid Paid Claims (CY 2025)" dataDxfId="3"/>
    <tableColumn id="9" xr3:uid="{0DA55A2E-DBBA-4FB0-88A4-4704D4772693}" name="Number of Medicaid Paid Beneficiaries (CY 2025)" dataDxfId="2"/>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mcweb.apps.prd.cammis.medi-cal.ca.gov/assets/2F1C6A6A-98C6-4E83-9308-CA1BBC16669C/homecd.pdf?access_token=6UyVkRRfByXTZEWIh8j8QaYylPyP5U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CC5F4-5833-4967-8153-BE3D69FAF6B0}">
  <dimension ref="A1:I82"/>
  <sheetViews>
    <sheetView tabSelected="1" zoomScaleNormal="100" workbookViewId="0"/>
  </sheetViews>
  <sheetFormatPr defaultColWidth="0" defaultRowHeight="14.5" zeroHeight="1" x14ac:dyDescent="0.35"/>
  <cols>
    <col min="1" max="1" width="61.54296875" style="1" customWidth="1"/>
    <col min="2" max="2" width="15.81640625" style="1" customWidth="1"/>
    <col min="3" max="3" width="24.1796875" style="1" customWidth="1"/>
    <col min="4" max="4" width="17.54296875" style="1" customWidth="1"/>
    <col min="5" max="5" width="14.81640625" style="1" customWidth="1"/>
    <col min="6" max="6" width="18" style="1" customWidth="1"/>
    <col min="7" max="7" width="12.54296875" style="1" bestFit="1" customWidth="1"/>
    <col min="8" max="9" width="20.54296875" style="1" customWidth="1"/>
    <col min="10" max="16384" width="9.1796875" style="1" hidden="1"/>
  </cols>
  <sheetData>
    <row r="1" spans="1:9" ht="17.5" x14ac:dyDescent="0.35">
      <c r="A1" s="28" t="s">
        <v>0</v>
      </c>
      <c r="B1" s="50"/>
      <c r="C1" s="50"/>
      <c r="D1" s="50"/>
      <c r="E1" s="50"/>
      <c r="F1" s="50"/>
      <c r="G1" s="50"/>
      <c r="H1" s="51"/>
      <c r="I1" s="51"/>
    </row>
    <row r="2" spans="1:9" ht="35" x14ac:dyDescent="0.35">
      <c r="A2" s="33" t="s">
        <v>1</v>
      </c>
      <c r="B2" s="50"/>
      <c r="C2" s="50"/>
      <c r="D2" s="50"/>
      <c r="E2" s="50"/>
      <c r="F2" s="50"/>
      <c r="G2" s="50"/>
      <c r="H2" s="51"/>
      <c r="I2" s="51"/>
    </row>
    <row r="3" spans="1:9" ht="92.25" customHeight="1" x14ac:dyDescent="0.35">
      <c r="A3" s="38" t="s">
        <v>2</v>
      </c>
      <c r="B3" s="38"/>
      <c r="C3" s="38"/>
      <c r="D3" s="38"/>
      <c r="E3" s="38"/>
      <c r="F3" s="38"/>
      <c r="G3" s="38"/>
      <c r="H3" s="38"/>
      <c r="I3" s="38"/>
    </row>
    <row r="4" spans="1:9" ht="17.5" x14ac:dyDescent="0.35">
      <c r="A4" s="23" t="s">
        <v>3</v>
      </c>
      <c r="B4" s="50"/>
      <c r="C4" s="50"/>
      <c r="D4" s="50"/>
      <c r="E4" s="50"/>
      <c r="F4" s="50"/>
      <c r="G4" s="50"/>
      <c r="H4" s="51"/>
      <c r="I4" s="51"/>
    </row>
    <row r="5" spans="1:9" ht="17.5" x14ac:dyDescent="0.35">
      <c r="A5" s="24" t="s">
        <v>4</v>
      </c>
      <c r="B5" s="50"/>
      <c r="C5" s="50"/>
      <c r="D5" s="50"/>
      <c r="E5" s="50"/>
      <c r="F5" s="50"/>
      <c r="G5" s="50"/>
      <c r="H5" s="51"/>
      <c r="I5" s="51"/>
    </row>
    <row r="6" spans="1:9" ht="79.5" customHeight="1" x14ac:dyDescent="0.35">
      <c r="A6" s="25" t="s">
        <v>5</v>
      </c>
      <c r="B6" s="26" t="s">
        <v>6</v>
      </c>
      <c r="C6" s="26" t="s">
        <v>7</v>
      </c>
      <c r="D6" s="26" t="s">
        <v>8</v>
      </c>
      <c r="E6" s="26" t="s">
        <v>9</v>
      </c>
      <c r="F6" s="26" t="s">
        <v>10</v>
      </c>
      <c r="G6" s="27" t="s">
        <v>11</v>
      </c>
      <c r="H6" s="29" t="s">
        <v>12</v>
      </c>
      <c r="I6" s="29" t="s">
        <v>13</v>
      </c>
    </row>
    <row r="7" spans="1:9" ht="183.75" customHeight="1" x14ac:dyDescent="0.35">
      <c r="A7" s="34" t="s">
        <v>14</v>
      </c>
      <c r="B7" s="2" t="s">
        <v>15</v>
      </c>
      <c r="C7" s="3" t="s">
        <v>16</v>
      </c>
      <c r="D7" s="4" t="s">
        <v>17</v>
      </c>
      <c r="E7" s="2" t="s">
        <v>18</v>
      </c>
      <c r="F7" s="5" t="s">
        <v>19</v>
      </c>
      <c r="G7" s="6">
        <v>45.43</v>
      </c>
      <c r="H7" s="42">
        <v>0</v>
      </c>
      <c r="I7" s="30">
        <v>0</v>
      </c>
    </row>
    <row r="8" spans="1:9" ht="210" x14ac:dyDescent="0.35">
      <c r="A8" s="14" t="s">
        <v>14</v>
      </c>
      <c r="B8" s="8" t="s">
        <v>15</v>
      </c>
      <c r="C8" s="9" t="s">
        <v>16</v>
      </c>
      <c r="D8" s="10" t="s">
        <v>20</v>
      </c>
      <c r="E8" s="11" t="s">
        <v>18</v>
      </c>
      <c r="F8" s="12" t="s">
        <v>19</v>
      </c>
      <c r="G8" s="13">
        <v>45.43</v>
      </c>
      <c r="H8" s="42">
        <v>438</v>
      </c>
      <c r="I8" s="30">
        <v>133</v>
      </c>
    </row>
    <row r="9" spans="1:9" ht="210" x14ac:dyDescent="0.35">
      <c r="A9" s="14" t="s">
        <v>14</v>
      </c>
      <c r="B9" s="8" t="s">
        <v>15</v>
      </c>
      <c r="C9" s="9" t="s">
        <v>21</v>
      </c>
      <c r="D9" s="10" t="s">
        <v>22</v>
      </c>
      <c r="E9" s="11" t="s">
        <v>18</v>
      </c>
      <c r="F9" s="12" t="s">
        <v>19</v>
      </c>
      <c r="G9" s="13">
        <v>45.43</v>
      </c>
      <c r="H9" s="42">
        <v>2960</v>
      </c>
      <c r="I9" s="30">
        <v>238</v>
      </c>
    </row>
    <row r="10" spans="1:9" ht="210" x14ac:dyDescent="0.35">
      <c r="A10" s="14" t="s">
        <v>14</v>
      </c>
      <c r="B10" s="8" t="s">
        <v>15</v>
      </c>
      <c r="C10" s="9" t="s">
        <v>23</v>
      </c>
      <c r="D10" s="10" t="s">
        <v>24</v>
      </c>
      <c r="E10" s="11" t="s">
        <v>18</v>
      </c>
      <c r="F10" s="12" t="s">
        <v>19</v>
      </c>
      <c r="G10" s="13">
        <v>45.43</v>
      </c>
      <c r="H10" s="42">
        <v>17794</v>
      </c>
      <c r="I10" s="30">
        <v>2200</v>
      </c>
    </row>
    <row r="11" spans="1:9" ht="175" x14ac:dyDescent="0.35">
      <c r="A11" s="7" t="s">
        <v>25</v>
      </c>
      <c r="B11" s="8" t="s">
        <v>26</v>
      </c>
      <c r="C11" s="9" t="s">
        <v>27</v>
      </c>
      <c r="D11" s="10" t="s">
        <v>20</v>
      </c>
      <c r="E11" s="11" t="s">
        <v>28</v>
      </c>
      <c r="F11" s="12" t="s">
        <v>19</v>
      </c>
      <c r="G11" s="13">
        <v>45.43</v>
      </c>
      <c r="H11" s="42">
        <v>0</v>
      </c>
      <c r="I11" s="30">
        <v>0</v>
      </c>
    </row>
    <row r="12" spans="1:9" ht="175" x14ac:dyDescent="0.35">
      <c r="A12" s="7" t="s">
        <v>29</v>
      </c>
      <c r="B12" s="8" t="s">
        <v>26</v>
      </c>
      <c r="C12" s="9" t="s">
        <v>27</v>
      </c>
      <c r="D12" s="10" t="s">
        <v>17</v>
      </c>
      <c r="E12" s="11" t="s">
        <v>28</v>
      </c>
      <c r="F12" s="12" t="s">
        <v>19</v>
      </c>
      <c r="G12" s="37">
        <v>45.43</v>
      </c>
      <c r="H12" s="42">
        <v>0</v>
      </c>
      <c r="I12" s="30">
        <v>0</v>
      </c>
    </row>
    <row r="13" spans="1:9" ht="175" x14ac:dyDescent="0.35">
      <c r="A13" s="7" t="s">
        <v>29</v>
      </c>
      <c r="B13" s="8" t="s">
        <v>26</v>
      </c>
      <c r="C13" s="9" t="s">
        <v>27</v>
      </c>
      <c r="D13" s="10" t="s">
        <v>30</v>
      </c>
      <c r="E13" s="11" t="s">
        <v>28</v>
      </c>
      <c r="F13" s="12" t="s">
        <v>19</v>
      </c>
      <c r="G13" s="13">
        <v>35.770000000000003</v>
      </c>
      <c r="H13" s="42">
        <v>0</v>
      </c>
      <c r="I13" s="30">
        <v>0</v>
      </c>
    </row>
    <row r="14" spans="1:9" ht="175" x14ac:dyDescent="0.35">
      <c r="A14" s="14" t="s">
        <v>31</v>
      </c>
      <c r="B14" s="8" t="s">
        <v>26</v>
      </c>
      <c r="C14" s="9" t="s">
        <v>27</v>
      </c>
      <c r="D14" s="10" t="s">
        <v>32</v>
      </c>
      <c r="E14" s="11" t="s">
        <v>28</v>
      </c>
      <c r="F14" s="12" t="s">
        <v>19</v>
      </c>
      <c r="G14" s="13">
        <v>35.770000000000003</v>
      </c>
      <c r="H14" s="42">
        <v>0</v>
      </c>
      <c r="I14" s="30">
        <v>0</v>
      </c>
    </row>
    <row r="15" spans="1:9" ht="175" x14ac:dyDescent="0.35">
      <c r="A15" s="31" t="s">
        <v>33</v>
      </c>
      <c r="B15" s="8" t="s">
        <v>26</v>
      </c>
      <c r="C15" s="9" t="s">
        <v>34</v>
      </c>
      <c r="D15" s="10" t="s">
        <v>35</v>
      </c>
      <c r="E15" s="11" t="s">
        <v>28</v>
      </c>
      <c r="F15" s="12" t="s">
        <v>19</v>
      </c>
      <c r="G15" s="13">
        <v>45.43</v>
      </c>
      <c r="H15" s="42">
        <v>0</v>
      </c>
      <c r="I15" s="30">
        <v>0</v>
      </c>
    </row>
    <row r="16" spans="1:9" ht="87.5" x14ac:dyDescent="0.35">
      <c r="A16" s="7" t="s">
        <v>36</v>
      </c>
      <c r="B16" s="8" t="s">
        <v>37</v>
      </c>
      <c r="C16" s="9" t="s">
        <v>16</v>
      </c>
      <c r="D16" s="10" t="s">
        <v>38</v>
      </c>
      <c r="E16" s="11" t="s">
        <v>28</v>
      </c>
      <c r="F16" s="12" t="s">
        <v>19</v>
      </c>
      <c r="G16" s="49" t="str">
        <f>HYPERLINK("#A81","$91.28")</f>
        <v>$91.28</v>
      </c>
      <c r="H16" s="42">
        <v>0</v>
      </c>
      <c r="I16" s="30">
        <v>0</v>
      </c>
    </row>
    <row r="17" spans="1:9" ht="87.5" x14ac:dyDescent="0.35">
      <c r="A17" s="14" t="s">
        <v>39</v>
      </c>
      <c r="B17" s="8" t="s">
        <v>40</v>
      </c>
      <c r="C17" s="9" t="s">
        <v>16</v>
      </c>
      <c r="D17" s="10" t="s">
        <v>38</v>
      </c>
      <c r="E17" s="11" t="s">
        <v>28</v>
      </c>
      <c r="F17" s="12" t="s">
        <v>19</v>
      </c>
      <c r="G17" s="47" t="str">
        <f>HYPERLINK("#A81","$358.97")</f>
        <v>$358.97</v>
      </c>
      <c r="H17" s="42">
        <v>0</v>
      </c>
      <c r="I17" s="30">
        <v>0</v>
      </c>
    </row>
    <row r="18" spans="1:9" ht="87.5" x14ac:dyDescent="0.35">
      <c r="A18" s="14" t="s">
        <v>39</v>
      </c>
      <c r="B18" s="8" t="s">
        <v>41</v>
      </c>
      <c r="C18" s="9" t="s">
        <v>16</v>
      </c>
      <c r="D18" s="10" t="s">
        <v>38</v>
      </c>
      <c r="E18" s="11" t="s">
        <v>28</v>
      </c>
      <c r="F18" s="12" t="s">
        <v>19</v>
      </c>
      <c r="G18" s="47" t="str">
        <f>HYPERLINK("#A81","$490.60")</f>
        <v>$490.60</v>
      </c>
      <c r="H18" s="42">
        <v>0</v>
      </c>
      <c r="I18" s="30">
        <v>0</v>
      </c>
    </row>
    <row r="19" spans="1:9" ht="87.5" x14ac:dyDescent="0.35">
      <c r="A19" s="14" t="s">
        <v>39</v>
      </c>
      <c r="B19" s="8" t="s">
        <v>42</v>
      </c>
      <c r="C19" s="9" t="s">
        <v>16</v>
      </c>
      <c r="D19" s="10" t="s">
        <v>38</v>
      </c>
      <c r="E19" s="11" t="s">
        <v>43</v>
      </c>
      <c r="F19" s="12" t="s">
        <v>19</v>
      </c>
      <c r="G19" s="47" t="str">
        <f>HYPERLINK("#A81","$172.00")</f>
        <v>$172.00</v>
      </c>
      <c r="H19" s="42">
        <v>0</v>
      </c>
      <c r="I19" s="30">
        <v>0</v>
      </c>
    </row>
    <row r="20" spans="1:9" ht="87.5" x14ac:dyDescent="0.35">
      <c r="A20" s="14" t="s">
        <v>44</v>
      </c>
      <c r="B20" s="8" t="s">
        <v>45</v>
      </c>
      <c r="C20" s="9" t="s">
        <v>16</v>
      </c>
      <c r="D20" s="10" t="s">
        <v>38</v>
      </c>
      <c r="E20" s="11" t="s">
        <v>43</v>
      </c>
      <c r="F20" s="12" t="s">
        <v>19</v>
      </c>
      <c r="G20" s="47" t="str">
        <f>HYPERLINK("#A81","$458.00")</f>
        <v>$458.00</v>
      </c>
      <c r="H20" s="42">
        <v>0</v>
      </c>
      <c r="I20" s="30">
        <v>0</v>
      </c>
    </row>
    <row r="21" spans="1:9" ht="105" x14ac:dyDescent="0.35">
      <c r="A21" s="7" t="s">
        <v>46</v>
      </c>
      <c r="B21" s="8" t="s">
        <v>26</v>
      </c>
      <c r="C21" s="9" t="s">
        <v>16</v>
      </c>
      <c r="D21" s="10" t="s">
        <v>47</v>
      </c>
      <c r="E21" s="11" t="s">
        <v>43</v>
      </c>
      <c r="F21" s="12" t="s">
        <v>19</v>
      </c>
      <c r="G21" s="13">
        <v>44.12</v>
      </c>
      <c r="H21" s="42">
        <v>0</v>
      </c>
      <c r="I21" s="30">
        <v>0</v>
      </c>
    </row>
    <row r="22" spans="1:9" ht="105" x14ac:dyDescent="0.35">
      <c r="A22" s="7" t="s">
        <v>48</v>
      </c>
      <c r="B22" s="8" t="s">
        <v>26</v>
      </c>
      <c r="C22" s="9" t="s">
        <v>49</v>
      </c>
      <c r="D22" s="10" t="s">
        <v>47</v>
      </c>
      <c r="E22" s="11" t="s">
        <v>28</v>
      </c>
      <c r="F22" s="12" t="s">
        <v>19</v>
      </c>
      <c r="G22" s="13">
        <v>44.12</v>
      </c>
      <c r="H22" s="42">
        <v>0</v>
      </c>
      <c r="I22" s="30">
        <v>0</v>
      </c>
    </row>
    <row r="23" spans="1:9" ht="140" x14ac:dyDescent="0.35">
      <c r="A23" s="14" t="s">
        <v>50</v>
      </c>
      <c r="B23" s="8" t="s">
        <v>15</v>
      </c>
      <c r="C23" s="9" t="s">
        <v>16</v>
      </c>
      <c r="D23" s="10" t="s">
        <v>24</v>
      </c>
      <c r="E23" s="11" t="s">
        <v>18</v>
      </c>
      <c r="F23" s="12" t="s">
        <v>19</v>
      </c>
      <c r="G23" s="13">
        <v>45.44</v>
      </c>
      <c r="H23" s="42">
        <v>0</v>
      </c>
      <c r="I23" s="30">
        <v>0</v>
      </c>
    </row>
    <row r="24" spans="1:9" ht="122.5" x14ac:dyDescent="0.35">
      <c r="A24" s="14" t="s">
        <v>51</v>
      </c>
      <c r="B24" s="8" t="s">
        <v>26</v>
      </c>
      <c r="C24" s="9" t="s">
        <v>16</v>
      </c>
      <c r="D24" s="10" t="s">
        <v>24</v>
      </c>
      <c r="E24" s="11" t="s">
        <v>18</v>
      </c>
      <c r="F24" s="12" t="s">
        <v>19</v>
      </c>
      <c r="G24" s="13">
        <v>45.43</v>
      </c>
      <c r="H24" s="42">
        <v>0</v>
      </c>
      <c r="I24" s="30">
        <v>0</v>
      </c>
    </row>
    <row r="25" spans="1:9" ht="122.5" x14ac:dyDescent="0.35">
      <c r="A25" s="14" t="s">
        <v>51</v>
      </c>
      <c r="B25" s="8" t="s">
        <v>26</v>
      </c>
      <c r="C25" s="9" t="s">
        <v>16</v>
      </c>
      <c r="D25" s="10" t="s">
        <v>30</v>
      </c>
      <c r="E25" s="11" t="s">
        <v>18</v>
      </c>
      <c r="F25" s="12" t="s">
        <v>19</v>
      </c>
      <c r="G25" s="13">
        <v>35.770000000000003</v>
      </c>
      <c r="H25" s="42">
        <v>0</v>
      </c>
      <c r="I25" s="30">
        <v>0</v>
      </c>
    </row>
    <row r="26" spans="1:9" ht="87.5" x14ac:dyDescent="0.35">
      <c r="A26" s="14" t="s">
        <v>52</v>
      </c>
      <c r="B26" s="8" t="s">
        <v>53</v>
      </c>
      <c r="C26" s="9" t="s">
        <v>54</v>
      </c>
      <c r="D26" s="10" t="s">
        <v>24</v>
      </c>
      <c r="E26" s="11" t="s">
        <v>28</v>
      </c>
      <c r="F26" s="12" t="s">
        <v>19</v>
      </c>
      <c r="G26" s="13">
        <v>31.19</v>
      </c>
      <c r="H26" s="42">
        <v>1798</v>
      </c>
      <c r="I26" s="30">
        <v>0</v>
      </c>
    </row>
    <row r="27" spans="1:9" ht="87.5" x14ac:dyDescent="0.35">
      <c r="A27" s="14" t="s">
        <v>52</v>
      </c>
      <c r="B27" s="8" t="s">
        <v>26</v>
      </c>
      <c r="C27" s="9" t="s">
        <v>54</v>
      </c>
      <c r="D27" s="10" t="s">
        <v>24</v>
      </c>
      <c r="E27" s="11" t="s">
        <v>28</v>
      </c>
      <c r="F27" s="12" t="s">
        <v>19</v>
      </c>
      <c r="G27" s="13">
        <v>28.35</v>
      </c>
      <c r="H27" s="42">
        <v>49060</v>
      </c>
      <c r="I27" s="30">
        <v>440</v>
      </c>
    </row>
    <row r="28" spans="1:9" ht="87.5" x14ac:dyDescent="0.35">
      <c r="A28" s="14" t="s">
        <v>55</v>
      </c>
      <c r="B28" s="8" t="s">
        <v>26</v>
      </c>
      <c r="C28" s="9" t="s">
        <v>16</v>
      </c>
      <c r="D28" s="10" t="s">
        <v>30</v>
      </c>
      <c r="E28" s="11" t="s">
        <v>28</v>
      </c>
      <c r="F28" s="12" t="s">
        <v>19</v>
      </c>
      <c r="G28" s="13">
        <v>47.91</v>
      </c>
      <c r="H28" s="42">
        <v>0</v>
      </c>
      <c r="I28" s="30">
        <v>0</v>
      </c>
    </row>
    <row r="29" spans="1:9" ht="87.5" x14ac:dyDescent="0.35">
      <c r="A29" s="14" t="s">
        <v>55</v>
      </c>
      <c r="B29" s="8" t="s">
        <v>53</v>
      </c>
      <c r="C29" s="9" t="s">
        <v>16</v>
      </c>
      <c r="D29" s="10" t="s">
        <v>24</v>
      </c>
      <c r="E29" s="11" t="s">
        <v>28</v>
      </c>
      <c r="F29" s="12" t="s">
        <v>19</v>
      </c>
      <c r="G29" s="13">
        <v>66.95</v>
      </c>
      <c r="H29" s="42">
        <v>0</v>
      </c>
      <c r="I29" s="30">
        <v>0</v>
      </c>
    </row>
    <row r="30" spans="1:9" ht="89" x14ac:dyDescent="0.35">
      <c r="A30" s="14" t="s">
        <v>56</v>
      </c>
      <c r="B30" s="8" t="s">
        <v>26</v>
      </c>
      <c r="C30" s="9" t="s">
        <v>16</v>
      </c>
      <c r="D30" s="10" t="s">
        <v>24</v>
      </c>
      <c r="E30" s="11" t="s">
        <v>28</v>
      </c>
      <c r="F30" s="12" t="s">
        <v>19</v>
      </c>
      <c r="G30" s="13">
        <v>60.86</v>
      </c>
      <c r="H30" s="42">
        <v>1060</v>
      </c>
      <c r="I30" s="30">
        <v>25</v>
      </c>
    </row>
    <row r="31" spans="1:9" ht="87.5" x14ac:dyDescent="0.35">
      <c r="A31" s="14" t="s">
        <v>55</v>
      </c>
      <c r="B31" s="8" t="s">
        <v>53</v>
      </c>
      <c r="C31" s="9" t="s">
        <v>16</v>
      </c>
      <c r="D31" s="10" t="s">
        <v>30</v>
      </c>
      <c r="E31" s="11" t="s">
        <v>28</v>
      </c>
      <c r="F31" s="12" t="s">
        <v>19</v>
      </c>
      <c r="G31" s="13">
        <v>52.7</v>
      </c>
      <c r="H31" s="42">
        <v>13511</v>
      </c>
      <c r="I31" s="30">
        <v>288</v>
      </c>
    </row>
    <row r="32" spans="1:9" ht="70" x14ac:dyDescent="0.35">
      <c r="A32" s="14" t="s">
        <v>57</v>
      </c>
      <c r="B32" s="8" t="s">
        <v>53</v>
      </c>
      <c r="C32" s="9" t="s">
        <v>16</v>
      </c>
      <c r="D32" s="10" t="s">
        <v>58</v>
      </c>
      <c r="E32" s="11" t="s">
        <v>28</v>
      </c>
      <c r="F32" s="12" t="s">
        <v>19</v>
      </c>
      <c r="G32" s="13">
        <v>40.29</v>
      </c>
      <c r="H32" s="42">
        <v>0</v>
      </c>
      <c r="I32" s="30">
        <v>0</v>
      </c>
    </row>
    <row r="33" spans="1:9" ht="70" x14ac:dyDescent="0.35">
      <c r="A33" s="14" t="s">
        <v>59</v>
      </c>
      <c r="B33" s="8" t="s">
        <v>53</v>
      </c>
      <c r="C33" s="9" t="s">
        <v>16</v>
      </c>
      <c r="D33" s="10" t="s">
        <v>24</v>
      </c>
      <c r="E33" s="11" t="s">
        <v>28</v>
      </c>
      <c r="F33" s="12" t="s">
        <v>19</v>
      </c>
      <c r="G33" s="13">
        <v>48.53</v>
      </c>
      <c r="H33" s="42">
        <v>121</v>
      </c>
      <c r="I33" s="30">
        <v>0</v>
      </c>
    </row>
    <row r="34" spans="1:9" ht="70" x14ac:dyDescent="0.35">
      <c r="A34" s="14" t="s">
        <v>59</v>
      </c>
      <c r="B34" s="8" t="s">
        <v>26</v>
      </c>
      <c r="C34" s="9" t="s">
        <v>16</v>
      </c>
      <c r="D34" s="10" t="s">
        <v>58</v>
      </c>
      <c r="E34" s="11" t="s">
        <v>28</v>
      </c>
      <c r="F34" s="12" t="s">
        <v>19</v>
      </c>
      <c r="G34" s="13">
        <v>36.630000000000003</v>
      </c>
      <c r="H34" s="42">
        <v>1558</v>
      </c>
      <c r="I34" s="30">
        <v>28</v>
      </c>
    </row>
    <row r="35" spans="1:9" ht="70" x14ac:dyDescent="0.35">
      <c r="A35" s="14" t="s">
        <v>59</v>
      </c>
      <c r="B35" s="8" t="s">
        <v>26</v>
      </c>
      <c r="C35" s="9" t="s">
        <v>16</v>
      </c>
      <c r="D35" s="10" t="s">
        <v>24</v>
      </c>
      <c r="E35" s="11" t="s">
        <v>28</v>
      </c>
      <c r="F35" s="12" t="s">
        <v>19</v>
      </c>
      <c r="G35" s="13">
        <v>44.12</v>
      </c>
      <c r="H35" s="42">
        <v>310875</v>
      </c>
      <c r="I35" s="30">
        <v>2641</v>
      </c>
    </row>
    <row r="36" spans="1:9" ht="87.5" x14ac:dyDescent="0.35">
      <c r="A36" s="14" t="s">
        <v>60</v>
      </c>
      <c r="B36" s="8" t="s">
        <v>26</v>
      </c>
      <c r="C36" s="9" t="s">
        <v>54</v>
      </c>
      <c r="D36" s="10" t="s">
        <v>24</v>
      </c>
      <c r="E36" s="11" t="s">
        <v>18</v>
      </c>
      <c r="F36" s="12" t="s">
        <v>19</v>
      </c>
      <c r="G36" s="13">
        <v>18.88</v>
      </c>
      <c r="H36" s="42">
        <v>0</v>
      </c>
      <c r="I36" s="30">
        <v>0</v>
      </c>
    </row>
    <row r="37" spans="1:9" ht="87.5" x14ac:dyDescent="0.35">
      <c r="A37" s="14" t="s">
        <v>60</v>
      </c>
      <c r="B37" s="8" t="s">
        <v>26</v>
      </c>
      <c r="C37" s="9" t="s">
        <v>21</v>
      </c>
      <c r="D37" s="10" t="s">
        <v>22</v>
      </c>
      <c r="E37" s="11" t="s">
        <v>18</v>
      </c>
      <c r="F37" s="12" t="s">
        <v>19</v>
      </c>
      <c r="G37" s="13">
        <v>21.12</v>
      </c>
      <c r="H37" s="42">
        <v>0</v>
      </c>
      <c r="I37" s="30">
        <v>0</v>
      </c>
    </row>
    <row r="38" spans="1:9" ht="70" x14ac:dyDescent="0.35">
      <c r="A38" s="14" t="s">
        <v>60</v>
      </c>
      <c r="B38" s="8" t="s">
        <v>26</v>
      </c>
      <c r="C38" s="9" t="s">
        <v>16</v>
      </c>
      <c r="D38" s="10" t="s">
        <v>61</v>
      </c>
      <c r="E38" s="11" t="s">
        <v>18</v>
      </c>
      <c r="F38" s="12" t="s">
        <v>19</v>
      </c>
      <c r="G38" s="13">
        <v>21.12</v>
      </c>
      <c r="H38" s="42">
        <v>0</v>
      </c>
      <c r="I38" s="30">
        <v>0</v>
      </c>
    </row>
    <row r="39" spans="1:9" ht="70" x14ac:dyDescent="0.35">
      <c r="A39" s="14" t="s">
        <v>60</v>
      </c>
      <c r="B39" s="8" t="s">
        <v>26</v>
      </c>
      <c r="C39" s="9" t="s">
        <v>16</v>
      </c>
      <c r="D39" s="10" t="s">
        <v>62</v>
      </c>
      <c r="E39" s="11" t="s">
        <v>18</v>
      </c>
      <c r="F39" s="12" t="s">
        <v>19</v>
      </c>
      <c r="G39" s="13">
        <v>21.12</v>
      </c>
      <c r="H39" s="42">
        <v>0</v>
      </c>
      <c r="I39" s="30">
        <v>0</v>
      </c>
    </row>
    <row r="40" spans="1:9" ht="87.5" x14ac:dyDescent="0.35">
      <c r="A40" s="14" t="s">
        <v>63</v>
      </c>
      <c r="B40" s="8" t="s">
        <v>26</v>
      </c>
      <c r="C40" s="9" t="s">
        <v>16</v>
      </c>
      <c r="D40" s="10" t="s">
        <v>30</v>
      </c>
      <c r="E40" s="11" t="s">
        <v>18</v>
      </c>
      <c r="F40" s="12" t="s">
        <v>19</v>
      </c>
      <c r="G40" s="13">
        <v>39.76</v>
      </c>
      <c r="H40" s="42">
        <v>0</v>
      </c>
      <c r="I40" s="30">
        <v>0</v>
      </c>
    </row>
    <row r="41" spans="1:9" ht="87.5" x14ac:dyDescent="0.35">
      <c r="A41" s="14" t="s">
        <v>63</v>
      </c>
      <c r="B41" s="8" t="s">
        <v>26</v>
      </c>
      <c r="C41" s="9" t="s">
        <v>16</v>
      </c>
      <c r="D41" s="10" t="s">
        <v>32</v>
      </c>
      <c r="E41" s="11" t="s">
        <v>18</v>
      </c>
      <c r="F41" s="12" t="s">
        <v>19</v>
      </c>
      <c r="G41" s="13">
        <v>39.76</v>
      </c>
      <c r="H41" s="42">
        <v>0</v>
      </c>
      <c r="I41" s="30">
        <v>0</v>
      </c>
    </row>
    <row r="42" spans="1:9" ht="87.5" x14ac:dyDescent="0.35">
      <c r="A42" s="14" t="s">
        <v>63</v>
      </c>
      <c r="B42" s="8" t="s">
        <v>26</v>
      </c>
      <c r="C42" s="9" t="s">
        <v>16</v>
      </c>
      <c r="D42" s="10" t="s">
        <v>64</v>
      </c>
      <c r="E42" s="11" t="s">
        <v>18</v>
      </c>
      <c r="F42" s="12" t="s">
        <v>19</v>
      </c>
      <c r="G42" s="13">
        <v>45.44</v>
      </c>
      <c r="H42" s="42">
        <v>0</v>
      </c>
      <c r="I42" s="30">
        <v>0</v>
      </c>
    </row>
    <row r="43" spans="1:9" ht="87.5" x14ac:dyDescent="0.35">
      <c r="A43" s="14" t="s">
        <v>65</v>
      </c>
      <c r="B43" s="8" t="s">
        <v>26</v>
      </c>
      <c r="C43" s="9" t="s">
        <v>16</v>
      </c>
      <c r="D43" s="10" t="s">
        <v>66</v>
      </c>
      <c r="E43" s="11" t="s">
        <v>18</v>
      </c>
      <c r="F43" s="12" t="s">
        <v>19</v>
      </c>
      <c r="G43" s="13">
        <v>45.44</v>
      </c>
      <c r="H43" s="42">
        <v>29</v>
      </c>
      <c r="I43" s="30">
        <v>0</v>
      </c>
    </row>
    <row r="44" spans="1:9" ht="87.5" x14ac:dyDescent="0.35">
      <c r="A44" s="14" t="s">
        <v>63</v>
      </c>
      <c r="B44" s="8" t="s">
        <v>26</v>
      </c>
      <c r="C44" s="9" t="s">
        <v>16</v>
      </c>
      <c r="D44" s="10" t="s">
        <v>24</v>
      </c>
      <c r="E44" s="11" t="s">
        <v>18</v>
      </c>
      <c r="F44" s="12" t="s">
        <v>19</v>
      </c>
      <c r="G44" s="13">
        <v>45.44</v>
      </c>
      <c r="H44" s="42">
        <v>11683</v>
      </c>
      <c r="I44" s="30">
        <v>2386</v>
      </c>
    </row>
    <row r="45" spans="1:9" ht="175" x14ac:dyDescent="0.35">
      <c r="A45" s="14" t="s">
        <v>67</v>
      </c>
      <c r="B45" s="8" t="s">
        <v>26</v>
      </c>
      <c r="C45" s="9" t="s">
        <v>68</v>
      </c>
      <c r="D45" s="10" t="s">
        <v>62</v>
      </c>
      <c r="E45" s="11" t="s">
        <v>18</v>
      </c>
      <c r="F45" s="12" t="s">
        <v>19</v>
      </c>
      <c r="G45" s="13">
        <v>21.12</v>
      </c>
      <c r="H45" s="42">
        <v>0</v>
      </c>
      <c r="I45" s="30">
        <v>0</v>
      </c>
    </row>
    <row r="46" spans="1:9" ht="175" x14ac:dyDescent="0.35">
      <c r="A46" s="14" t="s">
        <v>67</v>
      </c>
      <c r="B46" s="8" t="s">
        <v>26</v>
      </c>
      <c r="C46" s="9" t="s">
        <v>21</v>
      </c>
      <c r="D46" s="10" t="s">
        <v>66</v>
      </c>
      <c r="E46" s="11" t="s">
        <v>18</v>
      </c>
      <c r="F46" s="12" t="s">
        <v>19</v>
      </c>
      <c r="G46" s="13">
        <v>21.12</v>
      </c>
      <c r="H46" s="42">
        <v>0</v>
      </c>
      <c r="I46" s="30">
        <v>0</v>
      </c>
    </row>
    <row r="47" spans="1:9" ht="175" x14ac:dyDescent="0.35">
      <c r="A47" s="14" t="s">
        <v>67</v>
      </c>
      <c r="B47" s="8" t="s">
        <v>26</v>
      </c>
      <c r="C47" s="9" t="s">
        <v>21</v>
      </c>
      <c r="D47" s="10" t="s">
        <v>64</v>
      </c>
      <c r="E47" s="11" t="s">
        <v>18</v>
      </c>
      <c r="F47" s="12" t="s">
        <v>19</v>
      </c>
      <c r="G47" s="13">
        <v>20</v>
      </c>
      <c r="H47" s="42">
        <v>0</v>
      </c>
      <c r="I47" s="30">
        <v>0</v>
      </c>
    </row>
    <row r="48" spans="1:9" ht="175" x14ac:dyDescent="0.35">
      <c r="A48" s="14" t="s">
        <v>67</v>
      </c>
      <c r="B48" s="8" t="s">
        <v>26</v>
      </c>
      <c r="C48" s="9" t="s">
        <v>21</v>
      </c>
      <c r="D48" s="10" t="s">
        <v>69</v>
      </c>
      <c r="E48" s="11" t="s">
        <v>18</v>
      </c>
      <c r="F48" s="12" t="s">
        <v>19</v>
      </c>
      <c r="G48" s="13">
        <v>21.12</v>
      </c>
      <c r="H48" s="42">
        <v>0</v>
      </c>
      <c r="I48" s="30">
        <v>0</v>
      </c>
    </row>
    <row r="49" spans="1:9" ht="175" x14ac:dyDescent="0.35">
      <c r="A49" s="14" t="s">
        <v>67</v>
      </c>
      <c r="B49" s="8" t="s">
        <v>26</v>
      </c>
      <c r="C49" s="9" t="s">
        <v>21</v>
      </c>
      <c r="D49" s="10" t="s">
        <v>22</v>
      </c>
      <c r="E49" s="11" t="s">
        <v>18</v>
      </c>
      <c r="F49" s="12" t="s">
        <v>19</v>
      </c>
      <c r="G49" s="13">
        <v>21.12</v>
      </c>
      <c r="H49" s="42">
        <v>2602</v>
      </c>
      <c r="I49" s="30">
        <v>18</v>
      </c>
    </row>
    <row r="50" spans="1:9" ht="175" x14ac:dyDescent="0.35">
      <c r="A50" s="14" t="s">
        <v>67</v>
      </c>
      <c r="B50" s="8" t="s">
        <v>26</v>
      </c>
      <c r="C50" s="9" t="s">
        <v>21</v>
      </c>
      <c r="D50" s="10" t="s">
        <v>24</v>
      </c>
      <c r="E50" s="11" t="s">
        <v>18</v>
      </c>
      <c r="F50" s="12" t="s">
        <v>19</v>
      </c>
      <c r="G50" s="13">
        <v>21.12</v>
      </c>
      <c r="H50" s="42">
        <v>37150</v>
      </c>
      <c r="I50" s="30">
        <v>580</v>
      </c>
    </row>
    <row r="51" spans="1:9" ht="122.5" x14ac:dyDescent="0.35">
      <c r="A51" s="14" t="s">
        <v>70</v>
      </c>
      <c r="B51" s="8" t="s">
        <v>15</v>
      </c>
      <c r="C51" s="9" t="s">
        <v>71</v>
      </c>
      <c r="D51" s="10" t="s">
        <v>22</v>
      </c>
      <c r="E51" s="11" t="s">
        <v>18</v>
      </c>
      <c r="F51" s="12" t="s">
        <v>19</v>
      </c>
      <c r="G51" s="13">
        <v>45.44</v>
      </c>
      <c r="H51" s="42">
        <v>0</v>
      </c>
      <c r="I51" s="30">
        <v>0</v>
      </c>
    </row>
    <row r="52" spans="1:9" ht="122.5" x14ac:dyDescent="0.35">
      <c r="A52" s="14" t="s">
        <v>70</v>
      </c>
      <c r="B52" s="8" t="s">
        <v>15</v>
      </c>
      <c r="C52" s="9" t="s">
        <v>71</v>
      </c>
      <c r="D52" s="10" t="s">
        <v>20</v>
      </c>
      <c r="E52" s="11" t="s">
        <v>18</v>
      </c>
      <c r="F52" s="12" t="s">
        <v>19</v>
      </c>
      <c r="G52" s="13">
        <v>45.44</v>
      </c>
      <c r="H52" s="42">
        <v>0</v>
      </c>
      <c r="I52" s="30">
        <v>0</v>
      </c>
    </row>
    <row r="53" spans="1:9" ht="122.5" x14ac:dyDescent="0.35">
      <c r="A53" s="14" t="s">
        <v>70</v>
      </c>
      <c r="B53" s="8" t="s">
        <v>15</v>
      </c>
      <c r="C53" s="9" t="s">
        <v>71</v>
      </c>
      <c r="D53" s="10" t="s">
        <v>64</v>
      </c>
      <c r="E53" s="11" t="s">
        <v>18</v>
      </c>
      <c r="F53" s="12" t="s">
        <v>19</v>
      </c>
      <c r="G53" s="13">
        <v>45.44</v>
      </c>
      <c r="H53" s="42">
        <v>0</v>
      </c>
      <c r="I53" s="30">
        <v>0</v>
      </c>
    </row>
    <row r="54" spans="1:9" ht="122.5" x14ac:dyDescent="0.35">
      <c r="A54" s="14" t="s">
        <v>70</v>
      </c>
      <c r="B54" s="15" t="s">
        <v>15</v>
      </c>
      <c r="C54" s="16" t="s">
        <v>71</v>
      </c>
      <c r="D54" s="10" t="s">
        <v>72</v>
      </c>
      <c r="E54" s="11" t="s">
        <v>18</v>
      </c>
      <c r="F54" s="12" t="s">
        <v>19</v>
      </c>
      <c r="G54" s="13">
        <v>45.44</v>
      </c>
      <c r="H54" s="42">
        <v>0</v>
      </c>
      <c r="I54" s="30">
        <v>0</v>
      </c>
    </row>
    <row r="55" spans="1:9" ht="87.5" x14ac:dyDescent="0.35">
      <c r="A55" s="14" t="s">
        <v>73</v>
      </c>
      <c r="B55" s="15" t="s">
        <v>26</v>
      </c>
      <c r="C55" s="16" t="s">
        <v>71</v>
      </c>
      <c r="D55" s="10" t="s">
        <v>64</v>
      </c>
      <c r="E55" s="11" t="s">
        <v>18</v>
      </c>
      <c r="F55" s="12" t="s">
        <v>19</v>
      </c>
      <c r="G55" s="13">
        <v>45.44</v>
      </c>
      <c r="H55" s="42">
        <v>0</v>
      </c>
      <c r="I55" s="30">
        <v>0</v>
      </c>
    </row>
    <row r="56" spans="1:9" ht="87.5" x14ac:dyDescent="0.35">
      <c r="A56" s="14" t="s">
        <v>73</v>
      </c>
      <c r="B56" s="15" t="s">
        <v>26</v>
      </c>
      <c r="C56" s="16" t="s">
        <v>71</v>
      </c>
      <c r="D56" s="10" t="s">
        <v>30</v>
      </c>
      <c r="E56" s="11" t="s">
        <v>18</v>
      </c>
      <c r="F56" s="12" t="s">
        <v>19</v>
      </c>
      <c r="G56" s="13">
        <v>35.76</v>
      </c>
      <c r="H56" s="42">
        <v>0</v>
      </c>
      <c r="I56" s="30">
        <v>0</v>
      </c>
    </row>
    <row r="57" spans="1:9" ht="87.5" x14ac:dyDescent="0.35">
      <c r="A57" s="14" t="s">
        <v>73</v>
      </c>
      <c r="B57" s="15" t="s">
        <v>26</v>
      </c>
      <c r="C57" s="16" t="s">
        <v>71</v>
      </c>
      <c r="D57" s="10" t="s">
        <v>32</v>
      </c>
      <c r="E57" s="11" t="s">
        <v>18</v>
      </c>
      <c r="F57" s="12" t="s">
        <v>19</v>
      </c>
      <c r="G57" s="13">
        <v>35.76</v>
      </c>
      <c r="H57" s="42">
        <v>0</v>
      </c>
      <c r="I57" s="30">
        <v>0</v>
      </c>
    </row>
    <row r="58" spans="1:9" ht="87.5" x14ac:dyDescent="0.35">
      <c r="A58" s="14" t="s">
        <v>73</v>
      </c>
      <c r="B58" s="8" t="s">
        <v>26</v>
      </c>
      <c r="C58" s="9" t="s">
        <v>74</v>
      </c>
      <c r="D58" s="10" t="s">
        <v>72</v>
      </c>
      <c r="E58" s="11" t="s">
        <v>18</v>
      </c>
      <c r="F58" s="12" t="s">
        <v>19</v>
      </c>
      <c r="G58" s="13">
        <v>45.44</v>
      </c>
      <c r="H58" s="42">
        <v>6946</v>
      </c>
      <c r="I58" s="30">
        <v>146</v>
      </c>
    </row>
    <row r="59" spans="1:9" ht="87.5" x14ac:dyDescent="0.35">
      <c r="A59" s="14" t="s">
        <v>73</v>
      </c>
      <c r="B59" s="8" t="s">
        <v>26</v>
      </c>
      <c r="C59" s="9" t="s">
        <v>75</v>
      </c>
      <c r="D59" s="10" t="s">
        <v>20</v>
      </c>
      <c r="E59" s="11" t="s">
        <v>18</v>
      </c>
      <c r="F59" s="12" t="s">
        <v>19</v>
      </c>
      <c r="G59" s="13">
        <v>45.44</v>
      </c>
      <c r="H59" s="42">
        <v>1002</v>
      </c>
      <c r="I59" s="30">
        <v>168</v>
      </c>
    </row>
    <row r="60" spans="1:9" ht="122.5" x14ac:dyDescent="0.35">
      <c r="A60" s="7" t="s">
        <v>76</v>
      </c>
      <c r="B60" s="8" t="s">
        <v>77</v>
      </c>
      <c r="C60" s="9" t="s">
        <v>75</v>
      </c>
      <c r="D60" s="10" t="s">
        <v>78</v>
      </c>
      <c r="E60" s="11" t="s">
        <v>28</v>
      </c>
      <c r="F60" s="12" t="s">
        <v>19</v>
      </c>
      <c r="G60" s="13">
        <v>27</v>
      </c>
      <c r="H60" s="42">
        <v>0</v>
      </c>
      <c r="I60" s="30">
        <v>0</v>
      </c>
    </row>
    <row r="61" spans="1:9" ht="122.5" x14ac:dyDescent="0.35">
      <c r="A61" s="7" t="s">
        <v>76</v>
      </c>
      <c r="B61" s="8" t="s">
        <v>77</v>
      </c>
      <c r="C61" s="9" t="s">
        <v>75</v>
      </c>
      <c r="D61" s="10" t="s">
        <v>24</v>
      </c>
      <c r="E61" s="11" t="s">
        <v>28</v>
      </c>
      <c r="F61" s="12" t="s">
        <v>19</v>
      </c>
      <c r="G61" s="13">
        <v>27</v>
      </c>
      <c r="H61" s="43">
        <v>0</v>
      </c>
      <c r="I61" s="30">
        <v>0</v>
      </c>
    </row>
    <row r="62" spans="1:9" ht="175" x14ac:dyDescent="0.35">
      <c r="A62" s="7" t="s">
        <v>79</v>
      </c>
      <c r="B62" s="8" t="s">
        <v>26</v>
      </c>
      <c r="C62" s="9" t="s">
        <v>80</v>
      </c>
      <c r="D62" s="10" t="s">
        <v>81</v>
      </c>
      <c r="E62" s="11" t="s">
        <v>28</v>
      </c>
      <c r="F62" s="40" t="s">
        <v>19</v>
      </c>
      <c r="G62" s="41">
        <v>45.44</v>
      </c>
      <c r="H62" s="44">
        <v>0</v>
      </c>
      <c r="I62" s="30">
        <v>0</v>
      </c>
    </row>
    <row r="63" spans="1:9" ht="192.5" x14ac:dyDescent="0.35">
      <c r="A63" s="7" t="s">
        <v>82</v>
      </c>
      <c r="B63" s="8" t="s">
        <v>37</v>
      </c>
      <c r="C63" s="9" t="s">
        <v>83</v>
      </c>
      <c r="D63" s="10" t="s">
        <v>78</v>
      </c>
      <c r="E63" s="11" t="s">
        <v>28</v>
      </c>
      <c r="F63" s="12" t="s">
        <v>19</v>
      </c>
      <c r="G63" s="46" t="str">
        <f>HYPERLINK("#A81","$95.96")</f>
        <v>$95.96</v>
      </c>
      <c r="H63" s="45">
        <v>0</v>
      </c>
      <c r="I63" s="30">
        <v>0</v>
      </c>
    </row>
    <row r="64" spans="1:9" ht="192.5" x14ac:dyDescent="0.35">
      <c r="A64" s="7" t="s">
        <v>82</v>
      </c>
      <c r="B64" s="8" t="s">
        <v>37</v>
      </c>
      <c r="C64" s="9" t="s">
        <v>83</v>
      </c>
      <c r="D64" s="10" t="s">
        <v>24</v>
      </c>
      <c r="E64" s="11" t="s">
        <v>28</v>
      </c>
      <c r="F64" s="12" t="s">
        <v>19</v>
      </c>
      <c r="G64" s="47" t="str">
        <f>HYPERLINK("#A81","$95.96")</f>
        <v>$95.96</v>
      </c>
      <c r="H64" s="42">
        <v>0</v>
      </c>
      <c r="I64" s="30">
        <v>0</v>
      </c>
    </row>
    <row r="65" spans="1:9" ht="192.5" x14ac:dyDescent="0.35">
      <c r="A65" s="7" t="s">
        <v>82</v>
      </c>
      <c r="B65" s="8" t="s">
        <v>40</v>
      </c>
      <c r="C65" s="9" t="s">
        <v>83</v>
      </c>
      <c r="D65" s="10" t="s">
        <v>78</v>
      </c>
      <c r="E65" s="11" t="s">
        <v>28</v>
      </c>
      <c r="F65" s="12" t="s">
        <v>19</v>
      </c>
      <c r="G65" s="47" t="str">
        <f>HYPERLINK("#A81","$114.33")</f>
        <v>$114.33</v>
      </c>
      <c r="H65" s="42">
        <v>0</v>
      </c>
      <c r="I65" s="30">
        <v>0</v>
      </c>
    </row>
    <row r="66" spans="1:9" ht="192.5" x14ac:dyDescent="0.35">
      <c r="A66" s="7" t="s">
        <v>82</v>
      </c>
      <c r="B66" s="8" t="s">
        <v>40</v>
      </c>
      <c r="C66" s="9" t="s">
        <v>83</v>
      </c>
      <c r="D66" s="10" t="s">
        <v>24</v>
      </c>
      <c r="E66" s="11" t="s">
        <v>28</v>
      </c>
      <c r="F66" s="12" t="s">
        <v>19</v>
      </c>
      <c r="G66" s="47" t="str">
        <f>HYPERLINK("#A81","$114.33")</f>
        <v>$114.33</v>
      </c>
      <c r="H66" s="42">
        <v>0</v>
      </c>
      <c r="I66" s="30">
        <v>0</v>
      </c>
    </row>
    <row r="67" spans="1:9" ht="192.5" x14ac:dyDescent="0.35">
      <c r="A67" s="36" t="s">
        <v>82</v>
      </c>
      <c r="B67" s="17" t="s">
        <v>41</v>
      </c>
      <c r="C67" s="18" t="s">
        <v>83</v>
      </c>
      <c r="D67" s="17" t="s">
        <v>78</v>
      </c>
      <c r="E67" s="19" t="s">
        <v>28</v>
      </c>
      <c r="F67" s="20" t="s">
        <v>19</v>
      </c>
      <c r="G67" s="48" t="str">
        <f>HYPERLINK("#A81","$132.97")</f>
        <v>$132.97</v>
      </c>
      <c r="H67" s="42">
        <v>0</v>
      </c>
      <c r="I67" s="30">
        <v>0</v>
      </c>
    </row>
    <row r="68" spans="1:9" ht="192.5" x14ac:dyDescent="0.35">
      <c r="A68" s="36" t="s">
        <v>82</v>
      </c>
      <c r="B68" s="17" t="s">
        <v>41</v>
      </c>
      <c r="C68" s="18" t="s">
        <v>83</v>
      </c>
      <c r="D68" s="17" t="s">
        <v>24</v>
      </c>
      <c r="E68" s="19" t="s">
        <v>28</v>
      </c>
      <c r="F68" s="20" t="s">
        <v>19</v>
      </c>
      <c r="G68" s="48" t="str">
        <f>HYPERLINK("#A81","$132.97")</f>
        <v>$132.97</v>
      </c>
      <c r="H68" s="42">
        <v>0</v>
      </c>
      <c r="I68" s="30">
        <v>0</v>
      </c>
    </row>
    <row r="69" spans="1:9" ht="192.5" x14ac:dyDescent="0.35">
      <c r="A69" s="36" t="s">
        <v>82</v>
      </c>
      <c r="B69" s="17" t="s">
        <v>77</v>
      </c>
      <c r="C69" s="18" t="s">
        <v>83</v>
      </c>
      <c r="D69" s="17" t="s">
        <v>78</v>
      </c>
      <c r="E69" s="19" t="s">
        <v>43</v>
      </c>
      <c r="F69" s="20" t="s">
        <v>19</v>
      </c>
      <c r="G69" s="48" t="str">
        <f>HYPERLINK("#A81","$179.58")</f>
        <v>$179.58</v>
      </c>
      <c r="H69" s="42">
        <v>0</v>
      </c>
      <c r="I69" s="30">
        <v>0</v>
      </c>
    </row>
    <row r="70" spans="1:9" ht="192.5" x14ac:dyDescent="0.35">
      <c r="A70" s="36" t="s">
        <v>82</v>
      </c>
      <c r="B70" s="17" t="s">
        <v>77</v>
      </c>
      <c r="C70" s="18" t="s">
        <v>83</v>
      </c>
      <c r="D70" s="17" t="s">
        <v>24</v>
      </c>
      <c r="E70" s="19" t="s">
        <v>43</v>
      </c>
      <c r="F70" s="20" t="s">
        <v>19</v>
      </c>
      <c r="G70" s="48" t="str">
        <f>HYPERLINK("#A81","$179.58")</f>
        <v>$179.58</v>
      </c>
      <c r="H70" s="42">
        <v>0</v>
      </c>
      <c r="I70" s="30">
        <v>0</v>
      </c>
    </row>
    <row r="71" spans="1:9" ht="192.5" x14ac:dyDescent="0.35">
      <c r="A71" s="36" t="s">
        <v>82</v>
      </c>
      <c r="B71" s="17" t="s">
        <v>84</v>
      </c>
      <c r="C71" s="18" t="s">
        <v>83</v>
      </c>
      <c r="D71" s="17" t="s">
        <v>78</v>
      </c>
      <c r="E71" s="19" t="s">
        <v>43</v>
      </c>
      <c r="F71" s="20" t="s">
        <v>19</v>
      </c>
      <c r="G71" s="48" t="str">
        <f>HYPERLINK("#A81","$270.80")</f>
        <v>$270.80</v>
      </c>
      <c r="H71" s="42">
        <v>0</v>
      </c>
      <c r="I71" s="30">
        <v>0</v>
      </c>
    </row>
    <row r="72" spans="1:9" ht="192.5" x14ac:dyDescent="0.35">
      <c r="A72" s="36" t="s">
        <v>82</v>
      </c>
      <c r="B72" s="17" t="s">
        <v>84</v>
      </c>
      <c r="C72" s="18" t="s">
        <v>83</v>
      </c>
      <c r="D72" s="17" t="s">
        <v>24</v>
      </c>
      <c r="E72" s="19" t="s">
        <v>43</v>
      </c>
      <c r="F72" s="20" t="s">
        <v>19</v>
      </c>
      <c r="G72" s="48" t="str">
        <f>HYPERLINK("#A81","$270.80")</f>
        <v>$270.80</v>
      </c>
      <c r="H72" s="42">
        <v>0</v>
      </c>
      <c r="I72" s="30">
        <v>0</v>
      </c>
    </row>
    <row r="73" spans="1:9" ht="87.5" x14ac:dyDescent="0.35">
      <c r="A73" s="32" t="s">
        <v>85</v>
      </c>
      <c r="B73" s="17" t="s">
        <v>42</v>
      </c>
      <c r="C73" s="18" t="s">
        <v>16</v>
      </c>
      <c r="D73" s="17" t="s">
        <v>38</v>
      </c>
      <c r="E73" s="19" t="s">
        <v>43</v>
      </c>
      <c r="F73" s="20" t="s">
        <v>19</v>
      </c>
      <c r="G73" s="48" t="str">
        <f>HYPERLINK("#A81","$172.00")</f>
        <v>$172.00</v>
      </c>
      <c r="H73" s="42">
        <v>0</v>
      </c>
      <c r="I73" s="30">
        <v>0</v>
      </c>
    </row>
    <row r="74" spans="1:9" ht="87.5" x14ac:dyDescent="0.35">
      <c r="A74" s="32" t="s">
        <v>85</v>
      </c>
      <c r="B74" s="17" t="s">
        <v>45</v>
      </c>
      <c r="C74" s="18" t="s">
        <v>16</v>
      </c>
      <c r="D74" s="17" t="s">
        <v>38</v>
      </c>
      <c r="E74" s="19" t="s">
        <v>43</v>
      </c>
      <c r="F74" s="20" t="s">
        <v>19</v>
      </c>
      <c r="G74" s="48" t="str">
        <f>HYPERLINK("#A81","$458.00")</f>
        <v>$458.00</v>
      </c>
      <c r="H74" s="43">
        <v>0</v>
      </c>
      <c r="I74" s="30">
        <v>0</v>
      </c>
    </row>
    <row r="75" spans="1:9" ht="87.5" x14ac:dyDescent="0.35">
      <c r="A75" s="32" t="s">
        <v>85</v>
      </c>
      <c r="B75" s="17" t="s">
        <v>86</v>
      </c>
      <c r="C75" s="18" t="s">
        <v>16</v>
      </c>
      <c r="D75" s="17" t="s">
        <v>38</v>
      </c>
      <c r="E75" s="19" t="s">
        <v>18</v>
      </c>
      <c r="F75" s="20" t="s">
        <v>19</v>
      </c>
      <c r="G75" s="48" t="str">
        <f>HYPERLINK("#A81","$506.92")</f>
        <v>$506.92</v>
      </c>
      <c r="H75" s="44">
        <v>0</v>
      </c>
      <c r="I75" s="30">
        <v>0</v>
      </c>
    </row>
    <row r="76" spans="1:9" ht="87.5" x14ac:dyDescent="0.35">
      <c r="A76" s="32" t="s">
        <v>85</v>
      </c>
      <c r="B76" s="17" t="s">
        <v>41</v>
      </c>
      <c r="C76" s="18" t="s">
        <v>16</v>
      </c>
      <c r="D76" s="17" t="s">
        <v>38</v>
      </c>
      <c r="E76" s="19" t="s">
        <v>28</v>
      </c>
      <c r="F76" s="20" t="s">
        <v>19</v>
      </c>
      <c r="G76" s="48" t="str">
        <f>HYPERLINK("#A81","$490.60")</f>
        <v>$490.60</v>
      </c>
      <c r="H76" s="42">
        <v>0</v>
      </c>
      <c r="I76" s="30">
        <v>0</v>
      </c>
    </row>
    <row r="77" spans="1:9" ht="87.5" x14ac:dyDescent="0.35">
      <c r="A77" s="36" t="s">
        <v>87</v>
      </c>
      <c r="B77" s="17" t="s">
        <v>88</v>
      </c>
      <c r="C77" s="18" t="s">
        <v>16</v>
      </c>
      <c r="D77" s="17" t="s">
        <v>38</v>
      </c>
      <c r="E77" s="19" t="s">
        <v>18</v>
      </c>
      <c r="F77" s="20" t="s">
        <v>19</v>
      </c>
      <c r="G77" s="48" t="str">
        <f>HYPERLINK("#A81","$560.13")</f>
        <v>$560.13</v>
      </c>
      <c r="H77" s="42">
        <v>503</v>
      </c>
      <c r="I77" s="30">
        <v>21</v>
      </c>
    </row>
    <row r="78" spans="1:9" ht="87.5" x14ac:dyDescent="0.35">
      <c r="A78" s="32" t="s">
        <v>85</v>
      </c>
      <c r="B78" s="17" t="s">
        <v>40</v>
      </c>
      <c r="C78" s="18" t="s">
        <v>16</v>
      </c>
      <c r="D78" s="17" t="s">
        <v>38</v>
      </c>
      <c r="E78" s="19" t="s">
        <v>28</v>
      </c>
      <c r="F78" s="20" t="s">
        <v>19</v>
      </c>
      <c r="G78" s="48" t="str">
        <f>HYPERLINK("#A81","$358.97")</f>
        <v>$358.97</v>
      </c>
      <c r="H78" s="42">
        <v>372</v>
      </c>
      <c r="I78" s="30">
        <v>27</v>
      </c>
    </row>
    <row r="79" spans="1:9" ht="87.5" x14ac:dyDescent="0.35">
      <c r="A79" s="35" t="s">
        <v>85</v>
      </c>
      <c r="B79" s="15" t="s">
        <v>37</v>
      </c>
      <c r="C79" s="21" t="s">
        <v>16</v>
      </c>
      <c r="D79" s="15" t="s">
        <v>38</v>
      </c>
      <c r="E79" s="11" t="s">
        <v>28</v>
      </c>
      <c r="F79" s="12" t="s">
        <v>19</v>
      </c>
      <c r="G79" s="47" t="str">
        <f>HYPERLINK("#A81","$91.28")</f>
        <v>$91.28</v>
      </c>
      <c r="H79" s="42">
        <v>20042</v>
      </c>
      <c r="I79" s="30">
        <v>274</v>
      </c>
    </row>
    <row r="80" spans="1:9" ht="16.5" x14ac:dyDescent="0.45">
      <c r="A80" s="22" t="s">
        <v>89</v>
      </c>
      <c r="B80" s="51"/>
      <c r="C80" s="51"/>
      <c r="D80" s="51"/>
      <c r="E80" s="51"/>
      <c r="F80" s="51"/>
      <c r="G80" s="51"/>
      <c r="H80" s="51"/>
      <c r="I80" s="51"/>
    </row>
    <row r="81" spans="1:9" ht="18" x14ac:dyDescent="0.45">
      <c r="A81" s="39" t="s">
        <v>90</v>
      </c>
      <c r="B81" s="51"/>
      <c r="C81" s="51"/>
      <c r="D81" s="51"/>
      <c r="E81" s="51"/>
      <c r="F81" s="51"/>
      <c r="G81" s="51"/>
      <c r="H81" s="51"/>
      <c r="I81" s="51"/>
    </row>
    <row r="82" spans="1:9" x14ac:dyDescent="0.35">
      <c r="A82" s="51"/>
      <c r="B82" s="51"/>
      <c r="C82" s="51"/>
      <c r="D82" s="51"/>
      <c r="E82" s="51"/>
      <c r="F82" s="51"/>
      <c r="G82" s="51"/>
      <c r="H82" s="51"/>
      <c r="I82" s="51"/>
    </row>
  </sheetData>
  <sheetProtection sheet="1" objects="1" scenarios="1" selectLockedCells="1"/>
  <mergeCells count="1">
    <mergeCell ref="A3:I3"/>
  </mergeCells>
  <hyperlinks>
    <hyperlink ref="A5" r:id="rId1" xr:uid="{1187DE3E-2A3E-4821-AFE5-78064AE9C3E6}"/>
  </hyperlinks>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A746553B17F24BBD5AC905186379EC" ma:contentTypeVersion="29" ma:contentTypeDescription="Create a new document." ma:contentTypeScope="" ma:versionID="8c8363a6a03b5c51d47d3d851a31cd77">
  <xsd:schema xmlns:xsd="http://www.w3.org/2001/XMLSchema" xmlns:xs="http://www.w3.org/2001/XMLSchema" xmlns:p="http://schemas.microsoft.com/office/2006/metadata/properties" xmlns:ns1="http://schemas.microsoft.com/sharepoint/v3" xmlns:ns2="43f00a5d-55c4-41d3-b741-631800661bd5" xmlns:ns3="f3a69106-fb92-4d29-9181-f6efe780d3d9" targetNamespace="http://schemas.microsoft.com/office/2006/metadata/properties" ma:root="true" ma:fieldsID="df47a39e0e15e0f5074975b0d77c4162" ns1:_="" ns2:_="" ns3:_="">
    <xsd:import namespace="http://schemas.microsoft.com/sharepoint/v3"/>
    <xsd:import namespace="43f00a5d-55c4-41d3-b741-631800661bd5"/>
    <xsd:import namespace="f3a69106-fb92-4d29-9181-f6efe780d3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Statu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CurrentProjects" minOccurs="0"/>
                <xsd:element ref="ns2:Analyst" minOccurs="0"/>
                <xsd:element ref="ns2:Number" minOccurs="0"/>
                <xsd:element ref="ns2:MediaServiceDateTaken" minOccurs="0"/>
                <xsd:element ref="ns2:MediaLengthInSeconds" minOccurs="0"/>
                <xsd:element ref="ns2:MediaServiceSearchProperties" minOccurs="0"/>
                <xsd:element ref="ns2:To_x002d_From" minOccurs="0"/>
                <xsd:element ref="ns2:Stats" minOccurs="0"/>
                <xsd:element ref="ns2:MediaServiceLocation" minOccurs="0"/>
                <xsd:element ref="ns2:Contact" minOccurs="0"/>
                <xsd:element ref="ns2:Notes" minOccurs="0"/>
                <xsd:element ref="ns2:EstimateSeason"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3" nillable="true" ma:displayName="Unified Compliance Policy Properties" ma:hidden="true" ma:internalName="_ip_UnifiedCompliancePolicyProperties">
      <xsd:simpleType>
        <xsd:restriction base="dms:Note"/>
      </xsd:simpleType>
    </xsd:element>
    <xsd:element name="_ip_UnifiedCompliancePolicyUIAction" ma:index="3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f00a5d-55c4-41d3-b741-631800661b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tatus" ma:index="12" nillable="true" ma:displayName="Status" ma:format="Dropdown" ma:internalName="Status">
      <xsd:simpleType>
        <xsd:restriction base="dms:Text">
          <xsd:maxLength value="255"/>
        </xsd:restrictio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CurrentProjects" ma:index="20" nillable="true" ma:displayName="Current Projects" ma:description="Allows you to quick filter items you are working on" ma:format="RadioButtons" ma:internalName="CurrentProjects">
      <xsd:simpleType>
        <xsd:union memberTypes="dms:Text">
          <xsd:simpleType>
            <xsd:restriction base="dms:Choice">
              <xsd:enumeration value="Priority Ongoing"/>
              <xsd:enumeration value="Ongoing"/>
              <xsd:enumeration value="On Hold"/>
            </xsd:restriction>
          </xsd:simpleType>
        </xsd:union>
      </xsd:simpleType>
    </xsd:element>
    <xsd:element name="Analyst" ma:index="21" nillable="true" ma:displayName="Analyst" ma:description="Main contact" ma:format="Dropdown" ma:list="UserInfo" ma:SharePointGroup="0" ma:internalName="Analyst">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umber" ma:index="22" nillable="true" ma:displayName="Number" ma:format="Dropdown" ma:internalName="Number" ma:percentage="FALSE">
      <xsd:simpleType>
        <xsd:restriction base="dms:Number"/>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o_x002d_From" ma:index="26" nillable="true" ma:displayName="To - From" ma:description="This will indicate the sender and receiver of each email. Only emails that originated by FFS will be included in PRA request" ma:format="Dropdown" ma:internalName="To_x002d_From">
      <xsd:simpleType>
        <xsd:union memberTypes="dms:Text">
          <xsd:simpleType>
            <xsd:restriction base="dms:Choice">
              <xsd:enumeration value="FFS to CRDD"/>
              <xsd:enumeration value="FFS to FFS"/>
              <xsd:enumeration value="FFS to SNFD"/>
              <xsd:enumeration value="FFS to CMS"/>
              <xsd:enumeration value="FFS to Provider"/>
              <xsd:enumeration value="FFS to OLS"/>
              <xsd:enumeration value="CRDD (Sender)"/>
              <xsd:enumeration value="SNFD (Sender)"/>
              <xsd:enumeration value="OLS (Sender)"/>
              <xsd:enumeration value="CMS"/>
              <xsd:enumeration value="Private Provider"/>
              <xsd:enumeration value="TPL"/>
            </xsd:restriction>
          </xsd:simpleType>
        </xsd:union>
      </xsd:simpleType>
    </xsd:element>
    <xsd:element name="Stats" ma:index="27" nillable="true" ma:displayName="Status" ma:description="Purpose: Status Guide &#10;&#10;Pending - Information that we are expecting to receive&#10;&#10;In Progress - Division is actively working on the files &#10;&#10;When items is complete, remove the choice tags" ma:format="Dropdown" ma:internalName="Stats">
      <xsd:simpleType>
        <xsd:restriction base="dms:Choice">
          <xsd:enumeration value="Pending"/>
          <xsd:enumeration value="In Progress"/>
          <xsd:enumeration value="Completed"/>
          <xsd:enumeration value="Canceled"/>
          <xsd:enumeration value="OLS Reviewed"/>
        </xsd:restriction>
      </xsd:simpleType>
    </xsd:element>
    <xsd:element name="MediaServiceLocation" ma:index="28" nillable="true" ma:displayName="Location" ma:description="" ma:indexed="true" ma:internalName="MediaServiceLocation" ma:readOnly="true">
      <xsd:simpleType>
        <xsd:restriction base="dms:Text"/>
      </xsd:simpleType>
    </xsd:element>
    <xsd:element name="Contact" ma:index="29" nillable="true" ma:displayName="Contact" ma:format="Dropdown" ma:list="UserInfo" ma:SharePointGroup="0" ma:internalName="Contac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es" ma:index="30" nillable="true" ma:displayName="Notes" ma:format="Dropdown" ma:internalName="Notes">
      <xsd:simpleType>
        <xsd:restriction base="dms:Text">
          <xsd:maxLength value="255"/>
        </xsd:restriction>
      </xsd:simpleType>
    </xsd:element>
    <xsd:element name="EstimateSeason" ma:index="31" nillable="true" ma:displayName="Estimate Season" ma:format="Dropdown" ma:internalName="EstimateSeason" ma:percentage="FALSE">
      <xsd:simpleType>
        <xsd:restriction base="dms:Number"/>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a69106-fb92-4d29-9181-f6efe780d3d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ea24373-ecb0-4f17-9492-bf1c5e6f585c}" ma:internalName="TaxCatchAll" ma:showField="CatchAllData" ma:web="f3a69106-fb92-4d29-9181-f6efe780d3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umber xmlns="43f00a5d-55c4-41d3-b741-631800661bd5" xsi:nil="true"/>
    <_ip_UnifiedCompliancePolicyUIAction xmlns="http://schemas.microsoft.com/sharepoint/v3" xsi:nil="true"/>
    <Notes xmlns="43f00a5d-55c4-41d3-b741-631800661bd5" xsi:nil="true"/>
    <lcf76f155ced4ddcb4097134ff3c332f xmlns="43f00a5d-55c4-41d3-b741-631800661bd5">
      <Terms xmlns="http://schemas.microsoft.com/office/infopath/2007/PartnerControls"/>
    </lcf76f155ced4ddcb4097134ff3c332f>
    <To_x002d_From xmlns="43f00a5d-55c4-41d3-b741-631800661bd5" xsi:nil="true"/>
    <Status xmlns="43f00a5d-55c4-41d3-b741-631800661bd5" xsi:nil="true"/>
    <_ip_UnifiedCompliancePolicyProperties xmlns="http://schemas.microsoft.com/sharepoint/v3" xsi:nil="true"/>
    <Analyst xmlns="43f00a5d-55c4-41d3-b741-631800661bd5">
      <UserInfo>
        <DisplayName/>
        <AccountId xsi:nil="true"/>
        <AccountType/>
      </UserInfo>
    </Analyst>
    <Stats xmlns="43f00a5d-55c4-41d3-b741-631800661bd5" xsi:nil="true"/>
    <EstimateSeason xmlns="43f00a5d-55c4-41d3-b741-631800661bd5" xsi:nil="true"/>
    <CurrentProjects xmlns="43f00a5d-55c4-41d3-b741-631800661bd5" xsi:nil="true"/>
    <Contact xmlns="43f00a5d-55c4-41d3-b741-631800661bd5">
      <UserInfo>
        <DisplayName/>
        <AccountId xsi:nil="true"/>
        <AccountType/>
      </UserInfo>
    </Contact>
    <TaxCatchAll xmlns="f3a69106-fb92-4d29-9181-f6efe780d3d9" xsi:nil="true"/>
  </documentManagement>
</p:properties>
</file>

<file path=customXml/itemProps1.xml><?xml version="1.0" encoding="utf-8"?>
<ds:datastoreItem xmlns:ds="http://schemas.openxmlformats.org/officeDocument/2006/customXml" ds:itemID="{B470E590-9F5F-44F0-95A3-063953D5F7C8}">
  <ds:schemaRefs>
    <ds:schemaRef ds:uri="http://schemas.microsoft.com/sharepoint/v3/contenttype/forms"/>
  </ds:schemaRefs>
</ds:datastoreItem>
</file>

<file path=customXml/itemProps2.xml><?xml version="1.0" encoding="utf-8"?>
<ds:datastoreItem xmlns:ds="http://schemas.openxmlformats.org/officeDocument/2006/customXml" ds:itemID="{9E2632E7-CBF2-408D-A306-8DBA724F3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f00a5d-55c4-41d3-b741-631800661bd5"/>
    <ds:schemaRef ds:uri="f3a69106-fb92-4d29-9181-f6efe780d3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974339-BC68-473D-8B9A-E1A2E0375A7D}">
  <ds:schemaRefs>
    <ds:schemaRef ds:uri="http://schemas.microsoft.com/office/2006/metadata/properties"/>
    <ds:schemaRef ds:uri="http://schemas.microsoft.com/office/infopath/2007/PartnerControls"/>
    <ds:schemaRef ds:uri="43f00a5d-55c4-41d3-b741-631800661bd5"/>
    <ds:schemaRef ds:uri="http://schemas.microsoft.com/sharepoint/v3"/>
    <ds:schemaRef ds:uri="f3a69106-fb92-4d29-9181-f6efe780d3d9"/>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HCBS Rate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Gerstel, Ashley@DHCS</dc:creator>
  <cp:keywords/>
  <dc:description/>
  <cp:lastModifiedBy>Gerstel, Ashley@DHCS</cp:lastModifiedBy>
  <cp:revision/>
  <dcterms:created xsi:type="dcterms:W3CDTF">2026-05-22T15:36:43Z</dcterms:created>
  <dcterms:modified xsi:type="dcterms:W3CDTF">2026-06-30T23:52:08Z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0x010100C5A746553B17F24BBD5AC905186379EC</vt:lpwstr>
  </property>
  <property fmtid="{D5CDD505-2E9C-101B-9397-08002B2CF9AE}" pid="3" name="MediaServiceImageTags">
    <vt:lpwstr/>
  </property>
</Properties>
</file>