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lhall2\Desktop\"/>
    </mc:Choice>
  </mc:AlternateContent>
  <xr:revisionPtr revIDLastSave="159" documentId="8_{75B7FD05-E415-4A60-9D9C-2BB2D9725B04}" xr6:coauthVersionLast="47" xr6:coauthVersionMax="47" xr10:uidLastSave="{0B661B0A-4F5E-4DAF-A474-A174D7382232}"/>
  <workbookProtection workbookAlgorithmName="SHA-512" workbookHashValue="259zWZjvczABp/hMhJdYFpEE4JG5YxMbJtR5Cz4IqMJ6KsjtfOo1CxdiLchtH+ab8QxsUokNASaxUpeDBlg2Sg==" workbookSaltValue="6l2gnu0RF1Q7Ph6TKVq6Bw==" workbookSpinCount="100000" lockStructure="1"/>
  <bookViews>
    <workbookView xWindow="-28920" yWindow="-120" windowWidth="29040" windowHeight="15720" tabRatio="926" firstSheet="11" activeTab="6"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H11" i="58"/>
  <c r="G11" i="58"/>
  <c r="F11" i="58"/>
  <c r="E11" i="58"/>
  <c r="BS22" i="14" l="1"/>
  <c r="BT22" i="14"/>
  <c r="CA22" i="14"/>
  <c r="CB22" i="14"/>
  <c r="CI22" i="14"/>
  <c r="CJ22" i="14"/>
  <c r="CQ22" i="14"/>
  <c r="CR22" i="14"/>
  <c r="CY22" i="14"/>
  <c r="CZ22" i="14"/>
  <c r="DG22" i="14"/>
  <c r="DH22" i="14"/>
  <c r="DO22" i="14"/>
  <c r="DP22" i="14"/>
  <c r="DW22" i="14"/>
  <c r="DX22" i="14"/>
  <c r="EE22" i="14"/>
  <c r="EF22" i="14"/>
  <c r="EM22" i="14"/>
  <c r="EN22" i="14"/>
  <c r="EU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BM133" i="14" l="1"/>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L121" i="14"/>
  <c r="BL49" i="14"/>
  <c r="BL25"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L132"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L120"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L108"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L96"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L84"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L72"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L60"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L48"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L36"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L24"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L131"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L119"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L107"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L95"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L83"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L71"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L59"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L35"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L23"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BR130" i="14"/>
  <c r="CJ130" i="14"/>
  <c r="DG130" i="14"/>
  <c r="ED130" i="14"/>
  <c r="EV130" i="14"/>
  <c r="BL130" i="14"/>
  <c r="BO118" i="14"/>
  <c r="CL118" i="14"/>
  <c r="DI118" i="14"/>
  <c r="EA118" i="14"/>
  <c r="EX118" i="14"/>
  <c r="BY106" i="14"/>
  <c r="CQ106" i="14"/>
  <c r="DM106" i="14"/>
  <c r="EC106" i="14"/>
  <c r="ES106" i="14"/>
  <c r="BM94" i="14"/>
  <c r="CC94" i="14"/>
  <c r="CS94" i="14"/>
  <c r="DI94" i="14"/>
  <c r="DY94" i="14"/>
  <c r="EO94" i="14"/>
  <c r="FE94" i="14"/>
  <c r="BV82" i="14"/>
  <c r="CL82" i="14"/>
  <c r="DB82" i="14"/>
  <c r="DR82" i="14"/>
  <c r="EH82" i="14"/>
  <c r="EX82" i="14"/>
  <c r="BP70" i="14"/>
  <c r="CF70" i="14"/>
  <c r="CV70" i="14"/>
  <c r="DH70" i="14"/>
  <c r="DV70" i="14"/>
  <c r="EJ70" i="14"/>
  <c r="EU70" i="14"/>
  <c r="BM58" i="14"/>
  <c r="BX58" i="14"/>
  <c r="CL58" i="14"/>
  <c r="CZ58" i="14"/>
  <c r="DK58" i="14"/>
  <c r="DY58" i="14"/>
  <c r="EJ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BM118" i="14"/>
  <c r="BR106" i="14"/>
  <c r="CA94" i="14"/>
  <c r="FC94" i="14"/>
  <c r="BL94" i="14"/>
  <c r="DL82" i="14"/>
  <c r="BZ70" i="14"/>
  <c r="CU58" i="14"/>
  <c r="FG58" i="14"/>
  <c r="BR46" i="14"/>
  <c r="DN46" i="14"/>
  <c r="ET46" i="14"/>
  <c r="CQ34" i="14"/>
  <c r="EM34" i="14"/>
  <c r="EU130" i="14"/>
  <c r="BS130" i="14"/>
  <c r="CP130" i="14"/>
  <c r="DH130" i="14"/>
  <c r="EE130" i="14"/>
  <c r="FB130" i="14"/>
  <c r="BU118" i="14"/>
  <c r="CM118" i="14"/>
  <c r="DJ118" i="14"/>
  <c r="EG118" i="14"/>
  <c r="EY118" i="14"/>
  <c r="BZ106" i="14"/>
  <c r="CW106" i="14"/>
  <c r="DN106" i="14"/>
  <c r="ED106" i="14"/>
  <c r="ET106" i="14"/>
  <c r="BN94" i="14"/>
  <c r="CD94" i="14"/>
  <c r="CT94" i="14"/>
  <c r="DJ94" i="14"/>
  <c r="DZ94" i="14"/>
  <c r="EP94" i="14"/>
  <c r="FF94" i="14"/>
  <c r="BW82" i="14"/>
  <c r="CM82" i="14"/>
  <c r="DC82" i="14"/>
  <c r="DS82" i="14"/>
  <c r="EI82" i="14"/>
  <c r="EY82" i="14"/>
  <c r="BQ70" i="14"/>
  <c r="CG70" i="14"/>
  <c r="CW70" i="14"/>
  <c r="DL70" i="14"/>
  <c r="DW70" i="14"/>
  <c r="EK70" i="14"/>
  <c r="EV70" i="14"/>
  <c r="BN58" i="14"/>
  <c r="CB58" i="14"/>
  <c r="CM58" i="14"/>
  <c r="DA58" i="14"/>
  <c r="DL58" i="14"/>
  <c r="DZ58" i="14"/>
  <c r="EL58" i="14"/>
  <c r="ET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E118" i="14"/>
  <c r="DW106" i="14"/>
  <c r="DW94" i="14"/>
  <c r="CV82" i="14"/>
  <c r="ER82" i="14"/>
  <c r="DF70" i="14"/>
  <c r="ES70" i="14"/>
  <c r="BV58" i="14"/>
  <c r="EQ58" i="14"/>
  <c r="CH46" i="14"/>
  <c r="EL46" i="14"/>
  <c r="CA34" i="14"/>
  <c r="DO34" i="14"/>
  <c r="FC34" i="14"/>
  <c r="DF130" i="14"/>
  <c r="BT130" i="14"/>
  <c r="CQ130" i="14"/>
  <c r="DN130" i="14"/>
  <c r="EF130" i="14"/>
  <c r="FC130" i="14"/>
  <c r="BV118" i="14"/>
  <c r="CS118" i="14"/>
  <c r="DK118" i="14"/>
  <c r="EH118" i="14"/>
  <c r="FE118" i="14"/>
  <c r="CA106" i="14"/>
  <c r="CX106" i="14"/>
  <c r="DO106" i="14"/>
  <c r="EE106" i="14"/>
  <c r="EU106" i="14"/>
  <c r="BS94" i="14"/>
  <c r="CI94" i="14"/>
  <c r="CY94" i="14"/>
  <c r="DO94" i="14"/>
  <c r="EE94" i="14"/>
  <c r="EU94" i="14"/>
  <c r="BX82" i="14"/>
  <c r="CN82" i="14"/>
  <c r="DD82" i="14"/>
  <c r="DT82" i="14"/>
  <c r="EJ82" i="14"/>
  <c r="EZ82" i="14"/>
  <c r="BR70" i="14"/>
  <c r="CH70" i="14"/>
  <c r="CX70" i="14"/>
  <c r="DM70" i="14"/>
  <c r="DX70" i="14"/>
  <c r="EL70" i="14"/>
  <c r="EZ70" i="14"/>
  <c r="BO58" i="14"/>
  <c r="CC58" i="14"/>
  <c r="CN58" i="14"/>
  <c r="DB58" i="14"/>
  <c r="DP58" i="14"/>
  <c r="EA58" i="14"/>
  <c r="EM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T130" i="14"/>
  <c r="DY118" i="14"/>
  <c r="DG106" i="14"/>
  <c r="DG94" i="14"/>
  <c r="BP82" i="14"/>
  <c r="DT70" i="14"/>
  <c r="CJ58" i="14"/>
  <c r="EY58" i="14"/>
  <c r="CP46" i="14"/>
  <c r="DV46" i="14"/>
  <c r="FB46" i="14"/>
  <c r="CY34" i="14"/>
  <c r="DW34" i="14"/>
  <c r="DX130" i="14"/>
  <c r="BZ130" i="14"/>
  <c r="CR130" i="14"/>
  <c r="DO130" i="14"/>
  <c r="EL130" i="14"/>
  <c r="FD130" i="14"/>
  <c r="BW118" i="14"/>
  <c r="CT118" i="14"/>
  <c r="DQ118" i="14"/>
  <c r="EI118" i="14"/>
  <c r="FF118" i="14"/>
  <c r="CG106" i="14"/>
  <c r="CY106" i="14"/>
  <c r="DT106" i="14"/>
  <c r="EJ106" i="14"/>
  <c r="EZ106" i="14"/>
  <c r="BT94" i="14"/>
  <c r="CJ94" i="14"/>
  <c r="CZ94" i="14"/>
  <c r="DP94" i="14"/>
  <c r="EF94" i="14"/>
  <c r="EV94" i="14"/>
  <c r="BY82" i="14"/>
  <c r="CO82" i="14"/>
  <c r="DE82" i="14"/>
  <c r="DU82" i="14"/>
  <c r="EK82" i="14"/>
  <c r="FA82" i="14"/>
  <c r="BS70" i="14"/>
  <c r="CI70" i="14"/>
  <c r="CY70" i="14"/>
  <c r="DN70" i="14"/>
  <c r="EB70" i="14"/>
  <c r="EM70" i="14"/>
  <c r="FA70" i="14"/>
  <c r="BL70" i="14"/>
  <c r="BP58" i="14"/>
  <c r="CD58" i="14"/>
  <c r="CR58" i="14"/>
  <c r="DC58" i="14"/>
  <c r="DQ58" i="14"/>
  <c r="EB58" i="14"/>
  <c r="EN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Z130" i="14"/>
  <c r="EM106" i="14"/>
  <c r="DT58" i="14"/>
  <c r="DF46" i="14"/>
  <c r="CI34" i="14"/>
  <c r="CA130" i="14"/>
  <c r="CX130" i="14"/>
  <c r="DP130" i="14"/>
  <c r="EM130" i="14"/>
  <c r="CC118" i="14"/>
  <c r="CU118" i="14"/>
  <c r="DR118" i="14"/>
  <c r="EO118" i="14"/>
  <c r="FG118" i="14"/>
  <c r="CH106" i="14"/>
  <c r="DE106" i="14"/>
  <c r="DU106" i="14"/>
  <c r="EK106" i="14"/>
  <c r="FA106" i="14"/>
  <c r="BU94" i="14"/>
  <c r="CK94" i="14"/>
  <c r="DA94" i="14"/>
  <c r="DQ94" i="14"/>
  <c r="EG94" i="14"/>
  <c r="EW94" i="14"/>
  <c r="BN82" i="14"/>
  <c r="CD82" i="14"/>
  <c r="CT82" i="14"/>
  <c r="DJ82" i="14"/>
  <c r="DZ82" i="14"/>
  <c r="EP82" i="14"/>
  <c r="FF82" i="14"/>
  <c r="BX70" i="14"/>
  <c r="CN70" i="14"/>
  <c r="DD70" i="14"/>
  <c r="DO70" i="14"/>
  <c r="EC70" i="14"/>
  <c r="EN70" i="14"/>
  <c r="FB70" i="14"/>
  <c r="BT58" i="14"/>
  <c r="CE58" i="14"/>
  <c r="CS58" i="14"/>
  <c r="DD58" i="14"/>
  <c r="DR58" i="14"/>
  <c r="EF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W130" i="14"/>
  <c r="DB118" i="14"/>
  <c r="CO106" i="14"/>
  <c r="FC106" i="14"/>
  <c r="CQ94" i="14"/>
  <c r="CF82" i="14"/>
  <c r="CP70" i="14"/>
  <c r="FD70" i="14"/>
  <c r="DI58" i="14"/>
  <c r="BZ46" i="14"/>
  <c r="ED46" i="14"/>
  <c r="BS34" i="14"/>
  <c r="DG34" i="14"/>
  <c r="EU34" i="14"/>
  <c r="CI130" i="14"/>
  <c r="CB130" i="14"/>
  <c r="CY130" i="14"/>
  <c r="DV130" i="14"/>
  <c r="EN130" i="14"/>
  <c r="CD118" i="14"/>
  <c r="DA118" i="14"/>
  <c r="DS118" i="14"/>
  <c r="EP118" i="14"/>
  <c r="BQ106" i="14"/>
  <c r="CI106" i="14"/>
  <c r="DF106" i="14"/>
  <c r="DV106" i="14"/>
  <c r="EL106" i="14"/>
  <c r="FB106" i="14"/>
  <c r="BV94" i="14"/>
  <c r="CL94" i="14"/>
  <c r="DB94" i="14"/>
  <c r="DR94" i="14"/>
  <c r="EH94" i="14"/>
  <c r="EX94" i="14"/>
  <c r="BO82" i="14"/>
  <c r="CE82" i="14"/>
  <c r="CU82" i="14"/>
  <c r="DK82" i="14"/>
  <c r="EA82" i="14"/>
  <c r="EQ82" i="14"/>
  <c r="FG82" i="14"/>
  <c r="BY70" i="14"/>
  <c r="CO70" i="14"/>
  <c r="DE70" i="14"/>
  <c r="DP70" i="14"/>
  <c r="ED70" i="14"/>
  <c r="ER70" i="14"/>
  <c r="FC70" i="14"/>
  <c r="BU58" i="14"/>
  <c r="CF58" i="14"/>
  <c r="CT58" i="14"/>
  <c r="DH58" i="14"/>
  <c r="DS58" i="14"/>
  <c r="EG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H130" i="14"/>
  <c r="EQ118" i="14"/>
  <c r="EM94" i="14"/>
  <c r="EB82" i="14"/>
  <c r="EE70" i="14"/>
  <c r="EH58" i="14"/>
  <c r="CX46" i="14"/>
  <c r="EE34" i="14"/>
  <c r="DL106" i="14"/>
  <c r="EN94" i="14"/>
  <c r="ES82" i="14"/>
  <c r="ET70" i="14"/>
  <c r="EZ58" i="14"/>
  <c r="DO46" i="14"/>
  <c r="DP34" i="14"/>
  <c r="DX34" i="14"/>
  <c r="EM46" i="14"/>
  <c r="DM82" i="14"/>
  <c r="CZ34" i="14"/>
  <c r="EC82" i="14"/>
  <c r="DH34" i="14"/>
  <c r="BN118" i="14"/>
  <c r="EB106" i="14"/>
  <c r="FD94" i="14"/>
  <c r="BW58" i="14"/>
  <c r="DW46" i="14"/>
  <c r="BL46" i="14"/>
  <c r="EF70" i="14"/>
  <c r="ER58" i="14"/>
  <c r="DG46" i="14"/>
  <c r="CK118" i="14"/>
  <c r="ER106" i="14"/>
  <c r="CK58" i="14"/>
  <c r="BS46" i="14"/>
  <c r="EE46" i="14"/>
  <c r="BT34" i="14"/>
  <c r="EF34" i="14"/>
  <c r="BL34" i="14"/>
  <c r="DH94" i="14"/>
  <c r="DU70" i="14"/>
  <c r="CY46" i="14"/>
  <c r="DC118" i="14"/>
  <c r="BQ82" i="14"/>
  <c r="CA70" i="14"/>
  <c r="CV58" i="14"/>
  <c r="CA46" i="14"/>
  <c r="CB34" i="14"/>
  <c r="EN34" i="14"/>
  <c r="DZ118" i="14"/>
  <c r="CB94" i="14"/>
  <c r="CG82" i="14"/>
  <c r="CQ70" i="14"/>
  <c r="DJ58" i="14"/>
  <c r="CI46" i="14"/>
  <c r="EU46" i="14"/>
  <c r="CJ34" i="14"/>
  <c r="EV34" i="14"/>
  <c r="BS106" i="14"/>
  <c r="EI58" i="14"/>
  <c r="CP106" i="14"/>
  <c r="DX94" i="14"/>
  <c r="EW118" i="14"/>
  <c r="CR94" i="14"/>
  <c r="CW82" i="14"/>
  <c r="DG70" i="14"/>
  <c r="DX58" i="14"/>
  <c r="CQ46" i="14"/>
  <c r="FC46" i="14"/>
  <c r="CR34" i="14"/>
  <c r="FD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 r="I11" i="49"/>
  <c r="I11" i="63"/>
  <c r="I11" i="59"/>
  <c r="I11" i="64"/>
  <c r="I11" i="58"/>
  <c r="I11" i="65"/>
  <c r="I11" i="60"/>
  <c r="I11" i="66"/>
  <c r="I11" i="61"/>
  <c r="I11" i="62"/>
</calcChain>
</file>

<file path=xl/sharedStrings.xml><?xml version="1.0" encoding="utf-8"?>
<sst xmlns="http://schemas.openxmlformats.org/spreadsheetml/2006/main" count="35917" uniqueCount="764">
  <si>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</si>
  <si>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</si>
  <si>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</si>
  <si>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</si>
  <si>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</si>
  <si>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</si>
  <si>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</si>
  <si>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</si>
  <si>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</si>
  <si>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</si>
  <si>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</si>
  <si>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</si>
  <si>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</si>
  <si>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</si>
  <si>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</si>
  <si>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</si>
  <si>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</si>
  <si>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</si>
  <si>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</si>
  <si>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</si>
  <si>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</si>
  <si>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</si>
  <si>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</si>
  <si>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</si>
  <si>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</si>
  <si>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</si>
  <si>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</si>
  <si>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</si>
  <si>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</si>
  <si>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</si>
  <si>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</si>
  <si>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</si>
  <si>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</si>
  <si>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</si>
  <si>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</si>
  <si>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</si>
  <si>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</si>
  <si>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</si>
  <si>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</si>
  <si>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</si>
  <si>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</si>
  <si>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</si>
  <si>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</si>
  <si>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</si>
  <si>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</si>
  <si>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</si>
  <si>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</si>
  <si>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</si>
  <si>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</si>
  <si>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</si>
  <si>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</si>
  <si>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</si>
  <si>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</si>
  <si>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</si>
  <si>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</si>
  <si>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</si>
  <si>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</si>
  <si>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</si>
  <si>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</si>
  <si>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Medi-Cal Managed Care</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</si>
  <si>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</si>
  <si>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</si>
  <si>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</si>
  <si>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</si>
  <si>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</si>
  <si>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</si>
  <si>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</si>
  <si>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</si>
  <si>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</si>
  <si>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</si>
  <si>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MCO</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</si>
  <si>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</si>
  <si>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</si>
  <si>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</si>
  <si>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</si>
  <si>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</si>
  <si>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Bambi Cisneros</t>
  </si>
  <si>
    <t>I.A.2</t>
  </si>
  <si>
    <t>Contact email address</t>
  </si>
  <si>
    <t>Enter email address. Department or program-wide email addresses are permitted.</t>
  </si>
  <si>
    <t>bambi.cisneros@dhcs.ca.gov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</si>
  <si>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</si>
  <si>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</si>
  <si>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</si>
  <si>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</si>
  <si>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</si>
  <si>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</si>
  <si>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</si>
  <si>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</si>
  <si>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</si>
  <si>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</si>
  <si>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</si>
  <si>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</si>
  <si>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</si>
  <si>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</si>
  <si>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</si>
  <si>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</si>
  <si>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</si>
  <si>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</si>
  <si>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</si>
  <si>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</si>
  <si>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</si>
  <si>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</si>
  <si>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</si>
  <si>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</si>
  <si>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Contra Costa Health Plan (CCHP)</t>
  </si>
  <si>
    <t>Plan 2</t>
  </si>
  <si>
    <t>Gold Coast Health Plan (GCHP)</t>
  </si>
  <si>
    <t>Plan 3</t>
  </si>
  <si>
    <t>Health Net Community Solutions, Inc. (Health Net)</t>
  </si>
  <si>
    <t>Plan 4</t>
  </si>
  <si>
    <t>Health Plan of San Joaquin (HPSJ)</t>
  </si>
  <si>
    <t>Plan 5</t>
  </si>
  <si>
    <t>Health Plan of San Mateo (HPSM)</t>
  </si>
  <si>
    <t>Plan 6</t>
  </si>
  <si>
    <t>Inland Empire Health Plan (IEHP)</t>
  </si>
  <si>
    <t>Plan 7</t>
  </si>
  <si>
    <t>Kern Health Systems (KHS)</t>
  </si>
  <si>
    <t>Plan 8</t>
  </si>
  <si>
    <t>KP Cal LLC NorCal &amp; SoCal (Kaiser)</t>
  </si>
  <si>
    <t>Plan 9</t>
  </si>
  <si>
    <t>L.A. Care Health Plan (L.A. Care)</t>
  </si>
  <si>
    <t>Plan 10</t>
  </si>
  <si>
    <t>Molina Healthcare of California Partner Plan, Inc. (Molina)</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</si>
  <si>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</si>
  <si>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</si>
  <si>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</si>
  <si>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</si>
  <si>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</si>
  <si>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</si>
  <si>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</si>
  <si>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</si>
  <si>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</si>
  <si>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</si>
  <si>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</si>
  <si>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</si>
  <si>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Not 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</si>
  <si>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</si>
  <si>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</si>
  <si>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</si>
  <si>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</si>
  <si>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</si>
  <si>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</si>
  <si>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</si>
  <si>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</si>
  <si>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</si>
  <si>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</si>
  <si>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</si>
  <si>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</si>
  <si>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</si>
  <si>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</si>
  <si>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</si>
  <si>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</si>
  <si>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</si>
  <si>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</si>
  <si>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</si>
  <si>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</si>
  <si>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All</t>
  </si>
  <si>
    <t>Plan Provider Directory Review</t>
  </si>
  <si>
    <t>Semi-annually</t>
  </si>
  <si>
    <t>Secret Shopper: Network Participation</t>
  </si>
  <si>
    <t>No</t>
  </si>
  <si>
    <t>Secret Shopper: Appointment Availability</t>
  </si>
  <si>
    <t>Electronic Visit Verification (EVV) Data Analysis</t>
  </si>
  <si>
    <t>Review of Grievances Related to Access</t>
  </si>
  <si>
    <t>Quarterly</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</si>
  <si>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</si>
  <si>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</si>
  <si>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</si>
  <si>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</si>
  <si>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</si>
  <si>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</si>
  <si>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</si>
  <si>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Revealed Shopper: Network Participation &amp; Appointment Availability</t>
  </si>
  <si>
    <t>Analysis method description</t>
  </si>
  <si>
    <t>Describe the method.</t>
  </si>
  <si>
    <t xml:space="preserve">DHCS conducts revealed shopper calls to  ensure their participating providers offer appointments that meet the timely access standards. </t>
  </si>
  <si>
    <t>FTE Ratio Analysis</t>
  </si>
  <si>
    <t>DHCS calculates provider-to-member ratios by dividing each MCP’s total number of Full Time Equivalent (FTE) network providers as reported in the MCPs monthly 274 provider file by the MCP’s current member enrollment for the current contract year and reducing the FTE network provider counts using FTE reduction logic that accounts for network providers that are used across multiple service areas and for multiple provider types.</t>
  </si>
  <si>
    <t>Mandatory Provider Type Validation Analysis</t>
  </si>
  <si>
    <t>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</si>
  <si>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</si>
  <si>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</si>
  <si>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</si>
  <si>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</si>
  <si>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</si>
  <si>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</si>
  <si>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</si>
  <si>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</si>
  <si>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</si>
  <si>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</si>
  <si>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</si>
  <si>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</si>
  <si>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</si>
  <si>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</si>
  <si>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</si>
  <si>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</si>
  <si>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</si>
  <si>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</si>
  <si>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</si>
  <si>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</si>
  <si>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</si>
  <si>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</si>
  <si>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</si>
  <si>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</si>
  <si>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</si>
  <si>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</si>
  <si>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</si>
  <si>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</si>
  <si>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</si>
  <si>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</si>
  <si>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</si>
  <si>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</si>
  <si>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</si>
  <si>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</si>
  <si>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</si>
  <si>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</si>
  <si>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</si>
  <si>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</si>
  <si>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</si>
  <si>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</si>
  <si>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</si>
  <si>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</si>
  <si>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</si>
  <si>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</si>
  <si>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</si>
  <si>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</si>
  <si>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</si>
  <si>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</si>
  <si>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</si>
  <si>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</si>
  <si>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</si>
  <si>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</si>
  <si>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</si>
  <si>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</si>
  <si>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</si>
  <si>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</si>
  <si>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</si>
  <si>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</si>
  <si>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</si>
  <si>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</si>
  <si>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</si>
  <si>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</si>
  <si>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</si>
  <si>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</si>
  <si>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</si>
  <si>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</si>
  <si>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</si>
  <si>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</si>
  <si>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</si>
  <si>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</si>
  <si>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</si>
  <si>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</si>
  <si>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</si>
  <si>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</si>
  <si>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</si>
  <si>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</si>
  <si>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</si>
  <si>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</si>
  <si>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</si>
  <si>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</si>
  <si>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</si>
  <si>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</si>
  <si>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</si>
  <si>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</si>
  <si>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</si>
  <si>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</si>
  <si>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</si>
  <si>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</si>
  <si>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</si>
  <si>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</si>
  <si>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</si>
  <si>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</si>
  <si>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</si>
  <si>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</si>
  <si>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</si>
  <si>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</si>
  <si>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</si>
  <si>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</si>
  <si>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</si>
  <si>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</si>
  <si>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</si>
  <si>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</si>
  <si>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</si>
  <si>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</si>
  <si>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</si>
  <si>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</si>
  <si>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</si>
  <si>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</si>
  <si>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</si>
  <si>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</si>
  <si>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</si>
  <si>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Total Network Physicians (Includes: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</si>
  <si>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Non-Specialty Mental Health Providers</t>
  </si>
  <si>
    <t>(Includes: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</si>
  <si>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OB/GYN Primary Care</t>
  </si>
  <si>
    <t>OB/GYN Specialty Care</t>
  </si>
  <si>
    <t>OB/GYN Specialist Care</t>
  </si>
  <si>
    <t>Medi-Cal Managed Care Health Plan Call Center</t>
  </si>
  <si>
    <t>LTSS: Skilled Nursing Facility (SNF)</t>
  </si>
  <si>
    <t>LTSS: Intermediate Care Facility/Developmentally Disabled (ICF-DD)</t>
  </si>
  <si>
    <t xml:space="preserve">LTSS: Community Based Adult Services (CBAS) </t>
  </si>
  <si>
    <t>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</si>
  <si>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MPTs include: Federally Qualified Health Center, Rural Health Clinic, Freestanding Birthing Center, Licsensed Midwife and Certified Nurse Midwife</t>
  </si>
  <si>
    <t xml:space="preserve">Indian Health Care Provider </t>
  </si>
  <si>
    <t>II.A.3</t>
  </si>
  <si>
    <t>Standard type</t>
  </si>
  <si>
    <t xml:space="preserve">What is the standard type? Select the category that most closely represents the standard type.  </t>
  </si>
  <si>
    <t>Provider to enrollee ratios</t>
  </si>
  <si>
    <t>Maximum time or distance (e.g. 1 provider within 30 min or 30 miles)</t>
  </si>
  <si>
    <t>Appointment wait time</t>
  </si>
  <si>
    <t>Call Center Hold Time</t>
  </si>
  <si>
    <t>Minimum Mandatory Provider Type</t>
  </si>
  <si>
    <t>II.A.4</t>
  </si>
  <si>
    <t>Standard description</t>
  </si>
  <si>
    <t>Describe the standard (for example, 60 miles maximum distance to travel to an appointment).</t>
  </si>
  <si>
    <t>1 Full-Time Equivalent Physician to every 1,200 Members</t>
  </si>
  <si>
    <t>1 Full-Time  Equivalent Primary Care Physician to ever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</si>
  <si>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</si>
  <si>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</si>
  <si>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</si>
  <si>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</si>
  <si>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</si>
  <si>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</si>
  <si>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</si>
  <si>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</si>
  <si>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</si>
  <si>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</si>
  <si>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</si>
  <si>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</si>
  <si>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</si>
  <si>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10 minutes from the time the call is placed</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</si>
  <si>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</si>
  <si>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</si>
  <si>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</si>
  <si>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</si>
  <si>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Urgent Care appointment, no 
Prior Authorization within 48 hours</t>
  </si>
  <si>
    <t>Urgent Care appointment requiring
Prior Authorization within 96 hours</t>
  </si>
  <si>
    <t>Urgent Care appointment, no 
Prior Authorization available in no longer than 48 hours</t>
  </si>
  <si>
    <t>Non-Urgent Follow Up  within 10 Business Days</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</si>
  <si>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</si>
  <si>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</si>
  <si>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</si>
  <si>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</si>
  <si>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</si>
  <si>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</si>
  <si>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</si>
  <si>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</si>
  <si>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FTE Ratio Analysis; 
</t>
  </si>
  <si>
    <t xml:space="preserve">Geomapping; 
</t>
  </si>
  <si>
    <t xml:space="preserve">Mandatory Provider Type Validation Analysis; 
</t>
  </si>
  <si>
    <t>II.A.6</t>
  </si>
  <si>
    <t>Population covered by standard</t>
  </si>
  <si>
    <t>Enter the population that the standard applies to. If the same standard applies to multiple populations, create a standard for each population.</t>
  </si>
  <si>
    <t>Adult and Pediatric</t>
  </si>
  <si>
    <t>All applicable populations</t>
  </si>
  <si>
    <t>Adult and pediatric</t>
  </si>
  <si>
    <t>Adult</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</si>
  <si>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</si>
  <si>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</si>
  <si>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</si>
  <si>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</si>
  <si>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Rural</t>
  </si>
  <si>
    <t>Small counties</t>
  </si>
  <si>
    <t>Medium counties</t>
  </si>
  <si>
    <t>Dense counties</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</si>
  <si>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</si>
  <si>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</si>
  <si>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</si>
  <si>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</si>
  <si>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</si>
  <si>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</si>
  <si>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</si>
  <si>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</si>
  <si>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</si>
  <si>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</si>
  <si>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</si>
  <si>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</si>
  <si>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</si>
  <si>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</si>
  <si>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</si>
  <si>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</si>
  <si>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</si>
  <si>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</si>
  <si>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</si>
  <si>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</si>
  <si>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</si>
  <si>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</si>
  <si>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</si>
  <si>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</si>
  <si>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</si>
  <si>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</si>
  <si>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</si>
  <si>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</si>
  <si>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</si>
  <si>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</si>
  <si>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</si>
  <si>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</si>
  <si>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</si>
  <si>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</si>
  <si>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</si>
  <si>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</si>
  <si>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</si>
  <si>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</si>
  <si>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</si>
  <si>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</si>
  <si>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</si>
  <si>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</si>
  <si>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</si>
  <si>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</si>
  <si>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</si>
  <si>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</si>
  <si>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</si>
  <si>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</si>
  <si>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</si>
  <si>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</si>
  <si>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</si>
  <si>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</si>
  <si>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</si>
  <si>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</si>
  <si>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</si>
  <si>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</si>
  <si>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</si>
  <si>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</si>
  <si>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</si>
  <si>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</si>
  <si>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</si>
  <si>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</si>
  <si>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</si>
  <si>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</si>
  <si>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</si>
  <si>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</si>
  <si>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</si>
  <si>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</si>
  <si>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</si>
  <si>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</si>
  <si>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</si>
  <si>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</si>
  <si>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</si>
  <si>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</si>
  <si>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</si>
  <si>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</si>
  <si>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</si>
  <si>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</si>
  <si>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</si>
  <si>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</si>
  <si>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</si>
  <si>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</si>
  <si>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</si>
  <si>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</si>
  <si>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</si>
  <si>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</si>
  <si>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</si>
  <si>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</si>
  <si>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</si>
  <si>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</si>
  <si>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</si>
  <si>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</si>
  <si>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</si>
  <si>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</si>
  <si>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</si>
  <si>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</si>
  <si>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</si>
  <si>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</si>
  <si>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</si>
  <si>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</si>
  <si>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</si>
  <si>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</si>
  <si>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</si>
  <si>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</si>
  <si>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</si>
  <si>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</si>
  <si>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</si>
  <si>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</si>
  <si>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</si>
  <si>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</si>
  <si>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Please see the "2024 ANC MCP Results" file for the Outpatient Mild-to-Moderate Mental Health  Services results outlined by MCP/County.</t>
  </si>
  <si>
    <t>MCP will reassess their 274 network data submssion to ensure all data deficiencies are remmediated or contract with additional provider to meet the provider to member ratio standards.</t>
  </si>
  <si>
    <t>DHCS has placed Health Net under a CAP and requires monthly updates to address the Plan's progress.</t>
  </si>
  <si>
    <t>Plan provider directory review</t>
  </si>
  <si>
    <t>Please see the "2024 ANC MCP Results" file for the time or distance results outlined by MCP/County.</t>
  </si>
  <si>
    <t xml:space="preserve">DHCS is actively working with the MCP to ensure the exceptions as described in C.2.f &amp; C.2.g are properly submitted and meet DHCS' requirements for approval. </t>
  </si>
  <si>
    <t>DHCS has placed Kaiser under a Corrective Action Plan and requires monthly updates to address the Plan's progress.</t>
  </si>
  <si>
    <t>In accordance with WIC sections 14197(e)(2) MCPs must submit an Alternative Access Standards (AAS) Request for DHCS' review and approval for areas the MCP is unable to meet time or distance standards.Please see the "2024 ANC Alternative Access Standards Requests"</t>
  </si>
  <si>
    <t>DHCS granted Alternative Access Standards (AAS) Request for areas the MCP is unable to meet time or distance standards as the plan has exhausted all other reasonable options to obtain providers to meet the applicable standards</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</si>
  <si>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</si>
  <si>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</si>
  <si>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</si>
  <si>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</si>
  <si>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</si>
  <si>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</si>
  <si>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</si>
  <si>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</si>
  <si>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</si>
  <si>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</si>
  <si>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</si>
  <si>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</si>
  <si>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</si>
  <si>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</si>
  <si>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</si>
  <si>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</si>
  <si>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</si>
  <si>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</si>
  <si>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</si>
  <si>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</si>
  <si>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</si>
  <si>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</si>
  <si>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</si>
  <si>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</si>
  <si>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</si>
  <si>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</si>
  <si>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</si>
  <si>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</si>
  <si>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</si>
  <si>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</si>
  <si>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</si>
  <si>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</si>
  <si>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</si>
  <si>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</si>
  <si>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</si>
  <si>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</si>
  <si>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</si>
  <si>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</si>
  <si>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</si>
  <si>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</si>
  <si>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</si>
  <si>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</si>
  <si>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</si>
  <si>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</si>
  <si>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</si>
  <si>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</si>
  <si>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</si>
  <si>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</si>
  <si>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</si>
  <si>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</si>
  <si>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</si>
  <si>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</si>
  <si>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</si>
  <si>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</si>
  <si>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</si>
  <si>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</si>
  <si>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</si>
  <si>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</si>
  <si>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</si>
  <si>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</si>
  <si>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</si>
  <si>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</si>
  <si>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</si>
  <si>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</si>
  <si>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</si>
  <si>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</si>
  <si>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</si>
  <si>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</si>
  <si>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</si>
  <si>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</si>
  <si>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</si>
  <si>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</si>
  <si>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</si>
  <si>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</si>
  <si>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</si>
  <si>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</si>
  <si>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</si>
  <si>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</si>
  <si>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</si>
  <si>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</si>
  <si>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</si>
  <si>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</si>
  <si>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</si>
  <si>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</si>
  <si>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</si>
  <si>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</si>
  <si>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</si>
  <si>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</si>
  <si>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</si>
  <si>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</si>
  <si>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</si>
  <si>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</si>
  <si>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</si>
  <si>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</si>
  <si>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</si>
  <si>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</si>
  <si>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</si>
  <si>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</si>
  <si>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</si>
  <si>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</si>
  <si>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</si>
  <si>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</si>
  <si>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</si>
  <si>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</si>
  <si>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</si>
  <si>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</si>
  <si>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</si>
  <si>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</si>
  <si>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</si>
  <si>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</si>
  <si>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</si>
  <si>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</si>
  <si>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</si>
  <si>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</si>
  <si>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</si>
  <si>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</si>
  <si>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</si>
  <si>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</si>
  <si>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</si>
  <si>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</si>
  <si>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</si>
  <si>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</si>
  <si>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</si>
  <si>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</si>
  <si>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</si>
  <si>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</si>
  <si>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</si>
  <si>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</si>
  <si>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</si>
  <si>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</si>
  <si>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</si>
  <si>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</si>
  <si>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</si>
  <si>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</si>
  <si>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</si>
  <si>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</si>
  <si>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</si>
  <si>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</si>
  <si>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</si>
  <si>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</si>
  <si>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</si>
  <si>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</si>
  <si>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</si>
  <si>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</si>
  <si>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</si>
  <si>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</si>
  <si>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</si>
  <si>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</si>
  <si>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</si>
  <si>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</si>
  <si>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</si>
  <si>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</si>
  <si>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</si>
  <si>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</si>
  <si>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</si>
  <si>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</si>
  <si>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</si>
  <si>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</si>
  <si>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</si>
  <si>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</si>
  <si>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</si>
  <si>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</si>
  <si>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</si>
  <si>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</si>
  <si>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</si>
  <si>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</si>
  <si>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</si>
  <si>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</si>
  <si>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</si>
  <si>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</si>
  <si>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Alabama</t>
  </si>
  <si>
    <t>Scenario 1: New contract</t>
  </si>
  <si>
    <t xml:space="preserve">Services; </t>
  </si>
  <si>
    <t>Weekly</t>
  </si>
  <si>
    <t>Maximum time to travel</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</si>
  <si>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</si>
  <si>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</si>
  <si>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</si>
  <si>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</si>
  <si>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</si>
  <si>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</si>
  <si>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</si>
  <si>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</si>
  <si>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Maximum distance to travel</t>
  </si>
  <si>
    <t>Plan Provider Roster Review</t>
  </si>
  <si>
    <t>Pediatric</t>
  </si>
  <si>
    <t>Large metro</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</si>
  <si>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</si>
  <si>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</si>
  <si>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</si>
  <si>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</si>
  <si>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</si>
  <si>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</si>
  <si>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</si>
  <si>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</si>
  <si>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</si>
  <si>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</si>
  <si>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</si>
  <si>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</si>
  <si>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</si>
  <si>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</si>
  <si>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</si>
  <si>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</si>
  <si>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</si>
  <si>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</si>
  <si>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</si>
  <si>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</si>
  <si>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</si>
  <si>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</si>
  <si>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</si>
  <si>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</si>
  <si>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</si>
  <si>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</si>
  <si>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</si>
  <si>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</si>
  <si>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</si>
  <si>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</si>
  <si>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</si>
  <si>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</si>
  <si>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</si>
  <si>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</si>
  <si>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</si>
  <si>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</si>
  <si>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Minimum number of network providers</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</si>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</sst>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8DFCA"/>
        <bgColor rgb="FF000000"/>
      </patternFill>
    </fill>
  </fills>
  <borders count="55">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4">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3" xfId="0" applyFont="1" applyFill="1" applyBorder="1" applyAlignment="1" applyProtection="1">
      <alignment wrapText="1"/>
      <protection locked="0"/>
    </xf>
    <xf numFmtId="0" fontId="42" fillId="17" borderId="40" xfId="0" applyFont="1" applyFill="1" applyBorder="1" applyAlignment="1" applyProtection="1">
      <alignment wrapText="1"/>
      <protection locked="0"/>
    </xf>
    <xf numFmtId="0" fontId="42" fillId="17" borderId="54"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0.9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0.95">
      <c r="A10" s="95" t="s">
        <v>15</v>
      </c>
      <c r="B10" s="113" t="s">
        <v>16</v>
      </c>
    </row>
    <row r="11" spans="1:788" ht="26.1" customHeight="1">
      <c r="A11" s="107"/>
      <c r="B11" s="114"/>
    </row>
    <row r="12" spans="1:788" ht="21" customHeight="1">
      <c r="A12" s="108" t="s">
        <v>17</v>
      </c>
      <c r="B12" s="115"/>
    </row>
    <row r="13" spans="1:788" ht="53.45" customHeight="1">
      <c r="A13" s="282" t="s">
        <v>18</v>
      </c>
      <c r="B13" s="283"/>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information'!E30="","[Plan 6]",'I_State and program information'!E30)</f>
        <v>Inland Empire Health Plan (IEHP)</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information'!E31="","[Plan 7]",'I_State and program information'!E31)</f>
        <v>Kern Health Systems (KHS)</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I12" activePane="bottomRight" state="frozen"/>
      <selection pane="bottomRight" activeCell="M22" sqref="M22"/>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information'!E32="","[Plan 8]",'I_State and program information'!E32)</f>
        <v>KP Cal LLC NorCal &amp; SoCal (Kaiser)</v>
      </c>
    </row>
    <row r="5" spans="1:104" ht="56.25">
      <c r="A5" s="16" t="s">
        <v>370</v>
      </c>
      <c r="B5" s="82" t="s">
        <v>371</v>
      </c>
      <c r="C5" s="15" t="s">
        <v>372</v>
      </c>
      <c r="D5" s="56" t="s">
        <v>474</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378</v>
      </c>
      <c r="B12" s="9" t="s">
        <v>379</v>
      </c>
      <c r="C12" s="15" t="s">
        <v>380</v>
      </c>
      <c r="D12" s="132" t="s">
        <v>84</v>
      </c>
      <c r="E12" s="238"/>
      <c r="F12" s="49"/>
      <c r="G12" s="49"/>
      <c r="H12" s="49" t="s">
        <v>475</v>
      </c>
      <c r="I12" s="49" t="s">
        <v>475</v>
      </c>
      <c r="J12" s="49" t="s">
        <v>475</v>
      </c>
      <c r="K12" s="49" t="s">
        <v>475</v>
      </c>
      <c r="L12" s="49" t="s">
        <v>475</v>
      </c>
      <c r="M12" s="49" t="s">
        <v>475</v>
      </c>
      <c r="N12" s="49" t="s">
        <v>475</v>
      </c>
      <c r="O12" s="49" t="s">
        <v>475</v>
      </c>
      <c r="P12" s="49" t="s">
        <v>475</v>
      </c>
      <c r="Q12" s="49" t="s">
        <v>475</v>
      </c>
      <c r="R12" s="49" t="s">
        <v>475</v>
      </c>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382</v>
      </c>
      <c r="B15" s="9" t="s">
        <v>383</v>
      </c>
      <c r="C15" s="211" t="s">
        <v>384</v>
      </c>
      <c r="D15" s="132" t="s">
        <v>84</v>
      </c>
      <c r="E15" s="238"/>
      <c r="F15" s="49"/>
      <c r="G15" s="49"/>
      <c r="H15" s="49" t="s">
        <v>349</v>
      </c>
      <c r="I15" s="49" t="s">
        <v>349</v>
      </c>
      <c r="J15" s="49" t="s">
        <v>349</v>
      </c>
      <c r="K15" s="49" t="s">
        <v>349</v>
      </c>
      <c r="L15" s="49" t="s">
        <v>349</v>
      </c>
      <c r="M15" s="49" t="s">
        <v>349</v>
      </c>
      <c r="N15" s="49" t="s">
        <v>349</v>
      </c>
      <c r="O15" s="49" t="s">
        <v>349</v>
      </c>
      <c r="P15" s="49" t="s">
        <v>349</v>
      </c>
      <c r="Q15" s="49" t="s">
        <v>349</v>
      </c>
      <c r="R15" s="49" t="s">
        <v>349</v>
      </c>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t="s">
        <v>480</v>
      </c>
      <c r="I16" s="49" t="s">
        <v>480</v>
      </c>
      <c r="J16" s="49" t="s">
        <v>480</v>
      </c>
      <c r="K16" s="49" t="s">
        <v>480</v>
      </c>
      <c r="L16" s="49" t="s">
        <v>480</v>
      </c>
      <c r="M16" s="49" t="s">
        <v>480</v>
      </c>
      <c r="N16" s="49" t="s">
        <v>480</v>
      </c>
      <c r="O16" s="49" t="s">
        <v>480</v>
      </c>
      <c r="P16" s="49" t="s">
        <v>480</v>
      </c>
      <c r="Q16" s="49" t="s">
        <v>480</v>
      </c>
      <c r="R16" s="49" t="s">
        <v>480</v>
      </c>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388</v>
      </c>
      <c r="B17" s="9" t="s">
        <v>389</v>
      </c>
      <c r="C17" s="15" t="s">
        <v>390</v>
      </c>
      <c r="D17" s="132" t="s">
        <v>58</v>
      </c>
      <c r="E17" s="238"/>
      <c r="F17" s="49"/>
      <c r="G17" s="49"/>
      <c r="H17" s="49" t="s">
        <v>481</v>
      </c>
      <c r="I17" s="49" t="s">
        <v>481</v>
      </c>
      <c r="J17" s="49" t="s">
        <v>481</v>
      </c>
      <c r="K17" s="49" t="s">
        <v>481</v>
      </c>
      <c r="L17" s="49" t="s">
        <v>481</v>
      </c>
      <c r="M17" s="49" t="s">
        <v>481</v>
      </c>
      <c r="N17" s="49" t="s">
        <v>481</v>
      </c>
      <c r="O17" s="49" t="s">
        <v>481</v>
      </c>
      <c r="P17" s="49" t="s">
        <v>481</v>
      </c>
      <c r="Q17" s="49" t="s">
        <v>481</v>
      </c>
      <c r="R17" s="49" t="s">
        <v>481</v>
      </c>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56.25">
      <c r="A18" s="16" t="s">
        <v>391</v>
      </c>
      <c r="B18" s="9" t="s">
        <v>392</v>
      </c>
      <c r="C18" s="9" t="s">
        <v>393</v>
      </c>
      <c r="D18" s="132" t="s">
        <v>58</v>
      </c>
      <c r="E18" s="238"/>
      <c r="F18" s="49"/>
      <c r="G18" s="49"/>
      <c r="H18" s="49" t="s">
        <v>482</v>
      </c>
      <c r="I18" s="49" t="s">
        <v>482</v>
      </c>
      <c r="J18" s="49" t="s">
        <v>482</v>
      </c>
      <c r="K18" s="49" t="s">
        <v>482</v>
      </c>
      <c r="L18" s="49" t="s">
        <v>482</v>
      </c>
      <c r="M18" s="49" t="s">
        <v>482</v>
      </c>
      <c r="N18" s="49" t="s">
        <v>482</v>
      </c>
      <c r="O18" s="49" t="s">
        <v>482</v>
      </c>
      <c r="P18" s="49" t="s">
        <v>482</v>
      </c>
      <c r="Q18" s="49" t="s">
        <v>482</v>
      </c>
      <c r="R18" s="49" t="s">
        <v>482</v>
      </c>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394</v>
      </c>
      <c r="B19" s="9" t="s">
        <v>395</v>
      </c>
      <c r="C19" s="9" t="s">
        <v>396</v>
      </c>
      <c r="D19" s="132" t="s">
        <v>64</v>
      </c>
      <c r="E19" s="239"/>
      <c r="F19" s="52"/>
      <c r="G19" s="52"/>
      <c r="H19" s="52">
        <v>45992</v>
      </c>
      <c r="I19" s="52">
        <v>45992</v>
      </c>
      <c r="J19" s="52">
        <v>45992</v>
      </c>
      <c r="K19" s="52">
        <v>45992</v>
      </c>
      <c r="L19" s="52">
        <v>45992</v>
      </c>
      <c r="M19" s="52">
        <v>45992</v>
      </c>
      <c r="N19" s="52">
        <v>45992</v>
      </c>
      <c r="O19" s="52">
        <v>45992</v>
      </c>
      <c r="P19" s="52">
        <v>45992</v>
      </c>
      <c r="Q19" s="52">
        <v>45992</v>
      </c>
      <c r="R19" s="52">
        <v>45992</v>
      </c>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397</v>
      </c>
      <c r="B20" s="9" t="s">
        <v>398</v>
      </c>
      <c r="C20" s="9" t="s">
        <v>399</v>
      </c>
      <c r="D20" s="132" t="s">
        <v>84</v>
      </c>
      <c r="E20" s="240"/>
      <c r="F20" s="51"/>
      <c r="G20" s="51"/>
      <c r="H20" s="51" t="s">
        <v>151</v>
      </c>
      <c r="I20" s="51" t="s">
        <v>161</v>
      </c>
      <c r="J20" s="51" t="s">
        <v>161</v>
      </c>
      <c r="K20" s="51" t="s">
        <v>161</v>
      </c>
      <c r="L20" s="51" t="s">
        <v>161</v>
      </c>
      <c r="M20" s="51" t="s">
        <v>161</v>
      </c>
      <c r="N20" s="51" t="s">
        <v>161</v>
      </c>
      <c r="O20" s="51" t="s">
        <v>161</v>
      </c>
      <c r="P20" s="51" t="s">
        <v>161</v>
      </c>
      <c r="Q20" s="51" t="s">
        <v>161</v>
      </c>
      <c r="R20" s="51" t="s">
        <v>161</v>
      </c>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112.5">
      <c r="A21" s="16" t="s">
        <v>400</v>
      </c>
      <c r="B21" s="9" t="s">
        <v>401</v>
      </c>
      <c r="C21" s="9" t="s">
        <v>402</v>
      </c>
      <c r="D21" s="132" t="s">
        <v>58</v>
      </c>
      <c r="E21" s="238"/>
      <c r="F21" s="49"/>
      <c r="G21" s="49"/>
      <c r="H21" s="49" t="s">
        <v>483</v>
      </c>
      <c r="I21" s="49" t="s">
        <v>483</v>
      </c>
      <c r="J21" s="49" t="s">
        <v>483</v>
      </c>
      <c r="K21" s="49" t="s">
        <v>483</v>
      </c>
      <c r="L21" s="49" t="s">
        <v>483</v>
      </c>
      <c r="M21" s="49" t="s">
        <v>483</v>
      </c>
      <c r="N21" s="49" t="s">
        <v>483</v>
      </c>
      <c r="O21" s="49" t="s">
        <v>483</v>
      </c>
      <c r="P21" s="49" t="s">
        <v>483</v>
      </c>
      <c r="Q21" s="49" t="s">
        <v>483</v>
      </c>
      <c r="R21" s="49" t="s">
        <v>483</v>
      </c>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403</v>
      </c>
      <c r="B22" s="9" t="s">
        <v>404</v>
      </c>
      <c r="C22" s="9" t="s">
        <v>405</v>
      </c>
      <c r="D22" s="132" t="s">
        <v>58</v>
      </c>
      <c r="E22" s="238"/>
      <c r="F22" s="49"/>
      <c r="G22" s="49"/>
      <c r="H22" s="49" t="s">
        <v>484</v>
      </c>
      <c r="I22" s="49" t="s">
        <v>484</v>
      </c>
      <c r="J22" s="49" t="s">
        <v>484</v>
      </c>
      <c r="K22" s="49" t="s">
        <v>484</v>
      </c>
      <c r="L22" s="49" t="s">
        <v>484</v>
      </c>
      <c r="M22" s="49" t="s">
        <v>484</v>
      </c>
      <c r="N22" s="49" t="s">
        <v>484</v>
      </c>
      <c r="O22" s="49" t="s">
        <v>484</v>
      </c>
      <c r="P22" s="49" t="s">
        <v>484</v>
      </c>
      <c r="Q22" s="49" t="s">
        <v>484</v>
      </c>
      <c r="R22" s="49" t="s">
        <v>484</v>
      </c>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485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information'!E33="","[Plan 9]",'I_State and program information'!E33)</f>
        <v>L.A. Care Health Plan (L.A. Care)</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information'!E34="","[Plan 10]",'I_State and program information'!E34)</f>
        <v>Molina Healthcare of California Partner Plan, Inc. (Molina)</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70" zoomScaleNormal="70" workbookViewId="0">
      <pane xSplit="4" ySplit="5" topLeftCell="E11" activePane="bottomRight" state="frozen"/>
      <selection pane="bottomRight" activeCell="E12" sqref="E12"/>
      <selection pane="bottomLeft" activeCell="A7" sqref="A7"/>
      <selection pane="topRight" activeCell="F2" sqref="F2"/>
    </sheetView>
  </sheetViews>
  <sheetFormatPr defaultColWidth="9.28515625" defaultRowHeight="14.1"/>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486</v>
      </c>
      <c r="F1" s="180" t="s">
        <v>487</v>
      </c>
      <c r="G1" s="180" t="s">
        <v>488</v>
      </c>
      <c r="H1" s="180" t="s">
        <v>489</v>
      </c>
      <c r="I1" s="180" t="s">
        <v>490</v>
      </c>
      <c r="J1" s="180" t="s">
        <v>491</v>
      </c>
      <c r="K1" s="180" t="s">
        <v>492</v>
      </c>
      <c r="L1" s="180" t="s">
        <v>493</v>
      </c>
      <c r="M1" s="180" t="s">
        <v>494</v>
      </c>
      <c r="N1" s="180" t="s">
        <v>495</v>
      </c>
    </row>
    <row r="2" spans="1:14" s="76" customFormat="1" ht="64.900000000000006" customHeight="1">
      <c r="A2" s="309" t="s">
        <v>367</v>
      </c>
      <c r="B2" s="309"/>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496</v>
      </c>
      <c r="B3" s="24"/>
      <c r="C3" s="24"/>
      <c r="D3" s="1"/>
      <c r="E3" s="2"/>
      <c r="F3" s="2"/>
      <c r="G3" s="2"/>
      <c r="H3" s="2"/>
      <c r="I3" s="2"/>
      <c r="J3" s="2"/>
      <c r="K3" s="2"/>
      <c r="L3" s="2"/>
    </row>
    <row r="4" spans="1:14" ht="40.15" customHeight="1">
      <c r="A4" s="310" t="s">
        <v>497</v>
      </c>
      <c r="B4" s="311"/>
      <c r="C4" s="311"/>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Contra Costa Health Plan (CCHP)</v>
      </c>
      <c r="F5" s="59" t="str">
        <f>IF('I_State and program information'!$E$26&lt;&gt;"",'I_State and program information'!$E$26,"[Plan 2]")</f>
        <v>Gold Coast Health Plan (GCHP)</v>
      </c>
      <c r="G5" s="59" t="str">
        <f>IF('I_State and program information'!$E$27&lt;&gt;"",'I_State and program information'!$E$27,"[Plan 3]")</f>
        <v>Health Net Community Solutions, Inc. (Health Net)</v>
      </c>
      <c r="H5" s="59" t="str">
        <f>IF('I_State and program information'!$E$28&lt;&gt;"",'I_State and program information'!$E$28,"[Plan 4]")</f>
        <v>Health Plan of San Joaquin (HPSJ)</v>
      </c>
      <c r="I5" s="59" t="str">
        <f>IF('I_State and program information'!$E$29&lt;&gt;"",'I_State and program information'!$E$29,"[Plan 5]")</f>
        <v>Health Plan of San Mateo (HPSM)</v>
      </c>
      <c r="J5" s="59" t="str">
        <f>IF('I_State and program information'!$E$30&lt;&gt;"",'I_State and program information'!$E$30,"[Plan 6]")</f>
        <v>Inland Empire Health Plan (IEHP)</v>
      </c>
      <c r="K5" s="59" t="str">
        <f>IF('I_State and program information'!$E$31&lt;&gt;"",'I_State and program information'!$E$31,"[Plan 7]")</f>
        <v>Kern Health Systems (KHS)</v>
      </c>
      <c r="L5" s="59" t="str">
        <f>IF('I_State and program information'!$E$32&lt;&gt;"",'I_State and program information'!$E$32,"[Plan 8]")</f>
        <v>KP Cal LLC NorCal &amp; SoCal (Kaiser)</v>
      </c>
      <c r="M5" s="59" t="str">
        <f>IF('I_State and program information'!$E$33&lt;&gt;"",'I_State and program information'!$E$33,"[Plan 9]")</f>
        <v>L.A. Care Health Plan (L.A. Care)</v>
      </c>
      <c r="N5" s="59" t="str">
        <f>IF('I_State and program information'!$E$34&lt;&gt;"",'I_State and program information'!$E$34,"[Plan 10]")</f>
        <v>Molina Healthcare of California Partner Plan, Inc. (Molina)</v>
      </c>
    </row>
    <row r="6" spans="1:14" ht="61.15" customHeight="1">
      <c r="A6" s="16" t="s">
        <v>498</v>
      </c>
      <c r="B6" s="9" t="s">
        <v>499</v>
      </c>
      <c r="C6" s="15" t="s">
        <v>500</v>
      </c>
      <c r="D6" s="15" t="s">
        <v>84</v>
      </c>
      <c r="E6" s="88" t="s">
        <v>501</v>
      </c>
      <c r="F6" s="60" t="s">
        <v>501</v>
      </c>
      <c r="G6" s="60" t="s">
        <v>501</v>
      </c>
      <c r="H6" s="60" t="s">
        <v>501</v>
      </c>
      <c r="I6" s="60" t="s">
        <v>501</v>
      </c>
      <c r="J6" s="60" t="s">
        <v>501</v>
      </c>
      <c r="K6" s="60" t="s">
        <v>501</v>
      </c>
      <c r="L6" s="60" t="s">
        <v>501</v>
      </c>
      <c r="M6" s="60" t="s">
        <v>501</v>
      </c>
      <c r="N6" s="60" t="s">
        <v>501</v>
      </c>
    </row>
    <row r="7" spans="1:14" ht="32.450000000000003" customHeight="1">
      <c r="A7" s="312" t="s">
        <v>502</v>
      </c>
      <c r="B7" s="312"/>
      <c r="C7" s="313"/>
      <c r="D7" s="158" t="s">
        <v>169</v>
      </c>
      <c r="E7" s="202" t="s">
        <v>170</v>
      </c>
      <c r="F7" s="203" t="s">
        <v>170</v>
      </c>
      <c r="G7" s="203" t="s">
        <v>170</v>
      </c>
      <c r="H7" s="203" t="s">
        <v>170</v>
      </c>
      <c r="I7" s="203" t="s">
        <v>170</v>
      </c>
      <c r="J7" s="203" t="s">
        <v>170</v>
      </c>
      <c r="K7" s="203" t="s">
        <v>170</v>
      </c>
      <c r="L7" s="203" t="s">
        <v>170</v>
      </c>
      <c r="M7" s="203" t="s">
        <v>170</v>
      </c>
      <c r="N7" s="203" t="s">
        <v>170</v>
      </c>
    </row>
    <row r="8" spans="1:14" ht="56.1">
      <c r="A8" s="16" t="s">
        <v>503</v>
      </c>
      <c r="B8" s="9" t="s">
        <v>504</v>
      </c>
      <c r="C8" s="15" t="s">
        <v>505</v>
      </c>
      <c r="D8" s="15" t="s">
        <v>96</v>
      </c>
      <c r="E8" s="56"/>
      <c r="F8" s="60"/>
      <c r="G8" s="60"/>
      <c r="H8" s="60"/>
      <c r="I8" s="60"/>
      <c r="J8" s="60"/>
      <c r="K8" s="60"/>
      <c r="L8" s="60"/>
      <c r="M8" s="60"/>
      <c r="N8" s="60"/>
    </row>
    <row r="9" spans="1:14" ht="69.95">
      <c r="A9" s="16" t="s">
        <v>506</v>
      </c>
      <c r="B9" s="9" t="s">
        <v>507</v>
      </c>
      <c r="C9" s="15" t="s">
        <v>505</v>
      </c>
      <c r="D9" s="15" t="s">
        <v>96</v>
      </c>
      <c r="E9" s="56"/>
      <c r="F9" s="60"/>
      <c r="G9" s="60"/>
      <c r="H9" s="60"/>
      <c r="I9" s="60"/>
      <c r="J9" s="60"/>
      <c r="K9" s="60"/>
      <c r="L9" s="60"/>
      <c r="M9" s="60"/>
      <c r="N9" s="60"/>
    </row>
    <row r="10" spans="1:14" ht="56.1">
      <c r="A10" s="16" t="s">
        <v>508</v>
      </c>
      <c r="B10" s="9" t="s">
        <v>509</v>
      </c>
      <c r="C10" s="15" t="s">
        <v>505</v>
      </c>
      <c r="D10" s="15" t="s">
        <v>96</v>
      </c>
      <c r="E10" s="56"/>
      <c r="F10" s="60"/>
      <c r="G10" s="60"/>
      <c r="H10" s="60"/>
      <c r="I10" s="60"/>
      <c r="J10" s="60"/>
      <c r="K10" s="60"/>
      <c r="L10" s="60"/>
      <c r="M10" s="60"/>
      <c r="N10" s="60"/>
    </row>
    <row r="11" spans="1:14" ht="42" customHeight="1">
      <c r="B11" s="24" t="s">
        <v>510</v>
      </c>
      <c r="C11" s="24"/>
    </row>
    <row r="12" spans="1:14">
      <c r="A12" s="16" t="s">
        <v>511</v>
      </c>
      <c r="B12" s="9" t="s">
        <v>510</v>
      </c>
      <c r="C12" s="15" t="s">
        <v>512</v>
      </c>
      <c r="D12" s="15" t="s">
        <v>58</v>
      </c>
      <c r="E12" s="56" t="s">
        <v>55</v>
      </c>
      <c r="F12" s="60" t="s">
        <v>55</v>
      </c>
      <c r="G12" s="60" t="s">
        <v>55</v>
      </c>
      <c r="H12" s="60" t="s">
        <v>55</v>
      </c>
      <c r="I12" s="60" t="s">
        <v>55</v>
      </c>
      <c r="J12" s="60" t="s">
        <v>55</v>
      </c>
      <c r="K12" s="60" t="s">
        <v>55</v>
      </c>
      <c r="L12" s="60" t="s">
        <v>55</v>
      </c>
      <c r="M12" s="60" t="s">
        <v>55</v>
      </c>
      <c r="N12" s="60" t="s">
        <v>55</v>
      </c>
    </row>
    <row r="13" spans="1:14" ht="27.95">
      <c r="A13" s="16" t="s">
        <v>513</v>
      </c>
      <c r="B13" s="9" t="s">
        <v>514</v>
      </c>
      <c r="C13" s="15" t="s">
        <v>515</v>
      </c>
      <c r="D13" s="15" t="s">
        <v>58</v>
      </c>
      <c r="E13" s="56" t="s">
        <v>55</v>
      </c>
      <c r="F13" s="60" t="s">
        <v>55</v>
      </c>
      <c r="G13" s="60" t="s">
        <v>55</v>
      </c>
      <c r="H13" s="60" t="s">
        <v>55</v>
      </c>
      <c r="I13" s="60" t="s">
        <v>55</v>
      </c>
      <c r="J13" s="60" t="s">
        <v>55</v>
      </c>
      <c r="K13" s="60" t="s">
        <v>55</v>
      </c>
      <c r="L13" s="60" t="s">
        <v>55</v>
      </c>
      <c r="M13" s="60" t="s">
        <v>55</v>
      </c>
      <c r="N13" s="60" t="s">
        <v>55</v>
      </c>
    </row>
    <row r="14" spans="1:14" ht="27.95">
      <c r="A14" s="16" t="s">
        <v>516</v>
      </c>
      <c r="B14" s="9" t="s">
        <v>517</v>
      </c>
      <c r="C14" s="15" t="s">
        <v>518</v>
      </c>
      <c r="D14" s="15" t="s">
        <v>58</v>
      </c>
      <c r="E14" s="56" t="s">
        <v>55</v>
      </c>
      <c r="F14" s="60" t="s">
        <v>55</v>
      </c>
      <c r="G14" s="60" t="s">
        <v>55</v>
      </c>
      <c r="H14" s="60" t="s">
        <v>55</v>
      </c>
      <c r="I14" s="60" t="s">
        <v>55</v>
      </c>
      <c r="J14" s="60" t="s">
        <v>55</v>
      </c>
      <c r="K14" s="60" t="s">
        <v>55</v>
      </c>
      <c r="L14" s="60" t="s">
        <v>55</v>
      </c>
      <c r="M14" s="60" t="s">
        <v>55</v>
      </c>
      <c r="N14" s="60" t="s">
        <v>55</v>
      </c>
    </row>
    <row r="15" spans="1:14" ht="27.95">
      <c r="A15" s="30" t="s">
        <v>519</v>
      </c>
      <c r="B15" s="31" t="s">
        <v>520</v>
      </c>
      <c r="C15" s="31" t="s">
        <v>521</v>
      </c>
      <c r="D15" s="15" t="s">
        <v>58</v>
      </c>
      <c r="E15" s="56" t="s">
        <v>55</v>
      </c>
      <c r="F15" s="60" t="s">
        <v>55</v>
      </c>
      <c r="G15" s="60" t="s">
        <v>55</v>
      </c>
      <c r="H15" s="60" t="s">
        <v>55</v>
      </c>
      <c r="I15" s="60" t="s">
        <v>55</v>
      </c>
      <c r="J15" s="60" t="s">
        <v>55</v>
      </c>
      <c r="K15" s="60" t="s">
        <v>55</v>
      </c>
      <c r="L15" s="60" t="s">
        <v>55</v>
      </c>
      <c r="M15" s="60" t="s">
        <v>55</v>
      </c>
      <c r="N15" s="60" t="s">
        <v>55</v>
      </c>
    </row>
    <row r="16" spans="1:14" ht="30" customHeight="1">
      <c r="A16" s="30" t="s">
        <v>522</v>
      </c>
      <c r="B16" s="31" t="s">
        <v>446</v>
      </c>
      <c r="C16" s="31" t="s">
        <v>523</v>
      </c>
      <c r="D16" s="15" t="s">
        <v>64</v>
      </c>
      <c r="E16" s="204" t="s">
        <v>55</v>
      </c>
      <c r="F16" s="205" t="s">
        <v>55</v>
      </c>
      <c r="G16" s="205" t="s">
        <v>55</v>
      </c>
      <c r="H16" s="205" t="s">
        <v>55</v>
      </c>
      <c r="I16" s="205" t="s">
        <v>55</v>
      </c>
      <c r="J16" s="205" t="s">
        <v>55</v>
      </c>
      <c r="K16" s="205" t="s">
        <v>55</v>
      </c>
      <c r="L16" s="205" t="s">
        <v>55</v>
      </c>
      <c r="M16" s="205" t="s">
        <v>55</v>
      </c>
      <c r="N16" s="205" t="s">
        <v>55</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1"/>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524</v>
      </c>
      <c r="B1" s="21"/>
      <c r="H1" s="44"/>
      <c r="I1" s="44"/>
      <c r="J1" s="22" t="s">
        <v>525</v>
      </c>
      <c r="K1" s="22" t="s">
        <v>526</v>
      </c>
      <c r="L1" s="80" t="s">
        <v>527</v>
      </c>
      <c r="M1" s="81" t="s">
        <v>160</v>
      </c>
      <c r="N1" s="81" t="s">
        <v>162</v>
      </c>
      <c r="O1" s="22" t="s">
        <v>163</v>
      </c>
      <c r="P1" s="22" t="s">
        <v>164</v>
      </c>
      <c r="Q1" s="22" t="s">
        <v>166</v>
      </c>
      <c r="R1" s="22" t="s">
        <v>528</v>
      </c>
      <c r="S1" s="22" t="s">
        <v>529</v>
      </c>
      <c r="T1" s="22" t="s">
        <v>530</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531</v>
      </c>
      <c r="BM1" s="43" t="s">
        <v>532</v>
      </c>
      <c r="BN1" s="43" t="s">
        <v>533</v>
      </c>
      <c r="BO1" s="43" t="s">
        <v>534</v>
      </c>
      <c r="BP1" s="43" t="s">
        <v>535</v>
      </c>
      <c r="BQ1" s="43" t="s">
        <v>536</v>
      </c>
      <c r="BR1" s="43" t="s">
        <v>537</v>
      </c>
      <c r="BS1" s="43" t="s">
        <v>538</v>
      </c>
      <c r="BT1" s="43" t="s">
        <v>539</v>
      </c>
      <c r="BU1" s="43" t="s">
        <v>540</v>
      </c>
      <c r="BV1" s="43" t="s">
        <v>541</v>
      </c>
      <c r="BW1" s="43" t="s">
        <v>542</v>
      </c>
      <c r="BX1" s="43" t="s">
        <v>543</v>
      </c>
      <c r="BY1" s="43" t="s">
        <v>544</v>
      </c>
      <c r="BZ1" s="43" t="s">
        <v>545</v>
      </c>
      <c r="CA1" s="43" t="s">
        <v>546</v>
      </c>
      <c r="CB1" s="43" t="s">
        <v>547</v>
      </c>
      <c r="CC1" s="43" t="s">
        <v>548</v>
      </c>
      <c r="CD1" s="43" t="s">
        <v>549</v>
      </c>
      <c r="CE1" s="43" t="s">
        <v>550</v>
      </c>
      <c r="CF1" s="43" t="s">
        <v>551</v>
      </c>
      <c r="CG1" s="43" t="s">
        <v>552</v>
      </c>
      <c r="CH1" s="43" t="s">
        <v>553</v>
      </c>
      <c r="CI1" s="43" t="s">
        <v>554</v>
      </c>
      <c r="CJ1" s="43" t="s">
        <v>555</v>
      </c>
      <c r="CK1" s="43" t="s">
        <v>556</v>
      </c>
      <c r="CL1" s="43" t="s">
        <v>557</v>
      </c>
      <c r="CM1" s="43" t="s">
        <v>558</v>
      </c>
      <c r="CN1" s="43" t="s">
        <v>559</v>
      </c>
      <c r="CO1" s="43" t="s">
        <v>560</v>
      </c>
      <c r="CP1" s="43" t="s">
        <v>561</v>
      </c>
      <c r="CQ1" s="43" t="s">
        <v>562</v>
      </c>
      <c r="CR1" s="43" t="s">
        <v>563</v>
      </c>
      <c r="CS1" s="43" t="s">
        <v>564</v>
      </c>
      <c r="CT1" s="43" t="s">
        <v>565</v>
      </c>
      <c r="CU1" s="43" t="s">
        <v>566</v>
      </c>
      <c r="CV1" s="43" t="s">
        <v>567</v>
      </c>
      <c r="CW1" s="43" t="s">
        <v>568</v>
      </c>
      <c r="CX1" s="43" t="s">
        <v>569</v>
      </c>
      <c r="CY1" s="43" t="s">
        <v>570</v>
      </c>
      <c r="CZ1" s="43" t="s">
        <v>571</v>
      </c>
      <c r="DA1" s="43" t="s">
        <v>572</v>
      </c>
      <c r="DB1" s="43" t="s">
        <v>573</v>
      </c>
      <c r="DC1" s="43" t="s">
        <v>574</v>
      </c>
      <c r="DD1" s="43" t="s">
        <v>575</v>
      </c>
      <c r="DE1" s="43" t="s">
        <v>576</v>
      </c>
      <c r="DF1" s="43" t="s">
        <v>577</v>
      </c>
      <c r="DG1" s="43" t="s">
        <v>578</v>
      </c>
      <c r="DH1" s="43" t="s">
        <v>579</v>
      </c>
      <c r="DI1" s="43" t="s">
        <v>580</v>
      </c>
      <c r="DJ1" s="43" t="s">
        <v>581</v>
      </c>
      <c r="DK1" s="43" t="s">
        <v>582</v>
      </c>
      <c r="DL1" s="43" t="s">
        <v>583</v>
      </c>
      <c r="DM1" s="43" t="s">
        <v>584</v>
      </c>
      <c r="DN1" s="43" t="s">
        <v>585</v>
      </c>
      <c r="DO1" s="43" t="s">
        <v>586</v>
      </c>
      <c r="DP1" s="43" t="s">
        <v>587</v>
      </c>
      <c r="DQ1" s="43" t="s">
        <v>588</v>
      </c>
      <c r="DR1" s="43" t="s">
        <v>589</v>
      </c>
      <c r="DS1" s="43" t="s">
        <v>590</v>
      </c>
      <c r="DT1" s="43" t="s">
        <v>591</v>
      </c>
      <c r="DU1" s="43" t="s">
        <v>592</v>
      </c>
      <c r="DV1" s="43" t="s">
        <v>593</v>
      </c>
      <c r="DW1" s="43" t="s">
        <v>594</v>
      </c>
      <c r="DX1" s="43" t="s">
        <v>595</v>
      </c>
      <c r="DY1" s="43" t="s">
        <v>596</v>
      </c>
      <c r="DZ1" s="43" t="s">
        <v>597</v>
      </c>
      <c r="EA1" s="43" t="s">
        <v>598</v>
      </c>
      <c r="EB1" s="43" t="s">
        <v>599</v>
      </c>
      <c r="EC1" s="43" t="s">
        <v>600</v>
      </c>
      <c r="ED1" s="43" t="s">
        <v>601</v>
      </c>
      <c r="EE1" s="43" t="s">
        <v>602</v>
      </c>
      <c r="EF1" s="43" t="s">
        <v>603</v>
      </c>
      <c r="EG1" s="43" t="s">
        <v>604</v>
      </c>
      <c r="EH1" s="43" t="s">
        <v>605</v>
      </c>
      <c r="EI1" s="43" t="s">
        <v>606</v>
      </c>
      <c r="EJ1" s="43" t="s">
        <v>607</v>
      </c>
      <c r="EK1" s="43" t="s">
        <v>608</v>
      </c>
      <c r="EL1" s="43" t="s">
        <v>609</v>
      </c>
      <c r="EM1" s="43" t="s">
        <v>610</v>
      </c>
      <c r="EN1" s="43" t="s">
        <v>611</v>
      </c>
      <c r="EO1" s="43" t="s">
        <v>612</v>
      </c>
      <c r="EP1" s="43" t="s">
        <v>613</v>
      </c>
      <c r="EQ1" s="43" t="s">
        <v>614</v>
      </c>
      <c r="ER1" s="43" t="s">
        <v>615</v>
      </c>
      <c r="ES1" s="43" t="s">
        <v>616</v>
      </c>
      <c r="ET1" s="43" t="s">
        <v>617</v>
      </c>
      <c r="EU1" s="43" t="s">
        <v>618</v>
      </c>
      <c r="EV1" s="43" t="s">
        <v>619</v>
      </c>
      <c r="EW1" s="43" t="s">
        <v>620</v>
      </c>
      <c r="EX1" s="43" t="s">
        <v>621</v>
      </c>
      <c r="EY1" s="43" t="s">
        <v>622</v>
      </c>
      <c r="EZ1" s="43" t="s">
        <v>623</v>
      </c>
      <c r="FA1" s="43" t="s">
        <v>624</v>
      </c>
      <c r="FB1" s="43" t="s">
        <v>625</v>
      </c>
      <c r="FC1" s="43" t="s">
        <v>626</v>
      </c>
      <c r="FD1" s="43" t="s">
        <v>627</v>
      </c>
      <c r="FE1" s="43" t="s">
        <v>628</v>
      </c>
      <c r="FF1" s="43" t="s">
        <v>629</v>
      </c>
      <c r="FG1" s="43" t="s">
        <v>630</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4.5" thickBot="1">
      <c r="A2" s="8" t="s">
        <v>631</v>
      </c>
      <c r="B2" s="7" t="s">
        <v>632</v>
      </c>
      <c r="C2" s="7" t="s">
        <v>90</v>
      </c>
      <c r="D2" s="7" t="s">
        <v>633</v>
      </c>
      <c r="E2" s="94" t="s">
        <v>633</v>
      </c>
      <c r="F2" s="25" t="s">
        <v>634</v>
      </c>
      <c r="G2" s="7" t="s">
        <v>635</v>
      </c>
      <c r="H2" s="7" t="s">
        <v>636</v>
      </c>
      <c r="I2" s="8" t="s">
        <v>152</v>
      </c>
      <c r="J2" s="25" t="s">
        <v>637</v>
      </c>
      <c r="K2" s="25" t="s">
        <v>638</v>
      </c>
      <c r="L2" s="25"/>
      <c r="M2" s="25"/>
      <c r="N2" s="25"/>
      <c r="O2" s="25"/>
      <c r="P2" s="25"/>
      <c r="Q2" s="25"/>
      <c r="R2" s="25"/>
      <c r="S2" s="25"/>
      <c r="T2" s="25"/>
      <c r="U2" s="8" t="s">
        <v>639</v>
      </c>
      <c r="V2" s="7" t="s">
        <v>306</v>
      </c>
      <c r="W2" s="8" t="s">
        <v>640</v>
      </c>
      <c r="X2" s="7" t="s">
        <v>641</v>
      </c>
      <c r="Y2" s="7" t="s">
        <v>642</v>
      </c>
      <c r="Z2" s="7" t="s">
        <v>643</v>
      </c>
      <c r="AA2" s="7" t="s">
        <v>644</v>
      </c>
      <c r="AB2" s="7" t="s">
        <v>645</v>
      </c>
      <c r="AC2" s="7" t="s">
        <v>646</v>
      </c>
      <c r="AD2" s="7" t="s">
        <v>647</v>
      </c>
      <c r="AE2" s="25" t="s">
        <v>648</v>
      </c>
      <c r="AF2" s="25"/>
      <c r="AG2" s="25"/>
      <c r="AH2" s="25"/>
      <c r="AI2" s="25"/>
      <c r="AJ2" s="25"/>
      <c r="AK2" s="25"/>
      <c r="AL2" s="25"/>
      <c r="AM2" s="25"/>
      <c r="AN2" s="25"/>
      <c r="AO2" s="7" t="s">
        <v>649</v>
      </c>
      <c r="AP2" s="25" t="s">
        <v>650</v>
      </c>
      <c r="AQ2" s="25"/>
      <c r="AR2" s="25"/>
      <c r="AS2" s="25"/>
      <c r="AT2" s="25"/>
      <c r="AU2" s="25"/>
      <c r="AV2" s="25"/>
      <c r="AW2" s="25"/>
      <c r="AX2" s="25"/>
      <c r="AY2" s="25"/>
      <c r="AZ2" s="7" t="s">
        <v>651</v>
      </c>
      <c r="BA2" s="25" t="s">
        <v>652</v>
      </c>
      <c r="BB2" s="25"/>
      <c r="BC2" s="25"/>
      <c r="BD2" s="25"/>
      <c r="BE2" s="25"/>
      <c r="BF2" s="25"/>
      <c r="BG2" s="25"/>
      <c r="BH2" s="25"/>
      <c r="BI2" s="25"/>
      <c r="BJ2" s="25"/>
      <c r="BK2" s="246" t="s">
        <v>653</v>
      </c>
      <c r="BL2" s="246" t="s">
        <v>654</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40.44999999999999" thickTop="1">
      <c r="A3" s="3" t="s">
        <v>70</v>
      </c>
      <c r="B3" s="10" t="s">
        <v>655</v>
      </c>
      <c r="C3" s="17" t="s">
        <v>656</v>
      </c>
      <c r="D3" s="17" t="s">
        <v>635</v>
      </c>
      <c r="E3" s="14" t="s">
        <v>657</v>
      </c>
      <c r="F3" s="62" t="str">
        <f>IF(ISNUMBER(FIND(services,'I_State and program information'!E20)),"",'I_State and program information'!E20&amp;services)</f>
        <v xml:space="preserve">Services; </v>
      </c>
      <c r="G3" s="12" t="s">
        <v>129</v>
      </c>
      <c r="H3" s="3" t="s">
        <v>161</v>
      </c>
      <c r="I3" s="3" t="s">
        <v>658</v>
      </c>
      <c r="J3" s="32" t="str">
        <f>IF('I_State and program information'!E25="","",'I_State and program information'!E25&amp;"; ")</f>
        <v xml:space="preserve">Contra Costa Health Plan (CCHP); </v>
      </c>
      <c r="K3" s="41" t="str">
        <f>IF(ISNUMBER(FIND(plan1,'I_State and program information'!$E$52)),"",'I_State and program information'!$E$52&amp;plan1)</f>
        <v xml:space="preserve">AllContra Costa Health Plan (CCHP); </v>
      </c>
      <c r="L3" s="41" t="str">
        <f>IF(ISNUMBER(FIND(plan1,'I_State and program information'!$E$56)),"",'I_State and program information'!$E$56&amp;plan1)</f>
        <v xml:space="preserve">AllContra Costa Health Plan (CCHP); </v>
      </c>
      <c r="M3" s="41" t="str">
        <f>IF(ISNUMBER(FIND(plan1,'I_State and program information'!$E$60)),"",'I_State and program information'!$E$60&amp;plan1)</f>
        <v xml:space="preserve">Contra Costa Health Plan (CCHP); </v>
      </c>
      <c r="N3" s="41" t="str">
        <f>IF(ISNUMBER(FIND(plan1,'I_State and program information'!$E$64)),"",'I_State and program information'!$E$64&amp;plan1)</f>
        <v xml:space="preserve">Contra Costa Health Plan (CCHP); </v>
      </c>
      <c r="O3" s="41" t="str">
        <f>IF(ISNUMBER(FIND(plan1,'I_State and program information'!$E$68)),"",'I_State and program information'!$E$68&amp;plan1)</f>
        <v xml:space="preserve">Contra Costa Health Plan (CCHP); </v>
      </c>
      <c r="P3" s="41" t="str">
        <f>IF(ISNUMBER(FIND(plan1,'I_State and program information'!$E$72)),"",'I_State and program information'!$E$72&amp;plan1)</f>
        <v xml:space="preserve">AllContra Costa Health Plan (CCHP); </v>
      </c>
      <c r="Q3" s="41" t="str">
        <f>IF(ISNUMBER(FIND(plan1,'I_State and program information'!$E$76)),"",'I_State and program information'!$E$76&amp;plan1)</f>
        <v xml:space="preserve">Contra Costa Health Plan (CCHP); </v>
      </c>
      <c r="R3" s="41" t="str">
        <f>IF(ISNUMBER(FIND(plan1,'I_State and program information'!$E$82)),"",'I_State and program information'!$E$82&amp;plan1)</f>
        <v xml:space="preserve">AllContra Costa Health Plan (CCHP); </v>
      </c>
      <c r="S3" s="41" t="str">
        <f>IF(ISNUMBER(FIND(plan1,'I_State and program information'!$E$88)),"",'I_State and program information'!$E$88&amp;plan1)</f>
        <v xml:space="preserve">AllContra Costa Health Plan (CCHP); </v>
      </c>
      <c r="T3" s="41" t="str">
        <f>IF(ISNUMBER(FIND(plan1,'I_State and program information'!$E$94)),"",'I_State and program information'!$E$94&amp;plan1)</f>
        <v xml:space="preserve">AllContra Costa Health Plan (CCHP); </v>
      </c>
      <c r="U3" s="3" t="s">
        <v>127</v>
      </c>
      <c r="V3" s="3" t="s">
        <v>659</v>
      </c>
      <c r="W3" s="18" t="s">
        <v>149</v>
      </c>
      <c r="X3" s="3" t="s">
        <v>357</v>
      </c>
      <c r="Y3" s="3" t="s">
        <v>361</v>
      </c>
      <c r="Z3" s="3" t="s">
        <v>373</v>
      </c>
      <c r="AA3" s="3" t="s">
        <v>475</v>
      </c>
      <c r="AB3" s="3" t="s">
        <v>151</v>
      </c>
      <c r="AC3" s="3" t="s">
        <v>501</v>
      </c>
      <c r="AD3" s="3" t="s">
        <v>660</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661</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662</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FTE Ratio Analysis; 
Geomapping; 
</v>
      </c>
      <c r="BM3" s="248" t="str">
        <f>IF(ISNUMBER(FIND(analysismethod1,'II_Program-level standards'!F$13)),"",'II_Program-level standards'!F$13&amp;analysismethod1)</f>
        <v xml:space="preserve">FTE Ratio Analysis; 
Geomapping; 
</v>
      </c>
      <c r="BN3" s="248" t="str">
        <f>IF(ISNUMBER(FIND(analysismethod1,'II_Program-level standards'!G$13)),"",'II_Program-level standards'!G$13&amp;analysismethod1)</f>
        <v xml:space="preserve">FTE Ratio Analysis; 
Geomapping; 
</v>
      </c>
      <c r="BO3" s="248" t="str">
        <f>IF(ISNUMBER(FIND(analysismethod1,'II_Program-level standards'!H$13)),"",'II_Program-level standards'!H$13&amp;analysismethod1)</f>
        <v/>
      </c>
      <c r="BP3" s="248" t="str">
        <f>IF(ISNUMBER(FIND(analysismethod1,'II_Program-level standards'!I$13)),"",'II_Program-level standards'!I$13&amp;analysismethod1)</f>
        <v/>
      </c>
      <c r="BQ3" s="248" t="str">
        <f>IF(ISNUMBER(FIND(analysismethod1,'II_Program-level standards'!J$13)),"",'II_Program-level standards'!J$13&amp;analysismethod1)</f>
        <v/>
      </c>
      <c r="BR3" s="248" t="str">
        <f>IF(ISNUMBER(FIND(analysismethod1,'II_Program-level standards'!K$13)),"",'II_Program-level standards'!K$13&amp;analysismethod1)</f>
        <v/>
      </c>
      <c r="BS3" s="248" t="str">
        <f>IF(ISNUMBER(FIND(analysismethod1,'II_Program-level standards'!L$13)),"",'II_Program-level standards'!L$13&amp;analysismethod1)</f>
        <v/>
      </c>
      <c r="BT3" s="248" t="str">
        <f>IF(ISNUMBER(FIND(analysismethod1,'II_Program-level standards'!M$13)),"",'II_Program-level standards'!M$13&amp;analysismethod1)</f>
        <v/>
      </c>
      <c r="BU3" s="248" t="str">
        <f>IF(ISNUMBER(FIND(analysismethod1,'II_Program-level standards'!N$13)),"",'II_Program-level standards'!N$13&amp;analysismethod1)</f>
        <v/>
      </c>
      <c r="BV3" s="248" t="str">
        <f>IF(ISNUMBER(FIND(analysismethod1,'II_Program-level standards'!O$13)),"",'II_Program-level standards'!O$13&amp;analysismethod1)</f>
        <v/>
      </c>
      <c r="BW3" s="248" t="str">
        <f>IF(ISNUMBER(FIND(analysismethod1,'II_Program-level standards'!P$13)),"",'II_Program-level standards'!P$13&amp;analysismethod1)</f>
        <v/>
      </c>
      <c r="BX3" s="248" t="str">
        <f>IF(ISNUMBER(FIND(analysismethod1,'II_Program-level standards'!Q$13)),"",'II_Program-level standards'!Q$13&amp;analysismethod1)</f>
        <v/>
      </c>
      <c r="BY3" s="248" t="str">
        <f>IF(ISNUMBER(FIND(analysismethod1,'II_Program-level standards'!R$13)),"",'II_Program-level standards'!R$13&amp;analysismethod1)</f>
        <v/>
      </c>
      <c r="BZ3" s="248" t="str">
        <f>IF(ISNUMBER(FIND(analysismethod1,'II_Program-level standards'!S$13)),"",'II_Program-level standards'!S$13&amp;analysismethod1)</f>
        <v/>
      </c>
      <c r="CA3" s="248" t="str">
        <f>IF(ISNUMBER(FIND(analysismethod1,'II_Program-level standards'!T$13)),"",'II_Program-level standards'!T$13&amp;analysismethod1)</f>
        <v/>
      </c>
      <c r="CB3" s="248" t="str">
        <f>IF(ISNUMBER(FIND(analysismethod1,'II_Program-level standards'!U$13)),"",'II_Program-level standards'!U$13&amp;analysismethod1)</f>
        <v/>
      </c>
      <c r="CC3" s="248" t="str">
        <f>IF(ISNUMBER(FIND(analysismethod1,'II_Program-level standards'!V$13)),"",'II_Program-level standards'!V$13&amp;analysismethod1)</f>
        <v/>
      </c>
      <c r="CD3" s="248" t="str">
        <f>IF(ISNUMBER(FIND(analysismethod1,'II_Program-level standards'!W$13)),"",'II_Program-level standards'!W$13&amp;analysismethod1)</f>
        <v xml:space="preserve">Revealed Shopper: Network Participation &amp; Appointment AvailabilityGeomapping; 
</v>
      </c>
      <c r="CE3" s="248" t="str">
        <f>IF(ISNUMBER(FIND(analysismethod1,'II_Program-level standards'!X$13)),"",'II_Program-level standards'!X$13&amp;analysismethod1)</f>
        <v xml:space="preserve">Revealed Shopper: Network Participation &amp; Appointment AvailabilityGeomapping; 
</v>
      </c>
      <c r="CF3" s="248" t="str">
        <f>IF(ISNUMBER(FIND(analysismethod1,'II_Program-level standards'!Y$13)),"",'II_Program-level standards'!Y$13&amp;analysismethod1)</f>
        <v xml:space="preserve">Revealed Shopper: Network Participation &amp; Appointment AvailabilityGeomapping; 
</v>
      </c>
      <c r="CG3" s="248" t="str">
        <f>IF(ISNUMBER(FIND(analysismethod1,'II_Program-level standards'!Z$13)),"",'II_Program-level standards'!Z$13&amp;analysismethod1)</f>
        <v xml:space="preserve">Revealed Shopper: Network Participation &amp; Appointment AvailabilityGeomapping; 
</v>
      </c>
      <c r="CH3" s="248" t="str">
        <f>IF(ISNUMBER(FIND(analysismethod1,'II_Program-level standards'!AA$13)),"",'II_Program-level standards'!AA$13&amp;analysismethod1)</f>
        <v xml:space="preserve">Revealed Shopper: Network Participation &amp; Appointment AvailabilityGeomapping; 
</v>
      </c>
      <c r="CI3" s="248" t="str">
        <f>IF(ISNUMBER(FIND(analysismethod1,'II_Program-level standards'!AB$13)),"",'II_Program-level standards'!AB$13&amp;analysismethod1)</f>
        <v xml:space="preserve">Revealed Shopper: Network Participation &amp; Appointment AvailabilityGeomapping; 
</v>
      </c>
      <c r="CJ3" s="248" t="str">
        <f>IF(ISNUMBER(FIND(analysismethod1,'II_Program-level standards'!AC$13)),"",'II_Program-level standards'!AC$13&amp;analysismethod1)</f>
        <v xml:space="preserve">Revealed Shopper: Network Participation &amp; Appointment AvailabilityGeomapping; 
</v>
      </c>
      <c r="CK3" s="248" t="str">
        <f>IF(ISNUMBER(FIND(analysismethod1,'II_Program-level standards'!AD$13)),"",'II_Program-level standards'!AD$13&amp;analysismethod1)</f>
        <v xml:space="preserve">Revealed Shopper: Network Participation &amp; Appointment AvailabilityGeomapping; 
</v>
      </c>
      <c r="CL3" s="248" t="str">
        <f>IF(ISNUMBER(FIND(analysismethod1,'II_Program-level standards'!AE$13)),"",'II_Program-level standards'!AE$13&amp;analysismethod1)</f>
        <v xml:space="preserve">Revealed Shopper: Network Participation &amp; Appointment AvailabilityGeomapping; 
</v>
      </c>
      <c r="CM3" s="248" t="str">
        <f>IF(ISNUMBER(FIND(analysismethod1,'II_Program-level standards'!AF$13)),"",'II_Program-level standards'!AF$13&amp;analysismethod1)</f>
        <v xml:space="preserve">Revealed Shopper: Network Participation &amp; Appointment AvailabilityGeomapping; 
</v>
      </c>
      <c r="CN3" s="248" t="str">
        <f>IF(ISNUMBER(FIND(analysismethod1,'II_Program-level standards'!AG$13)),"",'II_Program-level standards'!AG$13&amp;analysismethod1)</f>
        <v xml:space="preserve">Revealed Shopper: Network Participation &amp; Appointment AvailabilityGeomapping; 
</v>
      </c>
      <c r="CO3" s="248" t="str">
        <f>IF(ISNUMBER(FIND(analysismethod1,'II_Program-level standards'!AH$13)),"",'II_Program-level standards'!AH$13&amp;analysismethod1)</f>
        <v xml:space="preserve">Revealed Shopper: Network Participation &amp; Appointment AvailabilityGeomapping; 
</v>
      </c>
      <c r="CP3" s="248" t="str">
        <f>IF(ISNUMBER(FIND(analysismethod1,'II_Program-level standards'!AI$13)),"",'II_Program-level standards'!AI$13&amp;analysismethod1)</f>
        <v xml:space="preserve">Revealed Shopper: Network Participation &amp; Appointment AvailabilityGeomapping; 
</v>
      </c>
      <c r="CQ3" s="248" t="str">
        <f>IF(ISNUMBER(FIND(analysismethod1,'II_Program-level standards'!AJ$13)),"",'II_Program-level standards'!AJ$13&amp;analysismethod1)</f>
        <v xml:space="preserve">Revealed Shopper: Network Participation &amp; Appointment AvailabilityGeomapping; 
</v>
      </c>
      <c r="CR3" s="248" t="str">
        <f>IF(ISNUMBER(FIND(analysismethod1,'II_Program-level standards'!AK$13)),"",'II_Program-level standards'!AK$13&amp;analysismethod1)</f>
        <v xml:space="preserve">Revealed Shopper: Network Participation &amp; Appointment AvailabilityGeomapping; 
</v>
      </c>
      <c r="CS3" s="248" t="str">
        <f>IF(ISNUMBER(FIND(analysismethod1,'II_Program-level standards'!AL$13)),"",'II_Program-level standards'!AL$13&amp;analysismethod1)</f>
        <v xml:space="preserve">Revealed Shopper: Network Participation &amp; Appointment AvailabilityGeomapping; 
</v>
      </c>
      <c r="CT3" s="248" t="str">
        <f>IF(ISNUMBER(FIND(analysismethod1,'II_Program-level standards'!AM$13)),"",'II_Program-level standards'!AM$13&amp;analysismethod1)</f>
        <v xml:space="preserve">Revealed Shopper: Network Participation &amp; Appointment AvailabilityGeomapping; 
</v>
      </c>
      <c r="CU3" s="248" t="str">
        <f>IF(ISNUMBER(FIND(analysismethod1,'II_Program-level standards'!AN$13)),"",'II_Program-level standards'!AN$13&amp;analysismethod1)</f>
        <v xml:space="preserve">Revealed Shopper: Network Participation &amp; Appointment AvailabilityGeomapping; 
</v>
      </c>
      <c r="CV3" s="248" t="str">
        <f>IF(ISNUMBER(FIND(analysismethod1,'II_Program-level standards'!AO$13)),"",'II_Program-level standards'!AO$13&amp;analysismethod1)</f>
        <v xml:space="preserve">Revealed Shopper: Network Participation &amp; Appointment AvailabilityGeomapping; 
</v>
      </c>
      <c r="CW3" s="248" t="str">
        <f>IF(ISNUMBER(FIND(analysismethod1,'II_Program-level standards'!AP$13)),"",'II_Program-level standards'!AP$13&amp;analysismethod1)</f>
        <v xml:space="preserve">Revealed Shopper: Network Participation &amp; Appointment AvailabilityGeomapping; 
</v>
      </c>
      <c r="CX3" s="248" t="str">
        <f>IF(ISNUMBER(FIND(analysismethod1,'II_Program-level standards'!AQ$13)),"",'II_Program-level standards'!AQ$13&amp;analysismethod1)</f>
        <v xml:space="preserve">Revealed Shopper: Network Participation &amp; Appointment AvailabilityGeomapping; 
</v>
      </c>
      <c r="CY3" s="248" t="str">
        <f>IF(ISNUMBER(FIND(analysismethod1,'II_Program-level standards'!AR$13)),"",'II_Program-level standards'!AR$13&amp;analysismethod1)</f>
        <v xml:space="preserve">Mandatory Provider Type Validation Analysis; 
Geomapping; 
</v>
      </c>
      <c r="CZ3" s="248" t="str">
        <f>IF(ISNUMBER(FIND(analysismethod1,'II_Program-level standards'!AS$13)),"",'II_Program-level standards'!AS$13&amp;analysismethod1)</f>
        <v xml:space="preserve">Mandatory Provider Type Validation Analysis; 
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11.95">
      <c r="A4" s="3" t="s">
        <v>663</v>
      </c>
      <c r="B4" s="11" t="s">
        <v>664</v>
      </c>
      <c r="C4" s="17" t="s">
        <v>93</v>
      </c>
      <c r="D4" s="17" t="s">
        <v>665</v>
      </c>
      <c r="E4" s="14" t="s">
        <v>666</v>
      </c>
      <c r="F4" s="62" t="str">
        <f>IF(ISNUMBER(FIND(benefits,'I_State and program information'!E20)),"",'I_State and program information'!E20&amp;benefits)</f>
        <v xml:space="preserve">Benefits; </v>
      </c>
      <c r="G4" s="12" t="s">
        <v>136</v>
      </c>
      <c r="H4" s="3" t="s">
        <v>151</v>
      </c>
      <c r="I4" s="3" t="s">
        <v>667</v>
      </c>
      <c r="J4" s="32" t="str">
        <f>IF('I_State and program information'!E26="","",'I_State and program information'!E26&amp;"; ")</f>
        <v xml:space="preserve">Gold Coast Health Plan (GCHP); </v>
      </c>
      <c r="K4" s="41" t="str">
        <f>IF(ISNUMBER(FIND(plan2,'I_State and program information'!$E$52)),"",'I_State and program information'!$E$52&amp;plan2)</f>
        <v xml:space="preserve">AllGold Coast Health Plan (GCHP); </v>
      </c>
      <c r="L4" s="41" t="str">
        <f>IF(ISNUMBER(FIND(plan2,'I_State and program information'!$E$56)),"",'I_State and program information'!$E$56&amp;plan2)</f>
        <v xml:space="preserve">AllGold Coast Health Plan (GCHP); </v>
      </c>
      <c r="M4" s="41" t="str">
        <f>IF(ISNUMBER(FIND(plan2,'I_State and program information'!$E$60)),"",'I_State and program information'!$E$60&amp;plan2)</f>
        <v xml:space="preserve">Gold Coast Health Plan (GCHP); </v>
      </c>
      <c r="N4" s="41" t="str">
        <f>IF(ISNUMBER(FIND(plan2,'I_State and program information'!$E$64)),"",'I_State and program information'!$E$64&amp;plan2)</f>
        <v xml:space="preserve">Gold Coast Health Plan (GCHP); </v>
      </c>
      <c r="O4" s="41" t="str">
        <f>IF(ISNUMBER(FIND(plan2,'I_State and program information'!$E$68)),"",'I_State and program information'!$E$68&amp;plan2)</f>
        <v xml:space="preserve">Gold Coast Health Plan (GCHP); </v>
      </c>
      <c r="P4" s="41" t="str">
        <f>IF(ISNUMBER(FIND(plan2,'I_State and program information'!$E$72)),"",'I_State and program information'!$E$72&amp;plan2)</f>
        <v xml:space="preserve">AllGold Coast Health Plan (GCHP); </v>
      </c>
      <c r="Q4" s="41" t="str">
        <f>IF(ISNUMBER(FIND(plan2,'I_State and program information'!$E$76)),"",'I_State and program information'!$E$76&amp;plan2)</f>
        <v xml:space="preserve">Gold Coast Health Plan (GCHP); </v>
      </c>
      <c r="R4" s="41" t="str">
        <f>IF(ISNUMBER(FIND(plan2,'I_State and program information'!$E$82)),"",'I_State and program information'!$E$82&amp;plan2)</f>
        <v xml:space="preserve">AllGold Coast Health Plan (GCHP); </v>
      </c>
      <c r="S4" s="41" t="str">
        <f>IF(ISNUMBER(FIND(plan2,'I_State and program information'!$E$88)),"",'I_State and program information'!$E$88&amp;plan2)</f>
        <v xml:space="preserve">AllGold Coast Health Plan (GCHP); </v>
      </c>
      <c r="T4" s="41" t="str">
        <f>IF(ISNUMBER(FIND(plan2,'I_State and program information'!$E$94)),"",'I_State and program information'!$E$94&amp;plan2)</f>
        <v xml:space="preserve">AllGold Coast Health Plan (GCHP); </v>
      </c>
      <c r="U4" s="3" t="s">
        <v>130</v>
      </c>
      <c r="V4" s="3" t="s">
        <v>668</v>
      </c>
      <c r="W4" s="18" t="s">
        <v>669</v>
      </c>
      <c r="X4" s="3" t="s">
        <v>670</v>
      </c>
      <c r="Y4" s="3" t="s">
        <v>671</v>
      </c>
      <c r="Z4" s="3" t="s">
        <v>474</v>
      </c>
      <c r="AB4" s="3" t="s">
        <v>161</v>
      </c>
      <c r="AC4" s="3" t="s">
        <v>672</v>
      </c>
      <c r="AD4" s="3" t="s">
        <v>673</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674</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675</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FTE Ratio Analysis; 
Plan Provider Directory Review; 
</v>
      </c>
      <c r="BM4" s="251" t="str">
        <f>IF(ISNUMBER(FIND(analysismethod2,'II_Program-level standards'!F$13)),"",'II_Program-level standards'!F$13&amp;analysismethod2)</f>
        <v xml:space="preserve">FTE Ratio Analysis; 
Plan Provider Directory Review; 
</v>
      </c>
      <c r="BN4" s="251" t="str">
        <f>IF(ISNUMBER(FIND(analysismethod2,'II_Program-level standards'!G$13)),"",'II_Program-level standards'!G$13&amp;analysismethod2)</f>
        <v xml:space="preserve">FTE Ratio Analysis;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Geomapping; 
Plan Provider Directory Review; 
</v>
      </c>
      <c r="BQ4" s="251" t="str">
        <f>IF(ISNUMBER(FIND(analysismethod2,'II_Program-level standards'!J$13)),"",'II_Program-level standards'!J$13&amp;analysismethod2)</f>
        <v xml:space="preserve">Geomapping; 
Plan Provider Directory Review; 
</v>
      </c>
      <c r="BR4" s="251" t="str">
        <f>IF(ISNUMBER(FIND(analysismethod2,'II_Program-level standards'!K$13)),"",'II_Program-level standards'!K$13&amp;analysismethod2)</f>
        <v xml:space="preserve">Geomapping; 
Plan Provider Directory Review; 
</v>
      </c>
      <c r="BS4" s="251" t="str">
        <f>IF(ISNUMBER(FIND(analysismethod2,'II_Program-level standards'!L$13)),"",'II_Program-level standards'!L$13&amp;analysismethod2)</f>
        <v xml:space="preserve">Geomapping; 
Plan Provider Directory Review; 
</v>
      </c>
      <c r="BT4" s="251" t="str">
        <f>IF(ISNUMBER(FIND(analysismethod2,'II_Program-level standards'!M$13)),"",'II_Program-level standards'!M$13&amp;analysismethod2)</f>
        <v xml:space="preserve">Geomapping; 
Plan Provider Directory Review; 
</v>
      </c>
      <c r="BU4" s="251" t="str">
        <f>IF(ISNUMBER(FIND(analysismethod2,'II_Program-level standards'!N$13)),"",'II_Program-level standards'!N$13&amp;analysismethod2)</f>
        <v xml:space="preserve">Geomapping; 
Plan Provider Directory Review; 
</v>
      </c>
      <c r="BV4" s="251" t="str">
        <f>IF(ISNUMBER(FIND(analysismethod2,'II_Program-level standards'!O$13)),"",'II_Program-level standards'!O$13&amp;analysismethod2)</f>
        <v xml:space="preserve">Geomapping; 
Plan Provider Directory Review; 
</v>
      </c>
      <c r="BW4" s="251" t="str">
        <f>IF(ISNUMBER(FIND(analysismethod2,'II_Program-level standards'!P$13)),"",'II_Program-level standards'!P$13&amp;analysismethod2)</f>
        <v xml:space="preserve">Geomapping; 
Plan Provider Directory Review; 
</v>
      </c>
      <c r="BX4" s="251" t="str">
        <f>IF(ISNUMBER(FIND(analysismethod2,'II_Program-level standards'!Q$13)),"",'II_Program-level standards'!Q$13&amp;analysismethod2)</f>
        <v xml:space="preserve">Geomapping; 
Plan Provider Directory Review; 
</v>
      </c>
      <c r="BY4" s="251" t="str">
        <f>IF(ISNUMBER(FIND(analysismethod2,'II_Program-level standards'!R$13)),"",'II_Program-level standards'!R$13&amp;analysismethod2)</f>
        <v xml:space="preserve">Geomapping; 
Plan Provider Directory Review; 
</v>
      </c>
      <c r="BZ4" s="251" t="str">
        <f>IF(ISNUMBER(FIND(analysismethod2,'II_Program-level standards'!S$13)),"",'II_Program-level standards'!S$13&amp;analysismethod2)</f>
        <v xml:space="preserve">Geomapping; 
Plan Provider Directory Review; 
</v>
      </c>
      <c r="CA4" s="251" t="str">
        <f>IF(ISNUMBER(FIND(analysismethod2,'II_Program-level standards'!T$13)),"",'II_Program-level standards'!T$13&amp;analysismethod2)</f>
        <v xml:space="preserve">Geomapping; 
Plan Provider Directory Review; 
</v>
      </c>
      <c r="CB4" s="251" t="str">
        <f>IF(ISNUMBER(FIND(analysismethod2,'II_Program-level standards'!U$13)),"",'II_Program-level standards'!U$13&amp;analysismethod2)</f>
        <v xml:space="preserve">Geomapping; 
Plan Provider Directory Review; 
</v>
      </c>
      <c r="CC4" s="251" t="str">
        <f>IF(ISNUMBER(FIND(analysismethod2,'II_Program-level standards'!V$13)),"",'II_Program-level standards'!V$13&amp;analysismethod2)</f>
        <v xml:space="preserve">Geomapping; 
Plan Provider Directory Review; 
</v>
      </c>
      <c r="CD4" s="251" t="str">
        <f>IF(ISNUMBER(FIND(analysismethod2,'II_Program-level standards'!W$13)),"",'II_Program-level standards'!W$13&amp;analysismethod2)</f>
        <v xml:space="preserve">Revealed Shopper: Network Participation &amp; Appointment AvailabilityPlan Provider Directory Review; 
</v>
      </c>
      <c r="CE4" s="251" t="str">
        <f>IF(ISNUMBER(FIND(analysismethod2,'II_Program-level standards'!X$13)),"",'II_Program-level standards'!X$13&amp;analysismethod2)</f>
        <v xml:space="preserve">Revealed Shopper: Network Participation &amp; Appointment AvailabilityPlan Provider Directory Review; 
</v>
      </c>
      <c r="CF4" s="251" t="str">
        <f>IF(ISNUMBER(FIND(analysismethod2,'II_Program-level standards'!Y$13)),"",'II_Program-level standards'!Y$13&amp;analysismethod2)</f>
        <v xml:space="preserve">Revealed Shopper: Network Participation &amp; Appointment AvailabilityPlan Provider Directory Review; 
</v>
      </c>
      <c r="CG4" s="251" t="str">
        <f>IF(ISNUMBER(FIND(analysismethod2,'II_Program-level standards'!Z$13)),"",'II_Program-level standards'!Z$13&amp;analysismethod2)</f>
        <v xml:space="preserve">Revealed Shopper: Network Participation &amp; Appointment AvailabilityPlan Provider Directory Review; 
</v>
      </c>
      <c r="CH4" s="251" t="str">
        <f>IF(ISNUMBER(FIND(analysismethod2,'II_Program-level standards'!AA$13)),"",'II_Program-level standards'!AA$13&amp;analysismethod2)</f>
        <v xml:space="preserve">Revealed Shopper: Network Participation &amp; Appointment AvailabilityPlan Provider Directory Review; 
</v>
      </c>
      <c r="CI4" s="251" t="str">
        <f>IF(ISNUMBER(FIND(analysismethod2,'II_Program-level standards'!AB$13)),"",'II_Program-level standards'!AB$13&amp;analysismethod2)</f>
        <v xml:space="preserve">Revealed Shopper: Network Participation &amp; Appointment AvailabilityPlan Provider Directory Review; 
</v>
      </c>
      <c r="CJ4" s="251" t="str">
        <f>IF(ISNUMBER(FIND(analysismethod2,'II_Program-level standards'!AC$13)),"",'II_Program-level standards'!AC$13&amp;analysismethod2)</f>
        <v xml:space="preserve">Revealed Shopper: Network Participation &amp; Appointment AvailabilityPlan Provider Directory Review; 
</v>
      </c>
      <c r="CK4" s="251" t="str">
        <f>IF(ISNUMBER(FIND(analysismethod2,'II_Program-level standards'!AD$13)),"",'II_Program-level standards'!AD$13&amp;analysismethod2)</f>
        <v xml:space="preserve">Revealed Shopper: Network Participation &amp; Appointment AvailabilityPlan Provider Directory Review; 
</v>
      </c>
      <c r="CL4" s="251" t="str">
        <f>IF(ISNUMBER(FIND(analysismethod2,'II_Program-level standards'!AE$13)),"",'II_Program-level standards'!AE$13&amp;analysismethod2)</f>
        <v xml:space="preserve">Revealed Shopper: Network Participation &amp; Appointment AvailabilityPlan Provider Directory Review; 
</v>
      </c>
      <c r="CM4" s="251" t="str">
        <f>IF(ISNUMBER(FIND(analysismethod2,'II_Program-level standards'!AF$13)),"",'II_Program-level standards'!AF$13&amp;analysismethod2)</f>
        <v xml:space="preserve">Revealed Shopper: Network Participation &amp; Appointment AvailabilityPlan Provider Directory Review; 
</v>
      </c>
      <c r="CN4" s="251" t="str">
        <f>IF(ISNUMBER(FIND(analysismethod2,'II_Program-level standards'!AG$13)),"",'II_Program-level standards'!AG$13&amp;analysismethod2)</f>
        <v xml:space="preserve">Revealed Shopper: Network Participation &amp; Appointment AvailabilityPlan Provider Directory Review; 
</v>
      </c>
      <c r="CO4" s="251" t="str">
        <f>IF(ISNUMBER(FIND(analysismethod2,'II_Program-level standards'!AH$13)),"",'II_Program-level standards'!AH$13&amp;analysismethod2)</f>
        <v xml:space="preserve">Revealed Shopper: Network Participation &amp; Appointment AvailabilityPlan Provider Directory Review; 
</v>
      </c>
      <c r="CP4" s="251" t="str">
        <f>IF(ISNUMBER(FIND(analysismethod2,'II_Program-level standards'!AI$13)),"",'II_Program-level standards'!AI$13&amp;analysismethod2)</f>
        <v xml:space="preserve">Revealed Shopper: Network Participation &amp; Appointment AvailabilityPlan Provider Directory Review; 
</v>
      </c>
      <c r="CQ4" s="251" t="str">
        <f>IF(ISNUMBER(FIND(analysismethod2,'II_Program-level standards'!AJ$13)),"",'II_Program-level standards'!AJ$13&amp;analysismethod2)</f>
        <v xml:space="preserve">Revealed Shopper: Network Participation &amp; Appointment AvailabilityPlan Provider Directory Review; 
</v>
      </c>
      <c r="CR4" s="251" t="str">
        <f>IF(ISNUMBER(FIND(analysismethod2,'II_Program-level standards'!AK$13)),"",'II_Program-level standards'!AK$13&amp;analysismethod2)</f>
        <v xml:space="preserve">Revealed Shopper: Network Participation &amp; Appointment AvailabilityPlan Provider Directory Review; 
</v>
      </c>
      <c r="CS4" s="251" t="str">
        <f>IF(ISNUMBER(FIND(analysismethod2,'II_Program-level standards'!AL$13)),"",'II_Program-level standards'!AL$13&amp;analysismethod2)</f>
        <v xml:space="preserve">Revealed Shopper: Network Participation &amp; Appointment AvailabilityPlan Provider Directory Review; 
</v>
      </c>
      <c r="CT4" s="251" t="str">
        <f>IF(ISNUMBER(FIND(analysismethod2,'II_Program-level standards'!AM$13)),"",'II_Program-level standards'!AM$13&amp;analysismethod2)</f>
        <v xml:space="preserve">Revealed Shopper: Network Participation &amp; Appointment AvailabilityPlan Provider Directory Review; 
</v>
      </c>
      <c r="CU4" s="251" t="str">
        <f>IF(ISNUMBER(FIND(analysismethod2,'II_Program-level standards'!AN$13)),"",'II_Program-level standards'!AN$13&amp;analysismethod2)</f>
        <v xml:space="preserve">Revealed Shopper: Network Participation &amp; Appointment AvailabilityPlan Provider Directory Review; 
</v>
      </c>
      <c r="CV4" s="251" t="str">
        <f>IF(ISNUMBER(FIND(analysismethod2,'II_Program-level standards'!AO$13)),"",'II_Program-level standards'!AO$13&amp;analysismethod2)</f>
        <v xml:space="preserve">Revealed Shopper: Network Participation &amp; Appointment AvailabilityPlan Provider Directory Review; 
</v>
      </c>
      <c r="CW4" s="251" t="str">
        <f>IF(ISNUMBER(FIND(analysismethod2,'II_Program-level standards'!AP$13)),"",'II_Program-level standards'!AP$13&amp;analysismethod2)</f>
        <v xml:space="preserve">Revealed Shopper: Network Participation &amp; Appointment AvailabilityPlan Provider Directory Review; 
</v>
      </c>
      <c r="CX4" s="251" t="str">
        <f>IF(ISNUMBER(FIND(analysismethod2,'II_Program-level standards'!AQ$13)),"",'II_Program-level standards'!AQ$13&amp;analysismethod2)</f>
        <v xml:space="preserve">Revealed Shopper: Network Participation &amp; Appointment AvailabilityPlan Provider Directory Review; 
</v>
      </c>
      <c r="CY4" s="251" t="str">
        <f>IF(ISNUMBER(FIND(analysismethod2,'II_Program-level standards'!AR$13)),"",'II_Program-level standards'!AR$13&amp;analysismethod2)</f>
        <v xml:space="preserve">Mandatory Provider Type Validation Analysis; 
Plan Provider Directory Review; 
</v>
      </c>
      <c r="CZ4" s="251" t="str">
        <f>IF(ISNUMBER(FIND(analysismethod2,'II_Program-level standards'!AS$13)),"",'II_Program-level standards'!AS$13&amp;analysismethod2)</f>
        <v xml:space="preserve">Mandatory Provider Type Validation Analysis; 
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84">
      <c r="A5" s="3" t="s">
        <v>676</v>
      </c>
      <c r="B5" s="11" t="s">
        <v>677</v>
      </c>
      <c r="C5" s="17" t="s">
        <v>678</v>
      </c>
      <c r="D5" s="17" t="s">
        <v>679</v>
      </c>
      <c r="E5" s="14" t="s">
        <v>680</v>
      </c>
      <c r="F5" s="62" t="str">
        <f>IF(ISNUMBER(FIND(geographic,'I_State and program information'!E20)),"",'I_State and program information'!E20&amp;geographic)</f>
        <v xml:space="preserve">Geographic service area; </v>
      </c>
      <c r="G5" s="11"/>
      <c r="I5" s="3" t="s">
        <v>681</v>
      </c>
      <c r="J5" s="32" t="str">
        <f>IF('I_State and program information'!E27="","",'I_State and program information'!E27&amp;"; ")</f>
        <v xml:space="preserve">Health Net Community Solutions, Inc. (Health Net); </v>
      </c>
      <c r="K5" s="41" t="str">
        <f>IF(ISNUMBER(FIND(plan3,'I_State and program information'!$E$52)),"",'I_State and program information'!$E$52&amp;plan3)</f>
        <v xml:space="preserve">AllHealth Net Community Solutions, Inc. (Health Net); </v>
      </c>
      <c r="L5" s="41" t="str">
        <f>IF(ISNUMBER(FIND(plan3,'I_State and program information'!$E$56)),"",'I_State and program information'!$E$56&amp;plan3)</f>
        <v xml:space="preserve">AllHealth Net Community Solutions, Inc. (Health Net); </v>
      </c>
      <c r="M5" s="41" t="str">
        <f>IF(ISNUMBER(FIND(plan3,'I_State and program information'!$E$60)),"",'I_State and program information'!$E$60&amp;plan3)</f>
        <v xml:space="preserve">Health Net Community Solutions, Inc. (Health Net); </v>
      </c>
      <c r="N5" s="41" t="str">
        <f>IF(ISNUMBER(FIND(plan3,'I_State and program information'!$E$64)),"",'I_State and program information'!$E$64&amp;plan3)</f>
        <v xml:space="preserve">Health Net Community Solutions, Inc. (Health Net); </v>
      </c>
      <c r="O5" s="41" t="str">
        <f>IF(ISNUMBER(FIND(plan3,'I_State and program information'!$E$68)),"",'I_State and program information'!$E$68&amp;plan3)</f>
        <v xml:space="preserve">Health Net Community Solutions, Inc. (Health Net); </v>
      </c>
      <c r="P5" s="41" t="str">
        <f>IF(ISNUMBER(FIND(plan3,'I_State and program information'!$E$72)),"",'I_State and program information'!$E$72&amp;plan3)</f>
        <v xml:space="preserve">AllHealth Net Community Solutions, Inc. (Health Net); </v>
      </c>
      <c r="Q5" s="41" t="str">
        <f>IF(ISNUMBER(FIND(plan3,'I_State and program information'!$E$76)),"",'I_State and program information'!$E$76&amp;plan3)</f>
        <v xml:space="preserve">Health Net Community Solutions, Inc. (Health Net); </v>
      </c>
      <c r="R5" s="41" t="str">
        <f>IF(ISNUMBER(FIND(plan3,'I_State and program information'!$E$82)),"",'I_State and program information'!$E$82&amp;plan3)</f>
        <v xml:space="preserve">AllHealth Net Community Solutions, Inc. (Health Net); </v>
      </c>
      <c r="S5" s="41" t="str">
        <f>IF(ISNUMBER(FIND(plan3,'I_State and program information'!$E$88)),"",'I_State and program information'!$E$88&amp;plan3)</f>
        <v xml:space="preserve">AllHealth Net Community Solutions, Inc. (Health Net); </v>
      </c>
      <c r="T5" s="41" t="str">
        <f>IF(ISNUMBER(FIND(plan3,'I_State and program information'!$E$94)),"",'I_State and program information'!$E$94&amp;plan3)</f>
        <v xml:space="preserve">AllHealth Net Community Solutions, Inc. (Health Net); </v>
      </c>
      <c r="U5" s="3" t="s">
        <v>132</v>
      </c>
      <c r="V5" s="3" t="s">
        <v>309</v>
      </c>
      <c r="W5" s="18" t="s">
        <v>682</v>
      </c>
      <c r="X5" s="3" t="s">
        <v>145</v>
      </c>
      <c r="Y5" s="3" t="s">
        <v>683</v>
      </c>
      <c r="AD5" s="3" t="s">
        <v>684</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685</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686</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4">
      <c r="A6" s="3" t="s">
        <v>687</v>
      </c>
      <c r="B6" s="11" t="s">
        <v>688</v>
      </c>
      <c r="C6" s="17"/>
      <c r="D6" s="17" t="s">
        <v>689</v>
      </c>
      <c r="E6" s="14" t="s">
        <v>690</v>
      </c>
      <c r="F6" s="62" t="str">
        <f>IF(ISNUMBER(FIND(composition,'I_State and program information'!E20)),"",'I_State and program information'!E20&amp;composition)</f>
        <v xml:space="preserve">Composition of provider network; </v>
      </c>
      <c r="G6" s="11"/>
      <c r="I6" s="3" t="s">
        <v>691</v>
      </c>
      <c r="J6" s="32" t="str">
        <f>IF('I_State and program information'!E28="","",'I_State and program information'!E28&amp;"; ")</f>
        <v xml:space="preserve">Health Plan of San Joaquin (HPSJ); </v>
      </c>
      <c r="K6" s="41" t="str">
        <f>IF(ISNUMBER(FIND(plan4,'I_State and program information'!$E$52)),"",'I_State and program information'!$E$52&amp;plan4)</f>
        <v xml:space="preserve">AllHealth Plan of San Joaquin (HPSJ); </v>
      </c>
      <c r="L6" s="41" t="str">
        <f>IF(ISNUMBER(FIND(plan4,'I_State and program information'!$E$56)),"",'I_State and program information'!$E$56&amp;plan4)</f>
        <v xml:space="preserve">AllHealth Plan of San Joaquin (HPSJ); </v>
      </c>
      <c r="M6" s="41" t="str">
        <f>IF(ISNUMBER(FIND(plan4,'I_State and program information'!$E$60)),"",'I_State and program information'!$E$60&amp;plan4)</f>
        <v xml:space="preserve">Health Plan of San Joaquin (HPSJ); </v>
      </c>
      <c r="N6" s="41" t="str">
        <f>IF(ISNUMBER(FIND(plan4,'I_State and program information'!$E$64)),"",'I_State and program information'!$E$64&amp;plan4)</f>
        <v xml:space="preserve">Health Plan of San Joaquin (HPSJ); </v>
      </c>
      <c r="O6" s="41" t="str">
        <f>IF(ISNUMBER(FIND(plan4,'I_State and program information'!$E$68)),"",'I_State and program information'!$E$68&amp;plan4)</f>
        <v xml:space="preserve">Health Plan of San Joaquin (HPSJ); </v>
      </c>
      <c r="P6" s="41" t="str">
        <f>IF(ISNUMBER(FIND(plan4,'I_State and program information'!$E$72)),"",'I_State and program information'!$E$72&amp;plan4)</f>
        <v xml:space="preserve">AllHealth Plan of San Joaquin (HPSJ); </v>
      </c>
      <c r="Q6" s="41" t="str">
        <f>IF(ISNUMBER(FIND(plan4,'I_State and program information'!$E$76)),"",'I_State and program information'!$E$76&amp;plan4)</f>
        <v xml:space="preserve">Health Plan of San Joaquin (HPSJ); </v>
      </c>
      <c r="R6" s="41" t="str">
        <f>IF(ISNUMBER(FIND(plan4,'I_State and program information'!$E$82)),"",'I_State and program information'!$E$82&amp;plan4)</f>
        <v xml:space="preserve">AllHealth Plan of San Joaquin (HPSJ); </v>
      </c>
      <c r="S6" s="41" t="str">
        <f>IF(ISNUMBER(FIND(plan4,'I_State and program information'!$E$88)),"",'I_State and program information'!$E$88&amp;plan4)</f>
        <v xml:space="preserve">AllHealth Plan of San Joaquin (HPSJ); </v>
      </c>
      <c r="T6" s="41" t="str">
        <f>IF(ISNUMBER(FIND(plan4,'I_State and program information'!$E$94)),"",'I_State and program information'!$E$94&amp;plan4)</f>
        <v xml:space="preserve">AllHealth Plan of San Joaquin (HPSJ); </v>
      </c>
      <c r="U6" s="3" t="s">
        <v>134</v>
      </c>
      <c r="V6" s="3" t="s">
        <v>310</v>
      </c>
      <c r="W6" s="18" t="s">
        <v>692</v>
      </c>
      <c r="X6" s="4" t="s">
        <v>693</v>
      </c>
      <c r="Y6" s="3" t="s">
        <v>694</v>
      </c>
      <c r="AD6" s="3" t="s">
        <v>695</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696</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697</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11.95">
      <c r="A7" s="3" t="s">
        <v>698</v>
      </c>
      <c r="B7" s="11" t="s">
        <v>85</v>
      </c>
      <c r="C7" s="17"/>
      <c r="D7" s="17" t="s">
        <v>699</v>
      </c>
      <c r="E7" s="14" t="s">
        <v>700</v>
      </c>
      <c r="F7" s="62" t="str">
        <f>IF(ISNUMBER(FIND(payments,'I_State and program information'!E20)),"",'I_State and program information'!E20&amp;payments)</f>
        <v>Payments to provider network;</v>
      </c>
      <c r="G7" s="11"/>
      <c r="I7" s="3" t="s">
        <v>165</v>
      </c>
      <c r="J7" s="32" t="str">
        <f>IF('I_State and program information'!E29="","",'I_State and program information'!E29&amp;"; ")</f>
        <v xml:space="preserve">Health Plan of San Mateo (HPSM); </v>
      </c>
      <c r="K7" s="41" t="str">
        <f>IF(ISNUMBER(FIND(plan5,'I_State and program information'!$E$52)),"",'I_State and program information'!$E$52&amp;plan5)</f>
        <v xml:space="preserve">AllHealth Plan of San Mateo (HPSM); </v>
      </c>
      <c r="L7" s="41" t="str">
        <f>IF(ISNUMBER(FIND(plan5,'I_State and program information'!$E$56)),"",'I_State and program information'!$E$56&amp;plan5)</f>
        <v xml:space="preserve">AllHealth Plan of San Mateo (HPSM); </v>
      </c>
      <c r="M7" s="41" t="str">
        <f>IF(ISNUMBER(FIND(plan5,'I_State and program information'!$E$60)),"",'I_State and program information'!$E$60&amp;plan5)</f>
        <v xml:space="preserve">Health Plan of San Mateo (HPSM); </v>
      </c>
      <c r="N7" s="41" t="str">
        <f>IF(ISNUMBER(FIND(plan5,'I_State and program information'!$E$64)),"",'I_State and program information'!$E$64&amp;plan5)</f>
        <v xml:space="preserve">Health Plan of San Mateo (HPSM); </v>
      </c>
      <c r="O7" s="41" t="str">
        <f>IF(ISNUMBER(FIND(plan5,'I_State and program information'!$E$68)),"",'I_State and program information'!$E$68&amp;plan5)</f>
        <v xml:space="preserve">Health Plan of San Mateo (HPSM); </v>
      </c>
      <c r="P7" s="41" t="str">
        <f>IF(ISNUMBER(FIND(plan5,'I_State and program information'!$E$72)),"",'I_State and program information'!$E$72&amp;plan5)</f>
        <v xml:space="preserve">AllHealth Plan of San Mateo (HPSM); </v>
      </c>
      <c r="Q7" s="41" t="str">
        <f>IF(ISNUMBER(FIND(plan5,'I_State and program information'!$E$76)),"",'I_State and program information'!$E$76&amp;plan5)</f>
        <v xml:space="preserve">Health Plan of San Mateo (HPSM); </v>
      </c>
      <c r="R7" s="41" t="str">
        <f>IF(ISNUMBER(FIND(plan5,'I_State and program information'!$E$82)),"",'I_State and program information'!$E$82&amp;plan5)</f>
        <v xml:space="preserve">AllHealth Plan of San Mateo (HPSM); </v>
      </c>
      <c r="S7" s="41" t="str">
        <f>IF(ISNUMBER(FIND(plan5,'I_State and program information'!$E$88)),"",'I_State and program information'!$E$88&amp;plan5)</f>
        <v xml:space="preserve">AllHealth Plan of San Mateo (HPSM); </v>
      </c>
      <c r="T7" s="41" t="str">
        <f>IF(ISNUMBER(FIND(plan5,'I_State and program information'!$E$94)),"",'I_State and program information'!$E$94&amp;plan5)</f>
        <v xml:space="preserve">AllHealth Plan of San Mateo (HPSM); </v>
      </c>
      <c r="U7" s="3" t="s">
        <v>137</v>
      </c>
      <c r="V7" s="3" t="s">
        <v>308</v>
      </c>
      <c r="W7" s="18" t="s">
        <v>701</v>
      </c>
      <c r="Y7" s="3" t="s">
        <v>702</v>
      </c>
      <c r="AD7" s="3" t="s">
        <v>703</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704</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4">
      <c r="B8" s="11" t="s">
        <v>705</v>
      </c>
      <c r="C8" s="17"/>
      <c r="D8" s="17" t="s">
        <v>706</v>
      </c>
      <c r="E8" s="14" t="s">
        <v>707</v>
      </c>
      <c r="F8" s="62" t="str">
        <f>IF(ISNUMBER(FIND(enrollment,'I_State and program information'!E20)),"",'I_State and program information'!E20&amp;enrollment)</f>
        <v xml:space="preserve">Enrollment of new population; </v>
      </c>
      <c r="G8" s="11"/>
      <c r="I8" s="3" t="s">
        <v>159</v>
      </c>
      <c r="J8" s="32" t="str">
        <f>IF('I_State and program information'!E30="","",'I_State and program information'!E30&amp;"; ")</f>
        <v xml:space="preserve">Inland Empire Health Plan (IEHP); </v>
      </c>
      <c r="K8" s="41" t="str">
        <f>IF(ISNUMBER(FIND(plan6,'I_State and program information'!$E$52)),"",'I_State and program information'!$E$52&amp;plan6)</f>
        <v xml:space="preserve">AllInland Empire Health Plan (IEHP); </v>
      </c>
      <c r="L8" s="41" t="str">
        <f>IF(ISNUMBER(FIND(plan6,'I_State and program information'!$E$56)),"",'I_State and program information'!$E$56&amp;plan6)</f>
        <v xml:space="preserve">AllInland Empire Health Plan (IEHP); </v>
      </c>
      <c r="M8" s="41" t="str">
        <f>IF(ISNUMBER(FIND(plan6,'I_State and program information'!$E$60)),"",'I_State and program information'!$E$60&amp;plan6)</f>
        <v xml:space="preserve">Inland Empire Health Plan (IEHP); </v>
      </c>
      <c r="N8" s="41" t="str">
        <f>IF(ISNUMBER(FIND(plan6,'I_State and program information'!$E$64)),"",'I_State and program information'!$E$64&amp;plan6)</f>
        <v xml:space="preserve">Inland Empire Health Plan (IEHP); </v>
      </c>
      <c r="O8" s="41" t="str">
        <f>IF(ISNUMBER(FIND(plan6,'I_State and program information'!$E$68)),"",'I_State and program information'!$E$68&amp;plan6)</f>
        <v xml:space="preserve">Inland Empire Health Plan (IEHP); </v>
      </c>
      <c r="P8" s="41" t="str">
        <f>IF(ISNUMBER(FIND(plan6,'I_State and program information'!$E$72)),"",'I_State and program information'!$E$72&amp;plan6)</f>
        <v xml:space="preserve">AllInland Empire Health Plan (IEHP); </v>
      </c>
      <c r="Q8" s="41" t="str">
        <f>IF(ISNUMBER(FIND(plan6,'I_State and program information'!$E$76)),"",'I_State and program information'!$E$76&amp;plan6)</f>
        <v xml:space="preserve">Inland Empire Health Plan (IEHP); </v>
      </c>
      <c r="R8" s="41" t="str">
        <f>IF(ISNUMBER(FIND(plan6,'I_State and program information'!$E$82)),"",'I_State and program information'!$E$82&amp;plan6)</f>
        <v xml:space="preserve">AllInland Empire Health Plan (IEHP); </v>
      </c>
      <c r="S8" s="41" t="str">
        <f>IF(ISNUMBER(FIND(plan6,'I_State and program information'!$E$88)),"",'I_State and program information'!$E$88&amp;plan6)</f>
        <v xml:space="preserve">AllInland Empire Health Plan (IEHP); </v>
      </c>
      <c r="T8" s="41" t="str">
        <f>IF(ISNUMBER(FIND(plan6,'I_State and program information'!$E$94)),"",'I_State and program information'!$E$94&amp;plan6)</f>
        <v xml:space="preserve">AllInland Empire Health Plan (IEHP); </v>
      </c>
      <c r="U8" s="3" t="s">
        <v>139</v>
      </c>
      <c r="V8" s="3" t="s">
        <v>708</v>
      </c>
      <c r="W8" s="18" t="s">
        <v>164</v>
      </c>
      <c r="Y8" s="3" t="s">
        <v>362</v>
      </c>
      <c r="AD8" s="3" t="s">
        <v>709</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710</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FTE Ratio Analysis; 
Review of Grievances Related to Access; 
</v>
      </c>
      <c r="BM8" s="251" t="str">
        <f>IF(ISNUMBER(FIND(analysismethod6,'II_Program-level standards'!F$13)),"",'II_Program-level standards'!F$13&amp;analysismethod6)</f>
        <v xml:space="preserve">FTE Ratio Analysis; 
Review of Grievances Related to Access; 
</v>
      </c>
      <c r="BN8" s="251" t="str">
        <f>IF(ISNUMBER(FIND(analysismethod6,'II_Program-level standards'!G$13)),"",'II_Program-level standards'!G$13&amp;analysismethod6)</f>
        <v xml:space="preserve">FTE Ratio Analysis;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Geomapping; 
Review of Grievances Related to Access; 
</v>
      </c>
      <c r="BQ8" s="251" t="str">
        <f>IF(ISNUMBER(FIND(analysismethod6,'II_Program-level standards'!J$13)),"",'II_Program-level standards'!J$13&amp;analysismethod6)</f>
        <v xml:space="preserve">Geomapping; 
Review of Grievances Related to Access; 
</v>
      </c>
      <c r="BR8" s="251" t="str">
        <f>IF(ISNUMBER(FIND(analysismethod6,'II_Program-level standards'!K$13)),"",'II_Program-level standards'!K$13&amp;analysismethod6)</f>
        <v xml:space="preserve">Geomapping; 
Review of Grievances Related to Access; 
</v>
      </c>
      <c r="BS8" s="251" t="str">
        <f>IF(ISNUMBER(FIND(analysismethod6,'II_Program-level standards'!L$13)),"",'II_Program-level standards'!L$13&amp;analysismethod6)</f>
        <v xml:space="preserve">Geomapping; 
Review of Grievances Related to Access; 
</v>
      </c>
      <c r="BT8" s="251" t="str">
        <f>IF(ISNUMBER(FIND(analysismethod6,'II_Program-level standards'!M$13)),"",'II_Program-level standards'!M$13&amp;analysismethod6)</f>
        <v xml:space="preserve">Geomapping; 
Review of Grievances Related to Access; 
</v>
      </c>
      <c r="BU8" s="251" t="str">
        <f>IF(ISNUMBER(FIND(analysismethod6,'II_Program-level standards'!N$13)),"",'II_Program-level standards'!N$13&amp;analysismethod6)</f>
        <v xml:space="preserve">Geomapping; 
Review of Grievances Related to Access; 
</v>
      </c>
      <c r="BV8" s="251" t="str">
        <f>IF(ISNUMBER(FIND(analysismethod6,'II_Program-level standards'!O$13)),"",'II_Program-level standards'!O$13&amp;analysismethod6)</f>
        <v xml:space="preserve">Geomapping; 
Review of Grievances Related to Access; 
</v>
      </c>
      <c r="BW8" s="251" t="str">
        <f>IF(ISNUMBER(FIND(analysismethod6,'II_Program-level standards'!P$13)),"",'II_Program-level standards'!P$13&amp;analysismethod6)</f>
        <v xml:space="preserve">Geomapping; 
Review of Grievances Related to Access; 
</v>
      </c>
      <c r="BX8" s="251" t="str">
        <f>IF(ISNUMBER(FIND(analysismethod6,'II_Program-level standards'!Q$13)),"",'II_Program-level standards'!Q$13&amp;analysismethod6)</f>
        <v xml:space="preserve">Geomapping; 
Review of Grievances Related to Access; 
</v>
      </c>
      <c r="BY8" s="251" t="str">
        <f>IF(ISNUMBER(FIND(analysismethod6,'II_Program-level standards'!R$13)),"",'II_Program-level standards'!R$13&amp;analysismethod6)</f>
        <v xml:space="preserve">Geomapping; 
Review of Grievances Related to Access; 
</v>
      </c>
      <c r="BZ8" s="251" t="str">
        <f>IF(ISNUMBER(FIND(analysismethod6,'II_Program-level standards'!S$13)),"",'II_Program-level standards'!S$13&amp;analysismethod6)</f>
        <v xml:space="preserve">Geomapping; 
Review of Grievances Related to Access; 
</v>
      </c>
      <c r="CA8" s="251" t="str">
        <f>IF(ISNUMBER(FIND(analysismethod6,'II_Program-level standards'!T$13)),"",'II_Program-level standards'!T$13&amp;analysismethod6)</f>
        <v xml:space="preserve">Geomapping; 
Review of Grievances Related to Access; 
</v>
      </c>
      <c r="CB8" s="251" t="str">
        <f>IF(ISNUMBER(FIND(analysismethod6,'II_Program-level standards'!U$13)),"",'II_Program-level standards'!U$13&amp;analysismethod6)</f>
        <v xml:space="preserve">Geomapping; 
Review of Grievances Related to Access; 
</v>
      </c>
      <c r="CC8" s="251" t="str">
        <f>IF(ISNUMBER(FIND(analysismethod6,'II_Program-level standards'!V$13)),"",'II_Program-level standards'!V$13&amp;analysismethod6)</f>
        <v xml:space="preserve">Geomapping; 
Review of Grievances Related to Access; 
</v>
      </c>
      <c r="CD8" s="251" t="str">
        <f>IF(ISNUMBER(FIND(analysismethod6,'II_Program-level standards'!W$13)),"",'II_Program-level standards'!W$13&amp;analysismethod6)</f>
        <v xml:space="preserve">Revealed Shopper: Network Participation &amp; Appointment AvailabilityReview of Grievances Related to Access; 
</v>
      </c>
      <c r="CE8" s="251" t="str">
        <f>IF(ISNUMBER(FIND(analysismethod6,'II_Program-level standards'!X$13)),"",'II_Program-level standards'!X$13&amp;analysismethod6)</f>
        <v xml:space="preserve">Revealed Shopper: Network Participation &amp; Appointment AvailabilityReview of Grievances Related to Access; 
</v>
      </c>
      <c r="CF8" s="251" t="str">
        <f>IF(ISNUMBER(FIND(analysismethod6,'II_Program-level standards'!Y$13)),"",'II_Program-level standards'!Y$13&amp;analysismethod6)</f>
        <v xml:space="preserve">Revealed Shopper: Network Participation &amp; Appointment AvailabilityReview of Grievances Related to Access; 
</v>
      </c>
      <c r="CG8" s="251" t="str">
        <f>IF(ISNUMBER(FIND(analysismethod6,'II_Program-level standards'!Z$13)),"",'II_Program-level standards'!Z$13&amp;analysismethod6)</f>
        <v xml:space="preserve">Revealed Shopper: Network Participation &amp; Appointment AvailabilityReview of Grievances Related to Access; 
</v>
      </c>
      <c r="CH8" s="251" t="str">
        <f>IF(ISNUMBER(FIND(analysismethod6,'II_Program-level standards'!AA$13)),"",'II_Program-level standards'!AA$13&amp;analysismethod6)</f>
        <v xml:space="preserve">Revealed Shopper: Network Participation &amp; Appointment AvailabilityReview of Grievances Related to Access; 
</v>
      </c>
      <c r="CI8" s="251" t="str">
        <f>IF(ISNUMBER(FIND(analysismethod6,'II_Program-level standards'!AB$13)),"",'II_Program-level standards'!AB$13&amp;analysismethod6)</f>
        <v xml:space="preserve">Revealed Shopper: Network Participation &amp; Appointment AvailabilityReview of Grievances Related to Access; 
</v>
      </c>
      <c r="CJ8" s="251" t="str">
        <f>IF(ISNUMBER(FIND(analysismethod6,'II_Program-level standards'!AC$13)),"",'II_Program-level standards'!AC$13&amp;analysismethod6)</f>
        <v xml:space="preserve">Revealed Shopper: Network Participation &amp; Appointment AvailabilityReview of Grievances Related to Access; 
</v>
      </c>
      <c r="CK8" s="251" t="str">
        <f>IF(ISNUMBER(FIND(analysismethod6,'II_Program-level standards'!AD$13)),"",'II_Program-level standards'!AD$13&amp;analysismethod6)</f>
        <v xml:space="preserve">Revealed Shopper: Network Participation &amp; Appointment AvailabilityReview of Grievances Related to Access; 
</v>
      </c>
      <c r="CL8" s="251" t="str">
        <f>IF(ISNUMBER(FIND(analysismethod6,'II_Program-level standards'!AE$13)),"",'II_Program-level standards'!AE$13&amp;analysismethod6)</f>
        <v xml:space="preserve">Revealed Shopper: Network Participation &amp; Appointment AvailabilityReview of Grievances Related to Access; 
</v>
      </c>
      <c r="CM8" s="251" t="str">
        <f>IF(ISNUMBER(FIND(analysismethod6,'II_Program-level standards'!AF$13)),"",'II_Program-level standards'!AF$13&amp;analysismethod6)</f>
        <v xml:space="preserve">Revealed Shopper: Network Participation &amp; Appointment AvailabilityReview of Grievances Related to Access; 
</v>
      </c>
      <c r="CN8" s="251" t="str">
        <f>IF(ISNUMBER(FIND(analysismethod6,'II_Program-level standards'!AG$13)),"",'II_Program-level standards'!AG$13&amp;analysismethod6)</f>
        <v xml:space="preserve">Revealed Shopper: Network Participation &amp; Appointment AvailabilityReview of Grievances Related to Access; 
</v>
      </c>
      <c r="CO8" s="251" t="str">
        <f>IF(ISNUMBER(FIND(analysismethod6,'II_Program-level standards'!AH$13)),"",'II_Program-level standards'!AH$13&amp;analysismethod6)</f>
        <v xml:space="preserve">Revealed Shopper: Network Participation &amp; Appointment AvailabilityReview of Grievances Related to Access; 
</v>
      </c>
      <c r="CP8" s="251" t="str">
        <f>IF(ISNUMBER(FIND(analysismethod6,'II_Program-level standards'!AI$13)),"",'II_Program-level standards'!AI$13&amp;analysismethod6)</f>
        <v xml:space="preserve">Revealed Shopper: Network Participation &amp; Appointment AvailabilityReview of Grievances Related to Access; 
</v>
      </c>
      <c r="CQ8" s="251" t="str">
        <f>IF(ISNUMBER(FIND(analysismethod6,'II_Program-level standards'!AJ$13)),"",'II_Program-level standards'!AJ$13&amp;analysismethod6)</f>
        <v xml:space="preserve">Revealed Shopper: Network Participation &amp; Appointment AvailabilityReview of Grievances Related to Access; 
</v>
      </c>
      <c r="CR8" s="251" t="str">
        <f>IF(ISNUMBER(FIND(analysismethod6,'II_Program-level standards'!AK$13)),"",'II_Program-level standards'!AK$13&amp;analysismethod6)</f>
        <v xml:space="preserve">Revealed Shopper: Network Participation &amp; Appointment AvailabilityReview of Grievances Related to Access; 
</v>
      </c>
      <c r="CS8" s="251" t="str">
        <f>IF(ISNUMBER(FIND(analysismethod6,'II_Program-level standards'!AL$13)),"",'II_Program-level standards'!AL$13&amp;analysismethod6)</f>
        <v xml:space="preserve">Revealed Shopper: Network Participation &amp; Appointment AvailabilityReview of Grievances Related to Access; 
</v>
      </c>
      <c r="CT8" s="251" t="str">
        <f>IF(ISNUMBER(FIND(analysismethod6,'II_Program-level standards'!AM$13)),"",'II_Program-level standards'!AM$13&amp;analysismethod6)</f>
        <v xml:space="preserve">Revealed Shopper: Network Participation &amp; Appointment AvailabilityReview of Grievances Related to Access; 
</v>
      </c>
      <c r="CU8" s="251" t="str">
        <f>IF(ISNUMBER(FIND(analysismethod6,'II_Program-level standards'!AN$13)),"",'II_Program-level standards'!AN$13&amp;analysismethod6)</f>
        <v xml:space="preserve">Revealed Shopper: Network Participation &amp; Appointment AvailabilityReview of Grievances Related to Access; 
</v>
      </c>
      <c r="CV8" s="251" t="str">
        <f>IF(ISNUMBER(FIND(analysismethod6,'II_Program-level standards'!AO$13)),"",'II_Program-level standards'!AO$13&amp;analysismethod6)</f>
        <v xml:space="preserve">Revealed Shopper: Network Participation &amp; Appointment AvailabilityReview of Grievances Related to Access; 
</v>
      </c>
      <c r="CW8" s="251" t="str">
        <f>IF(ISNUMBER(FIND(analysismethod6,'II_Program-level standards'!AP$13)),"",'II_Program-level standards'!AP$13&amp;analysismethod6)</f>
        <v xml:space="preserve">Revealed Shopper: Network Participation &amp; Appointment AvailabilityReview of Grievances Related to Access; 
</v>
      </c>
      <c r="CX8" s="251" t="str">
        <f>IF(ISNUMBER(FIND(analysismethod6,'II_Program-level standards'!AQ$13)),"",'II_Program-level standards'!AQ$13&amp;analysismethod6)</f>
        <v xml:space="preserve">Revealed Shopper: Network Participation &amp; Appointment AvailabilityReview of Grievances Related to Access; 
</v>
      </c>
      <c r="CY8" s="251" t="str">
        <f>IF(ISNUMBER(FIND(analysismethod6,'II_Program-level standards'!AR$13)),"",'II_Program-level standards'!AR$13&amp;analysismethod6)</f>
        <v xml:space="preserve">Mandatory Provider Type Validation Analysis; 
Review of Grievances Related to Access; 
</v>
      </c>
      <c r="CZ8" s="251" t="str">
        <f>IF(ISNUMBER(FIND(analysismethod6,'II_Program-level standards'!AS$13)),"",'II_Program-level standards'!AS$13&amp;analysismethod6)</f>
        <v xml:space="preserve">Mandatory Provider Type Validation Analysis; 
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8.1">
      <c r="B9" s="11" t="s">
        <v>711</v>
      </c>
      <c r="C9" s="17"/>
      <c r="D9" s="17"/>
      <c r="E9" s="17"/>
      <c r="F9" s="17"/>
      <c r="G9" s="11"/>
      <c r="I9" s="3" t="s">
        <v>154</v>
      </c>
      <c r="J9" s="32" t="str">
        <f>IF('I_State and program information'!E31="","",'I_State and program information'!E31&amp;"; ")</f>
        <v xml:space="preserve">Kern Health Systems (KHS); </v>
      </c>
      <c r="K9" s="41" t="str">
        <f>IF(ISNUMBER(FIND(plan7,'I_State and program information'!$E$52)),"",'I_State and program information'!$E$52&amp;plan7)</f>
        <v xml:space="preserve">AllKern Health Systems (KHS); </v>
      </c>
      <c r="L9" s="41" t="str">
        <f>IF(ISNUMBER(FIND(plan7,'I_State and program information'!$E$56)),"",'I_State and program information'!$E$56&amp;plan7)</f>
        <v xml:space="preserve">AllKern Health Systems (KHS); </v>
      </c>
      <c r="M9" s="41" t="str">
        <f>IF(ISNUMBER(FIND(plan7,'I_State and program information'!$E$60)),"",'I_State and program information'!$E$60&amp;plan7)</f>
        <v xml:space="preserve">Kern Health Systems (KHS); </v>
      </c>
      <c r="N9" s="41" t="str">
        <f>IF(ISNUMBER(FIND(plan7,'I_State and program information'!$E$64)),"",'I_State and program information'!$E$64&amp;plan7)</f>
        <v xml:space="preserve">Kern Health Systems (KHS); </v>
      </c>
      <c r="O9" s="41" t="str">
        <f>IF(ISNUMBER(FIND(plan7,'I_State and program information'!$E$68)),"",'I_State and program information'!$E$68&amp;plan7)</f>
        <v xml:space="preserve">Kern Health Systems (KHS); </v>
      </c>
      <c r="P9" s="41" t="str">
        <f>IF(ISNUMBER(FIND(plan7,'I_State and program information'!$E$72)),"",'I_State and program information'!$E$72&amp;plan7)</f>
        <v xml:space="preserve">AllKern Health Systems (KHS); </v>
      </c>
      <c r="Q9" s="41" t="str">
        <f>IF(ISNUMBER(FIND(plan7,'I_State and program information'!$E$76)),"",'I_State and program information'!$E$76&amp;plan7)</f>
        <v xml:space="preserve">Kern Health Systems (KHS); </v>
      </c>
      <c r="R9" s="41" t="str">
        <f>IF(ISNUMBER(FIND(plan7,'I_State and program information'!$E$82)),"",'I_State and program information'!$E$82&amp;plan7)</f>
        <v xml:space="preserve">AllKern Health Systems (KHS); </v>
      </c>
      <c r="S9" s="41" t="str">
        <f>IF(ISNUMBER(FIND(plan7,'I_State and program information'!$E$88)),"",'I_State and program information'!$E$88&amp;plan7)</f>
        <v xml:space="preserve">AllKern Health Systems (KHS); </v>
      </c>
      <c r="T9" s="41" t="str">
        <f>IF(ISNUMBER(FIND(plan7,'I_State and program information'!$E$94)),"",'I_State and program information'!$E$94&amp;plan7)</f>
        <v xml:space="preserve">AllKern Health Systems (KHS); </v>
      </c>
      <c r="U9" s="3" t="s">
        <v>141</v>
      </c>
      <c r="V9" s="3" t="s">
        <v>712</v>
      </c>
      <c r="W9" s="18" t="s">
        <v>166</v>
      </c>
      <c r="Y9" s="3" t="s">
        <v>713</v>
      </c>
      <c r="AD9" s="3" t="s">
        <v>714</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6.1">
      <c r="B10" s="11" t="s">
        <v>715</v>
      </c>
      <c r="C10" s="17"/>
      <c r="D10" s="17"/>
      <c r="E10" s="17"/>
      <c r="F10" s="17"/>
      <c r="G10" s="11"/>
      <c r="I10" s="67" t="s">
        <v>693</v>
      </c>
      <c r="J10" s="32" t="str">
        <f>IF('I_State and program information'!E32="","",'I_State and program information'!E32&amp;"; ")</f>
        <v xml:space="preserve">KP Cal LLC NorCal &amp; SoCal (Kaiser); </v>
      </c>
      <c r="K10" s="41" t="str">
        <f>IF(ISNUMBER(FIND(plan8,'I_State and program information'!$E$52)),"",'I_State and program information'!$E$52&amp;plan8)</f>
        <v xml:space="preserve">AllKP Cal LLC NorCal &amp; SoCal (Kaiser); </v>
      </c>
      <c r="L10" s="41" t="str">
        <f>IF(ISNUMBER(FIND(plan8,'I_State and program information'!$E$56)),"",'I_State and program information'!$E$56&amp;plan8)</f>
        <v xml:space="preserve">AllKP Cal LLC NorCal &amp; SoCal (Kaiser); </v>
      </c>
      <c r="M10" s="41" t="str">
        <f>IF(ISNUMBER(FIND(plan8,'I_State and program information'!$E$60)),"",'I_State and program information'!$E$60&amp;plan8)</f>
        <v xml:space="preserve">KP Cal LLC NorCal &amp; SoCal (Kaiser); </v>
      </c>
      <c r="N10" s="41" t="str">
        <f>IF(ISNUMBER(FIND(plan8,'I_State and program information'!$E$64)),"",'I_State and program information'!$E$64&amp;plan8)</f>
        <v xml:space="preserve">KP Cal LLC NorCal &amp; SoCal (Kaiser); </v>
      </c>
      <c r="O10" s="41" t="str">
        <f>IF(ISNUMBER(FIND(plan8,'I_State and program information'!$E$68)),"",'I_State and program information'!$E$68&amp;plan8)</f>
        <v xml:space="preserve">KP Cal LLC NorCal &amp; SoCal (Kaiser); </v>
      </c>
      <c r="P10" s="41" t="str">
        <f>IF(ISNUMBER(FIND(plan8,'I_State and program information'!$E$72)),"",'I_State and program information'!$E$72&amp;plan8)</f>
        <v xml:space="preserve">AllKP Cal LLC NorCal &amp; SoCal (Kaiser); </v>
      </c>
      <c r="Q10" s="41" t="str">
        <f>IF(ISNUMBER(FIND(plan8,'I_State and program information'!$E$76)),"",'I_State and program information'!$E$76&amp;plan8)</f>
        <v xml:space="preserve">KP Cal LLC NorCal &amp; SoCal (Kaiser); </v>
      </c>
      <c r="R10" s="41" t="str">
        <f>IF(ISNUMBER(FIND(plan8,'I_State and program information'!$E$82)),"",'I_State and program information'!$E$82&amp;plan8)</f>
        <v xml:space="preserve">AllKP Cal LLC NorCal &amp; SoCal (Kaiser); </v>
      </c>
      <c r="S10" s="41" t="str">
        <f>IF(ISNUMBER(FIND(plan8,'I_State and program information'!$E$88)),"",'I_State and program information'!$E$88&amp;plan8)</f>
        <v xml:space="preserve">AllKP Cal LLC NorCal &amp; SoCal (Kaiser); </v>
      </c>
      <c r="T10" s="41" t="str">
        <f>IF(ISNUMBER(FIND(plan8,'I_State and program information'!$E$94)),"",'I_State and program information'!$E$94&amp;plan8)</f>
        <v xml:space="preserve">AllKP Cal LLC NorCal &amp; SoCal (Kaiser); </v>
      </c>
      <c r="U10" s="3" t="s">
        <v>143</v>
      </c>
      <c r="V10" s="3" t="s">
        <v>716</v>
      </c>
      <c r="W10" s="19" t="s">
        <v>693</v>
      </c>
      <c r="Y10" s="3" t="s">
        <v>717</v>
      </c>
      <c r="BK10" s="250" t="str">
        <f>IF('I_State and program information'!$E$79&lt;&gt;"",'I_State and program information'!E79&amp;"; "&amp;CHAR(10)&amp;CHAR(10),"")</f>
        <v xml:space="preserve">Revealed Shopper: Network Participation &amp; Appointment Availability; 
</v>
      </c>
      <c r="BL10" s="251" t="str">
        <f>IF(ISNUMBER(FIND(analysismethod8,'II_Program-level standards'!E$13)),"",'II_Program-level standards'!E$13&amp;analysismethod8)</f>
        <v xml:space="preserve">FTE Ratio Analysis; 
Revealed Shopper: Network Participation &amp; Appointment Availability; 
</v>
      </c>
      <c r="BM10" s="251" t="str">
        <f>IF(ISNUMBER(FIND(analysismethod8,'II_Program-level standards'!F$13)),"",'II_Program-level standards'!F$13&amp;analysismethod8)</f>
        <v xml:space="preserve">FTE Ratio Analysis; 
Revealed Shopper: Network Participation &amp; Appointment Availability; 
</v>
      </c>
      <c r="BN10" s="251" t="str">
        <f>IF(ISNUMBER(FIND(analysismethod8,'II_Program-level standards'!G$13)),"",'II_Program-level standards'!G$13&amp;analysismethod8)</f>
        <v xml:space="preserve">FTE Ratio Analysis; 
Revealed Shopper: Network Participation &amp; Appointment Availability; 
</v>
      </c>
      <c r="BO10" s="251" t="str">
        <f>IF(ISNUMBER(FIND(analysismethod8,'II_Program-level standards'!H$13)),"",'II_Program-level standards'!H$13&amp;analysismethod8)</f>
        <v xml:space="preserve">Geomapping; 
Revealed Shopper: Network Participation &amp; Appointment Availability; 
</v>
      </c>
      <c r="BP10" s="251" t="str">
        <f>IF(ISNUMBER(FIND(analysismethod8,'II_Program-level standards'!I$13)),"",'II_Program-level standards'!I$13&amp;analysismethod8)</f>
        <v xml:space="preserve">Geomapping; 
Revealed Shopper: Network Participation &amp; Appointment Availability; 
</v>
      </c>
      <c r="BQ10" s="251" t="str">
        <f>IF(ISNUMBER(FIND(analysismethod8,'II_Program-level standards'!J$13)),"",'II_Program-level standards'!J$13&amp;analysismethod8)</f>
        <v xml:space="preserve">Geomapping; 
Revealed Shopper: Network Participation &amp; Appointment Availability; 
</v>
      </c>
      <c r="BR10" s="251" t="str">
        <f>IF(ISNUMBER(FIND(analysismethod8,'II_Program-level standards'!K$13)),"",'II_Program-level standards'!K$13&amp;analysismethod8)</f>
        <v xml:space="preserve">Geomapping; 
Revealed Shopper: Network Participation &amp; Appointment Availability; 
</v>
      </c>
      <c r="BS10" s="251" t="str">
        <f>IF(ISNUMBER(FIND(analysismethod8,'II_Program-level standards'!L$13)),"",'II_Program-level standards'!L$13&amp;analysismethod8)</f>
        <v xml:space="preserve">Geomapping; 
Revealed Shopper: Network Participation &amp; Appointment Availability; 
</v>
      </c>
      <c r="BT10" s="251" t="str">
        <f>IF(ISNUMBER(FIND(analysismethod8,'II_Program-level standards'!M$13)),"",'II_Program-level standards'!M$13&amp;analysismethod8)</f>
        <v xml:space="preserve">Geomapping; 
Revealed Shopper: Network Participation &amp; Appointment Availability; 
</v>
      </c>
      <c r="BU10" s="251" t="str">
        <f>IF(ISNUMBER(FIND(analysismethod8,'II_Program-level standards'!N$13)),"",'II_Program-level standards'!N$13&amp;analysismethod8)</f>
        <v xml:space="preserve">Geomapping; 
Revealed Shopper: Network Participation &amp; Appointment Availability; 
</v>
      </c>
      <c r="BV10" s="251" t="str">
        <f>IF(ISNUMBER(FIND(analysismethod8,'II_Program-level standards'!O$13)),"",'II_Program-level standards'!O$13&amp;analysismethod8)</f>
        <v xml:space="preserve">Geomapping; 
Revealed Shopper: Network Participation &amp; Appointment Availability; 
</v>
      </c>
      <c r="BW10" s="251" t="str">
        <f>IF(ISNUMBER(FIND(analysismethod8,'II_Program-level standards'!P$13)),"",'II_Program-level standards'!P$13&amp;analysismethod8)</f>
        <v xml:space="preserve">Geomapping; 
Revealed Shopper: Network Participation &amp; Appointment Availability; 
</v>
      </c>
      <c r="BX10" s="251" t="str">
        <f>IF(ISNUMBER(FIND(analysismethod8,'II_Program-level standards'!Q$13)),"",'II_Program-level standards'!Q$13&amp;analysismethod8)</f>
        <v xml:space="preserve">Geomapping; 
Revealed Shopper: Network Participation &amp; Appointment Availability; 
</v>
      </c>
      <c r="BY10" s="251" t="str">
        <f>IF(ISNUMBER(FIND(analysismethod8,'II_Program-level standards'!R$13)),"",'II_Program-level standards'!R$13&amp;analysismethod8)</f>
        <v xml:space="preserve">Geomapping; 
Revealed Shopper: Network Participation &amp; Appointment Availability; 
</v>
      </c>
      <c r="BZ10" s="251" t="str">
        <f>IF(ISNUMBER(FIND(analysismethod8,'II_Program-level standards'!S$13)),"",'II_Program-level standards'!S$13&amp;analysismethod8)</f>
        <v xml:space="preserve">Geomapping; 
Revealed Shopper: Network Participation &amp; Appointment Availability; 
</v>
      </c>
      <c r="CA10" s="251" t="str">
        <f>IF(ISNUMBER(FIND(analysismethod8,'II_Program-level standards'!T$13)),"",'II_Program-level standards'!T$13&amp;analysismethod8)</f>
        <v xml:space="preserve">Geomapping; 
Revealed Shopper: Network Participation &amp; Appointment Availability; 
</v>
      </c>
      <c r="CB10" s="251" t="str">
        <f>IF(ISNUMBER(FIND(analysismethod8,'II_Program-level standards'!U$13)),"",'II_Program-level standards'!U$13&amp;analysismethod8)</f>
        <v xml:space="preserve">Geomapping; 
Revealed Shopper: Network Participation &amp; Appointment Availability; 
</v>
      </c>
      <c r="CC10" s="251" t="str">
        <f>IF(ISNUMBER(FIND(analysismethod8,'II_Program-level standards'!V$13)),"",'II_Program-level standards'!V$13&amp;analysismethod8)</f>
        <v xml:space="preserve">Geomapping; 
Revealed Shopper: Network Participation &amp; Appointment Availability; 
</v>
      </c>
      <c r="CD10" s="251" t="str">
        <f>IF(ISNUMBER(FIND(analysismethod8,'II_Program-level standards'!W$13)),"",'II_Program-level standards'!W$13&amp;analysismethod8)</f>
        <v xml:space="preserve">Revealed Shopper: Network Participation &amp; Appointment AvailabilityRevealed Shopper: Network Participation &amp; Appointment Availability; 
</v>
      </c>
      <c r="CE10" s="251" t="str">
        <f>IF(ISNUMBER(FIND(analysismethod8,'II_Program-level standards'!X$13)),"",'II_Program-level standards'!X$13&amp;analysismethod8)</f>
        <v xml:space="preserve">Revealed Shopper: Network Participation &amp; Appointment AvailabilityRevealed Shopper: Network Participation &amp; Appointment Availability; 
</v>
      </c>
      <c r="CF10" s="251" t="str">
        <f>IF(ISNUMBER(FIND(analysismethod8,'II_Program-level standards'!Y$13)),"",'II_Program-level standards'!Y$13&amp;analysismethod8)</f>
        <v xml:space="preserve">Revealed Shopper: Network Participation &amp; Appointment AvailabilityRevealed Shopper: Network Participation &amp; Appointment Availability; 
</v>
      </c>
      <c r="CG10" s="251" t="str">
        <f>IF(ISNUMBER(FIND(analysismethod8,'II_Program-level standards'!Z$13)),"",'II_Program-level standards'!Z$13&amp;analysismethod8)</f>
        <v xml:space="preserve">Revealed Shopper: Network Participation &amp; Appointment AvailabilityRevealed Shopper: Network Participation &amp; Appointment Availability; 
</v>
      </c>
      <c r="CH10" s="251" t="str">
        <f>IF(ISNUMBER(FIND(analysismethod8,'II_Program-level standards'!AA$13)),"",'II_Program-level standards'!AA$13&amp;analysismethod8)</f>
        <v xml:space="preserve">Revealed Shopper: Network Participation &amp; Appointment AvailabilityRevealed Shopper: Network Participation &amp; Appointment Availability; 
</v>
      </c>
      <c r="CI10" s="251" t="str">
        <f>IF(ISNUMBER(FIND(analysismethod8,'II_Program-level standards'!AB$13)),"",'II_Program-level standards'!AB$13&amp;analysismethod8)</f>
        <v xml:space="preserve">Revealed Shopper: Network Participation &amp; Appointment AvailabilityRevealed Shopper: Network Participation &amp; Appointment Availability; 
</v>
      </c>
      <c r="CJ10" s="251" t="str">
        <f>IF(ISNUMBER(FIND(analysismethod8,'II_Program-level standards'!AC$13)),"",'II_Program-level standards'!AC$13&amp;analysismethod8)</f>
        <v xml:space="preserve">Revealed Shopper: Network Participation &amp; Appointment AvailabilityRevealed Shopper: Network Participation &amp; Appointment Availability; 
</v>
      </c>
      <c r="CK10" s="251" t="str">
        <f>IF(ISNUMBER(FIND(analysismethod8,'II_Program-level standards'!AD$13)),"",'II_Program-level standards'!AD$13&amp;analysismethod8)</f>
        <v xml:space="preserve">Revealed Shopper: Network Participation &amp; Appointment AvailabilityRevealed Shopper: Network Participation &amp; Appointment Availability; 
</v>
      </c>
      <c r="CL10" s="251" t="str">
        <f>IF(ISNUMBER(FIND(analysismethod8,'II_Program-level standards'!AE$13)),"",'II_Program-level standards'!AE$13&amp;analysismethod8)</f>
        <v xml:space="preserve">Revealed Shopper: Network Participation &amp; Appointment AvailabilityRevealed Shopper: Network Participation &amp; Appointment Availability; 
</v>
      </c>
      <c r="CM10" s="251" t="str">
        <f>IF(ISNUMBER(FIND(analysismethod8,'II_Program-level standards'!AF$13)),"",'II_Program-level standards'!AF$13&amp;analysismethod8)</f>
        <v xml:space="preserve">Revealed Shopper: Network Participation &amp; Appointment AvailabilityRevealed Shopper: Network Participation &amp; Appointment Availability; 
</v>
      </c>
      <c r="CN10" s="251" t="str">
        <f>IF(ISNUMBER(FIND(analysismethod8,'II_Program-level standards'!AG$13)),"",'II_Program-level standards'!AG$13&amp;analysismethod8)</f>
        <v xml:space="preserve">Revealed Shopper: Network Participation &amp; Appointment AvailabilityRevealed Shopper: Network Participation &amp; Appointment Availability; 
</v>
      </c>
      <c r="CO10" s="251" t="str">
        <f>IF(ISNUMBER(FIND(analysismethod8,'II_Program-level standards'!AH$13)),"",'II_Program-level standards'!AH$13&amp;analysismethod8)</f>
        <v xml:space="preserve">Revealed Shopper: Network Participation &amp; Appointment AvailabilityRevealed Shopper: Network Participation &amp; Appointment Availability; 
</v>
      </c>
      <c r="CP10" s="251" t="str">
        <f>IF(ISNUMBER(FIND(analysismethod8,'II_Program-level standards'!AI$13)),"",'II_Program-level standards'!AI$13&amp;analysismethod8)</f>
        <v xml:space="preserve">Revealed Shopper: Network Participation &amp; Appointment AvailabilityRevealed Shopper: Network Participation &amp; Appointment Availability; 
</v>
      </c>
      <c r="CQ10" s="251" t="str">
        <f>IF(ISNUMBER(FIND(analysismethod8,'II_Program-level standards'!AJ$13)),"",'II_Program-level standards'!AJ$13&amp;analysismethod8)</f>
        <v xml:space="preserve">Revealed Shopper: Network Participation &amp; Appointment AvailabilityRevealed Shopper: Network Participation &amp; Appointment Availability; 
</v>
      </c>
      <c r="CR10" s="251" t="str">
        <f>IF(ISNUMBER(FIND(analysismethod8,'II_Program-level standards'!AK$13)),"",'II_Program-level standards'!AK$13&amp;analysismethod8)</f>
        <v xml:space="preserve">Revealed Shopper: Network Participation &amp; Appointment AvailabilityRevealed Shopper: Network Participation &amp; Appointment Availability; 
</v>
      </c>
      <c r="CS10" s="251" t="str">
        <f>IF(ISNUMBER(FIND(analysismethod8,'II_Program-level standards'!AL$13)),"",'II_Program-level standards'!AL$13&amp;analysismethod8)</f>
        <v xml:space="preserve">Revealed Shopper: Network Participation &amp; Appointment AvailabilityRevealed Shopper: Network Participation &amp; Appointment Availability; 
</v>
      </c>
      <c r="CT10" s="251" t="str">
        <f>IF(ISNUMBER(FIND(analysismethod8,'II_Program-level standards'!AM$13)),"",'II_Program-level standards'!AM$13&amp;analysismethod8)</f>
        <v xml:space="preserve">Revealed Shopper: Network Participation &amp; Appointment AvailabilityRevealed Shopper: Network Participation &amp; Appointment Availability; 
</v>
      </c>
      <c r="CU10" s="251" t="str">
        <f>IF(ISNUMBER(FIND(analysismethod8,'II_Program-level standards'!AN$13)),"",'II_Program-level standards'!AN$13&amp;analysismethod8)</f>
        <v xml:space="preserve">Revealed Shopper: Network Participation &amp; Appointment AvailabilityRevealed Shopper: Network Participation &amp; Appointment Availability; 
</v>
      </c>
      <c r="CV10" s="251" t="str">
        <f>IF(ISNUMBER(FIND(analysismethod8,'II_Program-level standards'!AO$13)),"",'II_Program-level standards'!AO$13&amp;analysismethod8)</f>
        <v xml:space="preserve">Revealed Shopper: Network Participation &amp; Appointment AvailabilityRevealed Shopper: Network Participation &amp; Appointment Availability; 
</v>
      </c>
      <c r="CW10" s="251" t="str">
        <f>IF(ISNUMBER(FIND(analysismethod8,'II_Program-level standards'!AP$13)),"",'II_Program-level standards'!AP$13&amp;analysismethod8)</f>
        <v xml:space="preserve">Revealed Shopper: Network Participation &amp; Appointment AvailabilityRevealed Shopper: Network Participation &amp; Appointment Availability; 
</v>
      </c>
      <c r="CX10" s="251" t="str">
        <f>IF(ISNUMBER(FIND(analysismethod8,'II_Program-level standards'!AQ$13)),"",'II_Program-level standards'!AQ$13&amp;analysismethod8)</f>
        <v xml:space="preserve">Revealed Shopper: Network Participation &amp; Appointment AvailabilityRevealed Shopper: Network Participation &amp; Appointment Availability; 
</v>
      </c>
      <c r="CY10" s="251" t="str">
        <f>IF(ISNUMBER(FIND(analysismethod8,'II_Program-level standards'!AR$13)),"",'II_Program-level standards'!AR$13&amp;analysismethod8)</f>
        <v xml:space="preserve">Mandatory Provider Type Validation Analysis; 
Revealed Shopper: Network Participation &amp; Appointment Availability; 
</v>
      </c>
      <c r="CZ10" s="251" t="str">
        <f>IF(ISNUMBER(FIND(analysismethod8,'II_Program-level standards'!AS$13)),"",'II_Program-level standards'!AS$13&amp;analysismethod8)</f>
        <v xml:space="preserve">Mandatory Provider Type Validation Analysis; 
Revealed Shopper: Network Participation &amp; Appointment Availability; 
</v>
      </c>
      <c r="DA10" s="251" t="str">
        <f>IF(ISNUMBER(FIND(analysismethod8,'II_Program-level standards'!AT$13)),"",'II_Program-level standards'!AT$13&amp;analysismethod8)</f>
        <v xml:space="preserve">Revealed Shopper: Network Participation &amp; Appointment Availability; 
</v>
      </c>
      <c r="DB10" s="251" t="str">
        <f>IF(ISNUMBER(FIND(analysismethod8,'II_Program-level standards'!AU$13)),"",'II_Program-level standards'!AU$13&amp;analysismethod8)</f>
        <v xml:space="preserve">Revealed Shopper: Network Participation &amp; Appointment Availability; 
</v>
      </c>
      <c r="DC10" s="251" t="str">
        <f>IF(ISNUMBER(FIND(analysismethod8,'II_Program-level standards'!AV$13)),"",'II_Program-level standards'!AV$13&amp;analysismethod8)</f>
        <v xml:space="preserve">Revealed Shopper: Network Participation &amp; Appointment Availability; 
</v>
      </c>
      <c r="DD10" s="251" t="str">
        <f>IF(ISNUMBER(FIND(analysismethod8,'II_Program-level standards'!AW$13)),"",'II_Program-level standards'!AW$13&amp;analysismethod8)</f>
        <v xml:space="preserve">Revealed Shopper: Network Participation &amp; Appointment Availability; 
</v>
      </c>
      <c r="DE10" s="251" t="str">
        <f>IF(ISNUMBER(FIND(analysismethod8,'II_Program-level standards'!AX$13)),"",'II_Program-level standards'!AX$13&amp;analysismethod8)</f>
        <v xml:space="preserve">Revealed Shopper: Network Participation &amp; Appointment Availability; 
</v>
      </c>
      <c r="DF10" s="251" t="str">
        <f>IF(ISNUMBER(FIND(analysismethod8,'II_Program-level standards'!AY$13)),"",'II_Program-level standards'!AY$13&amp;analysismethod8)</f>
        <v xml:space="preserve">Revealed Shopper: Network Participation &amp; Appointment Availability; 
</v>
      </c>
      <c r="DG10" s="251" t="str">
        <f>IF(ISNUMBER(FIND(analysismethod8,'II_Program-level standards'!AZ$13)),"",'II_Program-level standards'!AZ$13&amp;analysismethod8)</f>
        <v xml:space="preserve">Revealed Shopper: Network Participation &amp; Appointment Availability; 
</v>
      </c>
      <c r="DH10" s="251" t="str">
        <f>IF(ISNUMBER(FIND(analysismethod8,'II_Program-level standards'!BA$13)),"",'II_Program-level standards'!BA$13&amp;analysismethod8)</f>
        <v xml:space="preserve">Revealed Shopper: Network Participation &amp; Appointment Availability; 
</v>
      </c>
      <c r="DI10" s="251" t="str">
        <f>IF(ISNUMBER(FIND(analysismethod8,'II_Program-level standards'!BB$13)),"",'II_Program-level standards'!BB$13&amp;analysismethod8)</f>
        <v xml:space="preserve">Revealed Shopper: Network Participation &amp; Appointment Availability; 
</v>
      </c>
      <c r="DJ10" s="251" t="str">
        <f>IF(ISNUMBER(FIND(analysismethod8,'II_Program-level standards'!BC$13)),"",'II_Program-level standards'!BC$13&amp;analysismethod8)</f>
        <v xml:space="preserve">Revealed Shopper: Network Participation &amp; Appointment Availability; 
</v>
      </c>
      <c r="DK10" s="251" t="str">
        <f>IF(ISNUMBER(FIND(analysismethod8,'II_Program-level standards'!BD$13)),"",'II_Program-level standards'!BD$13&amp;analysismethod8)</f>
        <v xml:space="preserve">Revealed Shopper: Network Participation &amp; Appointment Availability; 
</v>
      </c>
      <c r="DL10" s="251" t="str">
        <f>IF(ISNUMBER(FIND(analysismethod8,'II_Program-level standards'!BE$13)),"",'II_Program-level standards'!BE$13&amp;analysismethod8)</f>
        <v xml:space="preserve">Revealed Shopper: Network Participation &amp; Appointment Availability; 
</v>
      </c>
      <c r="DM10" s="251" t="str">
        <f>IF(ISNUMBER(FIND(analysismethod8,'II_Program-level standards'!BF$13)),"",'II_Program-level standards'!BF$13&amp;analysismethod8)</f>
        <v xml:space="preserve">Revealed Shopper: Network Participation &amp; Appointment Availability; 
</v>
      </c>
      <c r="DN10" s="251" t="str">
        <f>IF(ISNUMBER(FIND(analysismethod8,'II_Program-level standards'!BG$13)),"",'II_Program-level standards'!BG$13&amp;analysismethod8)</f>
        <v xml:space="preserve">Revealed Shopper: Network Participation &amp; Appointment Availability; 
</v>
      </c>
      <c r="DO10" s="251" t="str">
        <f>IF(ISNUMBER(FIND(analysismethod8,'II_Program-level standards'!BH$13)),"",'II_Program-level standards'!BH$13&amp;analysismethod8)</f>
        <v xml:space="preserve">Revealed Shopper: Network Participation &amp; Appointment Availability; 
</v>
      </c>
      <c r="DP10" s="251" t="str">
        <f>IF(ISNUMBER(FIND(analysismethod8,'II_Program-level standards'!BI$13)),"",'II_Program-level standards'!BI$13&amp;analysismethod8)</f>
        <v xml:space="preserve">Revealed Shopper: Network Participation &amp; Appointment Availability; 
</v>
      </c>
      <c r="DQ10" s="251" t="str">
        <f>IF(ISNUMBER(FIND(analysismethod8,'II_Program-level standards'!BJ$13)),"",'II_Program-level standards'!BJ$13&amp;analysismethod8)</f>
        <v xml:space="preserve">Revealed Shopper: Network Participation &amp; Appointment Availability; 
</v>
      </c>
      <c r="DR10" s="251" t="str">
        <f>IF(ISNUMBER(FIND(analysismethod8,'II_Program-level standards'!BK$13)),"",'II_Program-level standards'!BK$13&amp;analysismethod8)</f>
        <v xml:space="preserve">Revealed Shopper: Network Participation &amp; Appointment Availability; 
</v>
      </c>
      <c r="DS10" s="251" t="str">
        <f>IF(ISNUMBER(FIND(analysismethod8,'II_Program-level standards'!BL$13)),"",'II_Program-level standards'!BL$13&amp;analysismethod8)</f>
        <v xml:space="preserve">Revealed Shopper: Network Participation &amp; Appointment Availability; 
</v>
      </c>
      <c r="DT10" s="251" t="str">
        <f>IF(ISNUMBER(FIND(analysismethod8,'II_Program-level standards'!BM$13)),"",'II_Program-level standards'!BM$13&amp;analysismethod8)</f>
        <v xml:space="preserve">Revealed Shopper: Network Participation &amp; Appointment Availability; 
</v>
      </c>
      <c r="DU10" s="251" t="str">
        <f>IF(ISNUMBER(FIND(analysismethod8,'II_Program-level standards'!BN$13)),"",'II_Program-level standards'!BN$13&amp;analysismethod8)</f>
        <v xml:space="preserve">Revealed Shopper: Network Participation &amp; Appointment Availability; 
</v>
      </c>
      <c r="DV10" s="251" t="str">
        <f>IF(ISNUMBER(FIND(analysismethod8,'II_Program-level standards'!BO$13)),"",'II_Program-level standards'!BO$13&amp;analysismethod8)</f>
        <v xml:space="preserve">Revealed Shopper: Network Participation &amp; Appointment Availability; 
</v>
      </c>
      <c r="DW10" s="251" t="str">
        <f>IF(ISNUMBER(FIND(analysismethod8,'II_Program-level standards'!BP$13)),"",'II_Program-level standards'!BP$13&amp;analysismethod8)</f>
        <v xml:space="preserve">Revealed Shopper: Network Participation &amp; Appointment Availability; 
</v>
      </c>
      <c r="DX10" s="251" t="str">
        <f>IF(ISNUMBER(FIND(analysismethod8,'II_Program-level standards'!BQ$13)),"",'II_Program-level standards'!BQ$13&amp;analysismethod8)</f>
        <v xml:space="preserve">Revealed Shopper: Network Participation &amp; Appointment Availability; 
</v>
      </c>
      <c r="DY10" s="251" t="str">
        <f>IF(ISNUMBER(FIND(analysismethod8,'II_Program-level standards'!BR$13)),"",'II_Program-level standards'!BR$13&amp;analysismethod8)</f>
        <v xml:space="preserve">Revealed Shopper: Network Participation &amp; Appointment Availability; 
</v>
      </c>
      <c r="DZ10" s="251" t="str">
        <f>IF(ISNUMBER(FIND(analysismethod8,'II_Program-level standards'!BS$13)),"",'II_Program-level standards'!BS$13&amp;analysismethod8)</f>
        <v xml:space="preserve">Revealed Shopper: Network Participation &amp; Appointment Availability; 
</v>
      </c>
      <c r="EA10" s="251" t="str">
        <f>IF(ISNUMBER(FIND(analysismethod8,'II_Program-level standards'!BT$13)),"",'II_Program-level standards'!BT$13&amp;analysismethod8)</f>
        <v xml:space="preserve">Revealed Shopper: Network Participation &amp; Appointment Availability; 
</v>
      </c>
      <c r="EB10" s="251" t="str">
        <f>IF(ISNUMBER(FIND(analysismethod8,'II_Program-level standards'!BU$13)),"",'II_Program-level standards'!BU$13&amp;analysismethod8)</f>
        <v xml:space="preserve">Revealed Shopper: Network Participation &amp; Appointment Availability; 
</v>
      </c>
      <c r="EC10" s="251" t="str">
        <f>IF(ISNUMBER(FIND(analysismethod8,'II_Program-level standards'!BV$13)),"",'II_Program-level standards'!BV$13&amp;analysismethod8)</f>
        <v xml:space="preserve">Revealed Shopper: Network Participation &amp; Appointment Availability; 
</v>
      </c>
      <c r="ED10" s="251" t="str">
        <f>IF(ISNUMBER(FIND(analysismethod8,'II_Program-level standards'!BW$13)),"",'II_Program-level standards'!BW$13&amp;analysismethod8)</f>
        <v xml:space="preserve">Revealed Shopper: Network Participation &amp; Appointment Availability; 
</v>
      </c>
      <c r="EE10" s="251" t="str">
        <f>IF(ISNUMBER(FIND(analysismethod8,'II_Program-level standards'!BX$13)),"",'II_Program-level standards'!BX$13&amp;analysismethod8)</f>
        <v xml:space="preserve">Revealed Shopper: Network Participation &amp; Appointment Availability; 
</v>
      </c>
      <c r="EF10" s="251" t="str">
        <f>IF(ISNUMBER(FIND(analysismethod8,'II_Program-level standards'!BY$13)),"",'II_Program-level standards'!BY$13&amp;analysismethod8)</f>
        <v xml:space="preserve">Revealed Shopper: Network Participation &amp; Appointment Availability; 
</v>
      </c>
      <c r="EG10" s="251" t="str">
        <f>IF(ISNUMBER(FIND(analysismethod8,'II_Program-level standards'!BZ$13)),"",'II_Program-level standards'!BZ$13&amp;analysismethod8)</f>
        <v xml:space="preserve">Revealed Shopper: Network Participation &amp; Appointment Availability; 
</v>
      </c>
      <c r="EH10" s="251" t="str">
        <f>IF(ISNUMBER(FIND(analysismethod8,'II_Program-level standards'!CA$13)),"",'II_Program-level standards'!CA$13&amp;analysismethod8)</f>
        <v xml:space="preserve">Revealed Shopper: Network Participation &amp; Appointment Availability; 
</v>
      </c>
      <c r="EI10" s="251" t="str">
        <f>IF(ISNUMBER(FIND(analysismethod8,'II_Program-level standards'!CB$13)),"",'II_Program-level standards'!CB$13&amp;analysismethod8)</f>
        <v xml:space="preserve">Revealed Shopper: Network Participation &amp; Appointment Availability; 
</v>
      </c>
      <c r="EJ10" s="251" t="str">
        <f>IF(ISNUMBER(FIND(analysismethod8,'II_Program-level standards'!CC$13)),"",'II_Program-level standards'!CC$13&amp;analysismethod8)</f>
        <v xml:space="preserve">Revealed Shopper: Network Participation &amp; Appointment Availability; 
</v>
      </c>
      <c r="EK10" s="251" t="str">
        <f>IF(ISNUMBER(FIND(analysismethod8,'II_Program-level standards'!CD$13)),"",'II_Program-level standards'!CD$13&amp;analysismethod8)</f>
        <v xml:space="preserve">Revealed Shopper: Network Participation &amp; Appointment Availability; 
</v>
      </c>
      <c r="EL10" s="251" t="str">
        <f>IF(ISNUMBER(FIND(analysismethod8,'II_Program-level standards'!CE$13)),"",'II_Program-level standards'!CE$13&amp;analysismethod8)</f>
        <v xml:space="preserve">Revealed Shopper: Network Participation &amp; Appointment Availability; 
</v>
      </c>
      <c r="EM10" s="251" t="str">
        <f>IF(ISNUMBER(FIND(analysismethod8,'II_Program-level standards'!CF$13)),"",'II_Program-level standards'!CF$13&amp;analysismethod8)</f>
        <v xml:space="preserve">Revealed Shopper: Network Participation &amp; Appointment Availability; 
</v>
      </c>
      <c r="EN10" s="251" t="str">
        <f>IF(ISNUMBER(FIND(analysismethod8,'II_Program-level standards'!CG$13)),"",'II_Program-level standards'!CG$13&amp;analysismethod8)</f>
        <v xml:space="preserve">Revealed Shopper: Network Participation &amp; Appointment Availability; 
</v>
      </c>
      <c r="EO10" s="251" t="str">
        <f>IF(ISNUMBER(FIND(analysismethod8,'II_Program-level standards'!CH$13)),"",'II_Program-level standards'!CH$13&amp;analysismethod8)</f>
        <v xml:space="preserve">Revealed Shopper: Network Participation &amp; Appointment Availability; 
</v>
      </c>
      <c r="EP10" s="251" t="str">
        <f>IF(ISNUMBER(FIND(analysismethod8,'II_Program-level standards'!CI$13)),"",'II_Program-level standards'!CI$13&amp;analysismethod8)</f>
        <v xml:space="preserve">Revealed Shopper: Network Participation &amp; Appointment Availability; 
</v>
      </c>
      <c r="EQ10" s="251" t="str">
        <f>IF(ISNUMBER(FIND(analysismethod8,'II_Program-level standards'!CJ$13)),"",'II_Program-level standards'!CJ$13&amp;analysismethod8)</f>
        <v xml:space="preserve">Revealed Shopper: Network Participation &amp; Appointment Availability; 
</v>
      </c>
      <c r="ER10" s="251" t="str">
        <f>IF(ISNUMBER(FIND(analysismethod8,'II_Program-level standards'!CK$13)),"",'II_Program-level standards'!CK$13&amp;analysismethod8)</f>
        <v xml:space="preserve">Revealed Shopper: Network Participation &amp; Appointment Availability; 
</v>
      </c>
      <c r="ES10" s="251" t="str">
        <f>IF(ISNUMBER(FIND(analysismethod8,'II_Program-level standards'!CL$13)),"",'II_Program-level standards'!CL$13&amp;analysismethod8)</f>
        <v xml:space="preserve">Revealed Shopper: Network Participation &amp; Appointment Availability; 
</v>
      </c>
      <c r="ET10" s="251" t="str">
        <f>IF(ISNUMBER(FIND(analysismethod8,'II_Program-level standards'!CM$13)),"",'II_Program-level standards'!CM$13&amp;analysismethod8)</f>
        <v xml:space="preserve">Revealed Shopper: Network Participation &amp; Appointment Availability; 
</v>
      </c>
      <c r="EU10" s="251" t="str">
        <f>IF(ISNUMBER(FIND(analysismethod8,'II_Program-level standards'!CN$13)),"",'II_Program-level standards'!CN$13&amp;analysismethod8)</f>
        <v xml:space="preserve">Revealed Shopper: Network Participation &amp; Appointment Availability; 
</v>
      </c>
      <c r="EV10" s="251" t="str">
        <f>IF(ISNUMBER(FIND(analysismethod8,'II_Program-level standards'!CO$13)),"",'II_Program-level standards'!CO$13&amp;analysismethod8)</f>
        <v xml:space="preserve">Revealed Shopper: Network Participation &amp; Appointment Availability; 
</v>
      </c>
      <c r="EW10" s="251" t="str">
        <f>IF(ISNUMBER(FIND(analysismethod8,'II_Program-level standards'!CP$13)),"",'II_Program-level standards'!CP$13&amp;analysismethod8)</f>
        <v xml:space="preserve">Revealed Shopper: Network Participation &amp; Appointment Availability; 
</v>
      </c>
      <c r="EX10" s="251" t="str">
        <f>IF(ISNUMBER(FIND(analysismethod8,'II_Program-level standards'!CQ$13)),"",'II_Program-level standards'!CQ$13&amp;analysismethod8)</f>
        <v xml:space="preserve">Revealed Shopper: Network Participation &amp; Appointment Availability; 
</v>
      </c>
      <c r="EY10" s="251" t="str">
        <f>IF(ISNUMBER(FIND(analysismethod8,'II_Program-level standards'!CR$13)),"",'II_Program-level standards'!CR$13&amp;analysismethod8)</f>
        <v xml:space="preserve">Revealed Shopper: Network Participation &amp; Appointment Availability; 
</v>
      </c>
      <c r="EZ10" s="251" t="str">
        <f>IF(ISNUMBER(FIND(analysismethod8,'II_Program-level standards'!CS$13)),"",'II_Program-level standards'!CS$13&amp;analysismethod8)</f>
        <v xml:space="preserve">Revealed Shopper: Network Participation &amp; Appointment Availability; 
</v>
      </c>
      <c r="FA10" s="251" t="str">
        <f>IF(ISNUMBER(FIND(analysismethod8,'II_Program-level standards'!CT$13)),"",'II_Program-level standards'!CT$13&amp;analysismethod8)</f>
        <v xml:space="preserve">Revealed Shopper: Network Participation &amp; Appointment Availability; 
</v>
      </c>
      <c r="FB10" s="251" t="str">
        <f>IF(ISNUMBER(FIND(analysismethod8,'II_Program-level standards'!CU$13)),"",'II_Program-level standards'!CU$13&amp;analysismethod8)</f>
        <v xml:space="preserve">Revealed Shopper: Network Participation &amp; Appointment Availability; 
</v>
      </c>
      <c r="FC10" s="251" t="str">
        <f>IF(ISNUMBER(FIND(analysismethod8,'II_Program-level standards'!CV$13)),"",'II_Program-level standards'!CV$13&amp;analysismethod8)</f>
        <v xml:space="preserve">Revealed Shopper: Network Participation &amp; Appointment Availability; 
</v>
      </c>
      <c r="FD10" s="251" t="str">
        <f>IF(ISNUMBER(FIND(analysismethod8,'II_Program-level standards'!CW$13)),"",'II_Program-level standards'!CW$13&amp;analysismethod8)</f>
        <v xml:space="preserve">Revealed Shopper: Network Participation &amp; Appointment Availability; 
</v>
      </c>
      <c r="FE10" s="251" t="str">
        <f>IF(ISNUMBER(FIND(analysismethod8,'II_Program-level standards'!CX$13)),"",'II_Program-level standards'!CX$13&amp;analysismethod8)</f>
        <v xml:space="preserve">Revealed Shopper: Network Participation &amp; Appointment Availability; 
</v>
      </c>
      <c r="FF10" s="251" t="str">
        <f>IF(ISNUMBER(FIND(analysismethod8,'II_Program-level standards'!CY$13)),"",'II_Program-level standards'!CY$13&amp;analysismethod8)</f>
        <v xml:space="preserve">Revealed Shopper: Network Participation &amp; Appointment Availability; 
</v>
      </c>
      <c r="FG10" s="252" t="str">
        <f>IF(ISNUMBER(FIND(analysismethod8,'II_Program-level standards'!CZ$13)),"",'II_Program-level standards'!CZ$13&amp;analysismethod8)</f>
        <v xml:space="preserve">Revealed Shopper: Network Participation &amp; Appointment Availability; 
</v>
      </c>
    </row>
    <row r="11" spans="1:212">
      <c r="B11" s="11" t="s">
        <v>718</v>
      </c>
      <c r="C11" s="11"/>
      <c r="D11" s="11"/>
      <c r="E11" s="11"/>
      <c r="F11" s="11"/>
      <c r="G11" s="11"/>
      <c r="I11" s="3" t="s">
        <v>719</v>
      </c>
      <c r="J11" s="32" t="str">
        <f>IF('I_State and program information'!E33="","",'I_State and program information'!E33&amp;"; ")</f>
        <v xml:space="preserve">L.A. Care Health Plan (L.A. Care); </v>
      </c>
      <c r="K11" s="41" t="str">
        <f>IF(ISNUMBER(FIND(plan9,'I_State and program information'!$E$52)),"",'I_State and program information'!$E$52&amp;plan9)</f>
        <v xml:space="preserve">AllL.A. Care Health Plan (L.A. Care); </v>
      </c>
      <c r="L11" s="41" t="str">
        <f>IF(ISNUMBER(FIND(plan9,'I_State and program information'!$E$56)),"",'I_State and program information'!$E$56&amp;plan9)</f>
        <v xml:space="preserve">AllL.A. Care Health Plan (L.A. Care); </v>
      </c>
      <c r="M11" s="41" t="str">
        <f>IF(ISNUMBER(FIND(plan9,'I_State and program information'!$E$60)),"",'I_State and program information'!$E$60&amp;plan9)</f>
        <v xml:space="preserve">L.A. Care Health Plan (L.A. Care); </v>
      </c>
      <c r="N11" s="41" t="str">
        <f>IF(ISNUMBER(FIND(plan9,'I_State and program information'!$E$64)),"",'I_State and program information'!$E$64&amp;plan9)</f>
        <v xml:space="preserve">L.A. Care Health Plan (L.A. Care); </v>
      </c>
      <c r="O11" s="41" t="str">
        <f>IF(ISNUMBER(FIND(plan9,'I_State and program information'!$E$68)),"",'I_State and program information'!$E$68&amp;plan9)</f>
        <v xml:space="preserve">L.A. Care Health Plan (L.A. Care); </v>
      </c>
      <c r="P11" s="41" t="str">
        <f>IF(ISNUMBER(FIND(plan9,'I_State and program information'!$E$72)),"",'I_State and program information'!$E$72&amp;plan9)</f>
        <v xml:space="preserve">AllL.A. Care Health Plan (L.A. Care); </v>
      </c>
      <c r="Q11" s="41" t="str">
        <f>IF(ISNUMBER(FIND(plan9,'I_State and program information'!$E$76)),"",'I_State and program information'!$E$76&amp;plan9)</f>
        <v xml:space="preserve">L.A. Care Health Plan (L.A. Care); </v>
      </c>
      <c r="R11" s="41" t="str">
        <f>IF(ISNUMBER(FIND(plan9,'I_State and program information'!$E$82)),"",'I_State and program information'!$E$82&amp;plan9)</f>
        <v xml:space="preserve">AllL.A. Care Health Plan (L.A. Care); </v>
      </c>
      <c r="S11" s="41" t="str">
        <f>IF(ISNUMBER(FIND(plan9,'I_State and program information'!$E$88)),"",'I_State and program information'!$E$88&amp;plan9)</f>
        <v xml:space="preserve">AllL.A. Care Health Plan (L.A. Care); </v>
      </c>
      <c r="T11" s="41" t="str">
        <f>IF(ISNUMBER(FIND(plan9,'I_State and program information'!$E$94)),"",'I_State and program information'!$E$94&amp;plan9)</f>
        <v xml:space="preserve">AllL.A. Care Health Plan (L.A. Care); </v>
      </c>
      <c r="U11" s="3" t="s">
        <v>145</v>
      </c>
      <c r="V11" s="3" t="s">
        <v>720</v>
      </c>
      <c r="Y11" s="4" t="s">
        <v>698</v>
      </c>
      <c r="BK11" s="250" t="str">
        <f>IF('I_State and program information'!$E$85&lt;&gt;"",'I_State and program information'!E85&amp;"; "&amp;CHAR(10)&amp;CHAR(10),"")</f>
        <v xml:space="preserve">FTE Ratio Analysis;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xml:space="preserve">Geomapping; 
FTE Ratio Analysis; 
</v>
      </c>
      <c r="BP11" s="251" t="str">
        <f>IF(ISNUMBER(FIND(analysismethod9,'II_Program-level standards'!I$13)),"",'II_Program-level standards'!I$13&amp;analysismethod9)</f>
        <v xml:space="preserve">Geomapping; 
FTE Ratio Analysis; 
</v>
      </c>
      <c r="BQ11" s="251" t="str">
        <f>IF(ISNUMBER(FIND(analysismethod9,'II_Program-level standards'!J$13)),"",'II_Program-level standards'!J$13&amp;analysismethod9)</f>
        <v xml:space="preserve">Geomapping; 
FTE Ratio Analysis; 
</v>
      </c>
      <c r="BR11" s="251" t="str">
        <f>IF(ISNUMBER(FIND(analysismethod9,'II_Program-level standards'!K$13)),"",'II_Program-level standards'!K$13&amp;analysismethod9)</f>
        <v xml:space="preserve">Geomapping; 
FTE Ratio Analysis; 
</v>
      </c>
      <c r="BS11" s="251" t="str">
        <f>IF(ISNUMBER(FIND(analysismethod9,'II_Program-level standards'!L$13)),"",'II_Program-level standards'!L$13&amp;analysismethod9)</f>
        <v xml:space="preserve">Geomapping; 
FTE Ratio Analysis; 
</v>
      </c>
      <c r="BT11" s="251" t="str">
        <f>IF(ISNUMBER(FIND(analysismethod9,'II_Program-level standards'!M$13)),"",'II_Program-level standards'!M$13&amp;analysismethod9)</f>
        <v xml:space="preserve">Geomapping; 
FTE Ratio Analysis; 
</v>
      </c>
      <c r="BU11" s="251" t="str">
        <f>IF(ISNUMBER(FIND(analysismethod9,'II_Program-level standards'!N$13)),"",'II_Program-level standards'!N$13&amp;analysismethod9)</f>
        <v xml:space="preserve">Geomapping; 
FTE Ratio Analysis; 
</v>
      </c>
      <c r="BV11" s="251" t="str">
        <f>IF(ISNUMBER(FIND(analysismethod9,'II_Program-level standards'!O$13)),"",'II_Program-level standards'!O$13&amp;analysismethod9)</f>
        <v xml:space="preserve">Geomapping; 
FTE Ratio Analysis; 
</v>
      </c>
      <c r="BW11" s="251" t="str">
        <f>IF(ISNUMBER(FIND(analysismethod9,'II_Program-level standards'!P$13)),"",'II_Program-level standards'!P$13&amp;analysismethod9)</f>
        <v xml:space="preserve">Geomapping; 
FTE Ratio Analysis; 
</v>
      </c>
      <c r="BX11" s="251" t="str">
        <f>IF(ISNUMBER(FIND(analysismethod9,'II_Program-level standards'!Q$13)),"",'II_Program-level standards'!Q$13&amp;analysismethod9)</f>
        <v xml:space="preserve">Geomapping; 
FTE Ratio Analysis; 
</v>
      </c>
      <c r="BY11" s="251" t="str">
        <f>IF(ISNUMBER(FIND(analysismethod9,'II_Program-level standards'!R$13)),"",'II_Program-level standards'!R$13&amp;analysismethod9)</f>
        <v xml:space="preserve">Geomapping; 
FTE Ratio Analysis; 
</v>
      </c>
      <c r="BZ11" s="251" t="str">
        <f>IF(ISNUMBER(FIND(analysismethod9,'II_Program-level standards'!S$13)),"",'II_Program-level standards'!S$13&amp;analysismethod9)</f>
        <v xml:space="preserve">Geomapping; 
FTE Ratio Analysis; 
</v>
      </c>
      <c r="CA11" s="251" t="str">
        <f>IF(ISNUMBER(FIND(analysismethod9,'II_Program-level standards'!T$13)),"",'II_Program-level standards'!T$13&amp;analysismethod9)</f>
        <v xml:space="preserve">Geomapping; 
FTE Ratio Analysis; 
</v>
      </c>
      <c r="CB11" s="251" t="str">
        <f>IF(ISNUMBER(FIND(analysismethod9,'II_Program-level standards'!U$13)),"",'II_Program-level standards'!U$13&amp;analysismethod9)</f>
        <v xml:space="preserve">Geomapping; 
FTE Ratio Analysis; 
</v>
      </c>
      <c r="CC11" s="251" t="str">
        <f>IF(ISNUMBER(FIND(analysismethod9,'II_Program-level standards'!V$13)),"",'II_Program-level standards'!V$13&amp;analysismethod9)</f>
        <v xml:space="preserve">Geomapping; 
FTE Ratio Analysis; 
</v>
      </c>
      <c r="CD11" s="251" t="str">
        <f>IF(ISNUMBER(FIND(analysismethod9,'II_Program-level standards'!W$13)),"",'II_Program-level standards'!W$13&amp;analysismethod9)</f>
        <v xml:space="preserve">Revealed Shopper: Network Participation &amp; Appointment AvailabilityFTE Ratio Analysis; 
</v>
      </c>
      <c r="CE11" s="251" t="str">
        <f>IF(ISNUMBER(FIND(analysismethod9,'II_Program-level standards'!X$13)),"",'II_Program-level standards'!X$13&amp;analysismethod9)</f>
        <v xml:space="preserve">Revealed Shopper: Network Participation &amp; Appointment AvailabilityFTE Ratio Analysis; 
</v>
      </c>
      <c r="CF11" s="251" t="str">
        <f>IF(ISNUMBER(FIND(analysismethod9,'II_Program-level standards'!Y$13)),"",'II_Program-level standards'!Y$13&amp;analysismethod9)</f>
        <v xml:space="preserve">Revealed Shopper: Network Participation &amp; Appointment AvailabilityFTE Ratio Analysis; 
</v>
      </c>
      <c r="CG11" s="251" t="str">
        <f>IF(ISNUMBER(FIND(analysismethod9,'II_Program-level standards'!Z$13)),"",'II_Program-level standards'!Z$13&amp;analysismethod9)</f>
        <v xml:space="preserve">Revealed Shopper: Network Participation &amp; Appointment AvailabilityFTE Ratio Analysis; 
</v>
      </c>
      <c r="CH11" s="251" t="str">
        <f>IF(ISNUMBER(FIND(analysismethod9,'II_Program-level standards'!AA$13)),"",'II_Program-level standards'!AA$13&amp;analysismethod9)</f>
        <v xml:space="preserve">Revealed Shopper: Network Participation &amp; Appointment AvailabilityFTE Ratio Analysis; 
</v>
      </c>
      <c r="CI11" s="251" t="str">
        <f>IF(ISNUMBER(FIND(analysismethod9,'II_Program-level standards'!AB$13)),"",'II_Program-level standards'!AB$13&amp;analysismethod9)</f>
        <v xml:space="preserve">Revealed Shopper: Network Participation &amp; Appointment AvailabilityFTE Ratio Analysis; 
</v>
      </c>
      <c r="CJ11" s="251" t="str">
        <f>IF(ISNUMBER(FIND(analysismethod9,'II_Program-level standards'!AC$13)),"",'II_Program-level standards'!AC$13&amp;analysismethod9)</f>
        <v xml:space="preserve">Revealed Shopper: Network Participation &amp; Appointment AvailabilityFTE Ratio Analysis; 
</v>
      </c>
      <c r="CK11" s="251" t="str">
        <f>IF(ISNUMBER(FIND(analysismethod9,'II_Program-level standards'!AD$13)),"",'II_Program-level standards'!AD$13&amp;analysismethod9)</f>
        <v xml:space="preserve">Revealed Shopper: Network Participation &amp; Appointment AvailabilityFTE Ratio Analysis; 
</v>
      </c>
      <c r="CL11" s="251" t="str">
        <f>IF(ISNUMBER(FIND(analysismethod9,'II_Program-level standards'!AE$13)),"",'II_Program-level standards'!AE$13&amp;analysismethod9)</f>
        <v xml:space="preserve">Revealed Shopper: Network Participation &amp; Appointment AvailabilityFTE Ratio Analysis; 
</v>
      </c>
      <c r="CM11" s="251" t="str">
        <f>IF(ISNUMBER(FIND(analysismethod9,'II_Program-level standards'!AF$13)),"",'II_Program-level standards'!AF$13&amp;analysismethod9)</f>
        <v xml:space="preserve">Revealed Shopper: Network Participation &amp; Appointment AvailabilityFTE Ratio Analysis; 
</v>
      </c>
      <c r="CN11" s="251" t="str">
        <f>IF(ISNUMBER(FIND(analysismethod9,'II_Program-level standards'!AG$13)),"",'II_Program-level standards'!AG$13&amp;analysismethod9)</f>
        <v xml:space="preserve">Revealed Shopper: Network Participation &amp; Appointment AvailabilityFTE Ratio Analysis; 
</v>
      </c>
      <c r="CO11" s="251" t="str">
        <f>IF(ISNUMBER(FIND(analysismethod9,'II_Program-level standards'!AH$13)),"",'II_Program-level standards'!AH$13&amp;analysismethod9)</f>
        <v xml:space="preserve">Revealed Shopper: Network Participation &amp; Appointment AvailabilityFTE Ratio Analysis; 
</v>
      </c>
      <c r="CP11" s="251" t="str">
        <f>IF(ISNUMBER(FIND(analysismethod9,'II_Program-level standards'!AI$13)),"",'II_Program-level standards'!AI$13&amp;analysismethod9)</f>
        <v xml:space="preserve">Revealed Shopper: Network Participation &amp; Appointment AvailabilityFTE Ratio Analysis; 
</v>
      </c>
      <c r="CQ11" s="251" t="str">
        <f>IF(ISNUMBER(FIND(analysismethod9,'II_Program-level standards'!AJ$13)),"",'II_Program-level standards'!AJ$13&amp;analysismethod9)</f>
        <v xml:space="preserve">Revealed Shopper: Network Participation &amp; Appointment AvailabilityFTE Ratio Analysis; 
</v>
      </c>
      <c r="CR11" s="251" t="str">
        <f>IF(ISNUMBER(FIND(analysismethod9,'II_Program-level standards'!AK$13)),"",'II_Program-level standards'!AK$13&amp;analysismethod9)</f>
        <v xml:space="preserve">Revealed Shopper: Network Participation &amp; Appointment AvailabilityFTE Ratio Analysis; 
</v>
      </c>
      <c r="CS11" s="251" t="str">
        <f>IF(ISNUMBER(FIND(analysismethod9,'II_Program-level standards'!AL$13)),"",'II_Program-level standards'!AL$13&amp;analysismethod9)</f>
        <v xml:space="preserve">Revealed Shopper: Network Participation &amp; Appointment AvailabilityFTE Ratio Analysis; 
</v>
      </c>
      <c r="CT11" s="251" t="str">
        <f>IF(ISNUMBER(FIND(analysismethod9,'II_Program-level standards'!AM$13)),"",'II_Program-level standards'!AM$13&amp;analysismethod9)</f>
        <v xml:space="preserve">Revealed Shopper: Network Participation &amp; Appointment AvailabilityFTE Ratio Analysis; 
</v>
      </c>
      <c r="CU11" s="251" t="str">
        <f>IF(ISNUMBER(FIND(analysismethod9,'II_Program-level standards'!AN$13)),"",'II_Program-level standards'!AN$13&amp;analysismethod9)</f>
        <v xml:space="preserve">Revealed Shopper: Network Participation &amp; Appointment AvailabilityFTE Ratio Analysis; 
</v>
      </c>
      <c r="CV11" s="251" t="str">
        <f>IF(ISNUMBER(FIND(analysismethod9,'II_Program-level standards'!AO$13)),"",'II_Program-level standards'!AO$13&amp;analysismethod9)</f>
        <v xml:space="preserve">Revealed Shopper: Network Participation &amp; Appointment AvailabilityFTE Ratio Analysis; 
</v>
      </c>
      <c r="CW11" s="251" t="str">
        <f>IF(ISNUMBER(FIND(analysismethod9,'II_Program-level standards'!AP$13)),"",'II_Program-level standards'!AP$13&amp;analysismethod9)</f>
        <v xml:space="preserve">Revealed Shopper: Network Participation &amp; Appointment AvailabilityFTE Ratio Analysis; 
</v>
      </c>
      <c r="CX11" s="251" t="str">
        <f>IF(ISNUMBER(FIND(analysismethod9,'II_Program-level standards'!AQ$13)),"",'II_Program-level standards'!AQ$13&amp;analysismethod9)</f>
        <v xml:space="preserve">Revealed Shopper: Network Participation &amp; Appointment AvailabilityFTE Ratio Analysis; 
</v>
      </c>
      <c r="CY11" s="251" t="str">
        <f>IF(ISNUMBER(FIND(analysismethod9,'II_Program-level standards'!AR$13)),"",'II_Program-level standards'!AR$13&amp;analysismethod9)</f>
        <v xml:space="preserve">Mandatory Provider Type Validation Analysis; 
FTE Ratio Analysis; 
</v>
      </c>
      <c r="CZ11" s="251" t="str">
        <f>IF(ISNUMBER(FIND(analysismethod9,'II_Program-level standards'!AS$13)),"",'II_Program-level standards'!AS$13&amp;analysismethod9)</f>
        <v xml:space="preserve">Mandatory Provider Type Validation Analysis; 
FTE Ratio Analysis; 
</v>
      </c>
      <c r="DA11" s="251" t="str">
        <f>IF(ISNUMBER(FIND(analysismethod9,'II_Program-level standards'!AT$13)),"",'II_Program-level standards'!AT$13&amp;analysismethod9)</f>
        <v xml:space="preserve">FTE Ratio Analysis; 
</v>
      </c>
      <c r="DB11" s="251" t="str">
        <f>IF(ISNUMBER(FIND(analysismethod9,'II_Program-level standards'!AU$13)),"",'II_Program-level standards'!AU$13&amp;analysismethod9)</f>
        <v xml:space="preserve">FTE Ratio Analysis; 
</v>
      </c>
      <c r="DC11" s="251" t="str">
        <f>IF(ISNUMBER(FIND(analysismethod9,'II_Program-level standards'!AV$13)),"",'II_Program-level standards'!AV$13&amp;analysismethod9)</f>
        <v xml:space="preserve">FTE Ratio Analysis; 
</v>
      </c>
      <c r="DD11" s="251" t="str">
        <f>IF(ISNUMBER(FIND(analysismethod9,'II_Program-level standards'!AW$13)),"",'II_Program-level standards'!AW$13&amp;analysismethod9)</f>
        <v xml:space="preserve">FTE Ratio Analysis; 
</v>
      </c>
      <c r="DE11" s="251" t="str">
        <f>IF(ISNUMBER(FIND(analysismethod9,'II_Program-level standards'!AX$13)),"",'II_Program-level standards'!AX$13&amp;analysismethod9)</f>
        <v xml:space="preserve">FTE Ratio Analysis; 
</v>
      </c>
      <c r="DF11" s="251" t="str">
        <f>IF(ISNUMBER(FIND(analysismethod9,'II_Program-level standards'!AY$13)),"",'II_Program-level standards'!AY$13&amp;analysismethod9)</f>
        <v xml:space="preserve">FTE Ratio Analysis; 
</v>
      </c>
      <c r="DG11" s="251" t="str">
        <f>IF(ISNUMBER(FIND(analysismethod9,'II_Program-level standards'!AZ$13)),"",'II_Program-level standards'!AZ$13&amp;analysismethod9)</f>
        <v xml:space="preserve">FTE Ratio Analysis; 
</v>
      </c>
      <c r="DH11" s="251" t="str">
        <f>IF(ISNUMBER(FIND(analysismethod9,'II_Program-level standards'!BA$13)),"",'II_Program-level standards'!BA$13&amp;analysismethod9)</f>
        <v xml:space="preserve">FTE Ratio Analysis; 
</v>
      </c>
      <c r="DI11" s="251" t="str">
        <f>IF(ISNUMBER(FIND(analysismethod9,'II_Program-level standards'!BB$13)),"",'II_Program-level standards'!BB$13&amp;analysismethod9)</f>
        <v xml:space="preserve">FTE Ratio Analysis; 
</v>
      </c>
      <c r="DJ11" s="251" t="str">
        <f>IF(ISNUMBER(FIND(analysismethod9,'II_Program-level standards'!BC$13)),"",'II_Program-level standards'!BC$13&amp;analysismethod9)</f>
        <v xml:space="preserve">FTE Ratio Analysis; 
</v>
      </c>
      <c r="DK11" s="251" t="str">
        <f>IF(ISNUMBER(FIND(analysismethod9,'II_Program-level standards'!BD$13)),"",'II_Program-level standards'!BD$13&amp;analysismethod9)</f>
        <v xml:space="preserve">FTE Ratio Analysis; 
</v>
      </c>
      <c r="DL11" s="251" t="str">
        <f>IF(ISNUMBER(FIND(analysismethod9,'II_Program-level standards'!BE$13)),"",'II_Program-level standards'!BE$13&amp;analysismethod9)</f>
        <v xml:space="preserve">FTE Ratio Analysis; 
</v>
      </c>
      <c r="DM11" s="251" t="str">
        <f>IF(ISNUMBER(FIND(analysismethod9,'II_Program-level standards'!BF$13)),"",'II_Program-level standards'!BF$13&amp;analysismethod9)</f>
        <v xml:space="preserve">FTE Ratio Analysis; 
</v>
      </c>
      <c r="DN11" s="251" t="str">
        <f>IF(ISNUMBER(FIND(analysismethod9,'II_Program-level standards'!BG$13)),"",'II_Program-level standards'!BG$13&amp;analysismethod9)</f>
        <v xml:space="preserve">FTE Ratio Analysis; 
</v>
      </c>
      <c r="DO11" s="251" t="str">
        <f>IF(ISNUMBER(FIND(analysismethod9,'II_Program-level standards'!BH$13)),"",'II_Program-level standards'!BH$13&amp;analysismethod9)</f>
        <v xml:space="preserve">FTE Ratio Analysis; 
</v>
      </c>
      <c r="DP11" s="251" t="str">
        <f>IF(ISNUMBER(FIND(analysismethod9,'II_Program-level standards'!BI$13)),"",'II_Program-level standards'!BI$13&amp;analysismethod9)</f>
        <v xml:space="preserve">FTE Ratio Analysis; 
</v>
      </c>
      <c r="DQ11" s="251" t="str">
        <f>IF(ISNUMBER(FIND(analysismethod9,'II_Program-level standards'!BJ$13)),"",'II_Program-level standards'!BJ$13&amp;analysismethod9)</f>
        <v xml:space="preserve">FTE Ratio Analysis; 
</v>
      </c>
      <c r="DR11" s="251" t="str">
        <f>IF(ISNUMBER(FIND(analysismethod9,'II_Program-level standards'!BK$13)),"",'II_Program-level standards'!BK$13&amp;analysismethod9)</f>
        <v xml:space="preserve">FTE Ratio Analysis; 
</v>
      </c>
      <c r="DS11" s="251" t="str">
        <f>IF(ISNUMBER(FIND(analysismethod9,'II_Program-level standards'!BL$13)),"",'II_Program-level standards'!BL$13&amp;analysismethod9)</f>
        <v xml:space="preserve">FTE Ratio Analysis; 
</v>
      </c>
      <c r="DT11" s="251" t="str">
        <f>IF(ISNUMBER(FIND(analysismethod9,'II_Program-level standards'!BM$13)),"",'II_Program-level standards'!BM$13&amp;analysismethod9)</f>
        <v xml:space="preserve">FTE Ratio Analysis; 
</v>
      </c>
      <c r="DU11" s="251" t="str">
        <f>IF(ISNUMBER(FIND(analysismethod9,'II_Program-level standards'!BN$13)),"",'II_Program-level standards'!BN$13&amp;analysismethod9)</f>
        <v xml:space="preserve">FTE Ratio Analysis; 
</v>
      </c>
      <c r="DV11" s="251" t="str">
        <f>IF(ISNUMBER(FIND(analysismethod9,'II_Program-level standards'!BO$13)),"",'II_Program-level standards'!BO$13&amp;analysismethod9)</f>
        <v xml:space="preserve">FTE Ratio Analysis; 
</v>
      </c>
      <c r="DW11" s="251" t="str">
        <f>IF(ISNUMBER(FIND(analysismethod9,'II_Program-level standards'!BP$13)),"",'II_Program-level standards'!BP$13&amp;analysismethod9)</f>
        <v xml:space="preserve">FTE Ratio Analysis; 
</v>
      </c>
      <c r="DX11" s="251" t="str">
        <f>IF(ISNUMBER(FIND(analysismethod9,'II_Program-level standards'!BQ$13)),"",'II_Program-level standards'!BQ$13&amp;analysismethod9)</f>
        <v xml:space="preserve">FTE Ratio Analysis; 
</v>
      </c>
      <c r="DY11" s="251" t="str">
        <f>IF(ISNUMBER(FIND(analysismethod9,'II_Program-level standards'!BR$13)),"",'II_Program-level standards'!BR$13&amp;analysismethod9)</f>
        <v xml:space="preserve">FTE Ratio Analysis; 
</v>
      </c>
      <c r="DZ11" s="251" t="str">
        <f>IF(ISNUMBER(FIND(analysismethod9,'II_Program-level standards'!BS$13)),"",'II_Program-level standards'!BS$13&amp;analysismethod9)</f>
        <v xml:space="preserve">FTE Ratio Analysis; 
</v>
      </c>
      <c r="EA11" s="251" t="str">
        <f>IF(ISNUMBER(FIND(analysismethod9,'II_Program-level standards'!BT$13)),"",'II_Program-level standards'!BT$13&amp;analysismethod9)</f>
        <v xml:space="preserve">FTE Ratio Analysis; 
</v>
      </c>
      <c r="EB11" s="251" t="str">
        <f>IF(ISNUMBER(FIND(analysismethod9,'II_Program-level standards'!BU$13)),"",'II_Program-level standards'!BU$13&amp;analysismethod9)</f>
        <v xml:space="preserve">FTE Ratio Analysis; 
</v>
      </c>
      <c r="EC11" s="251" t="str">
        <f>IF(ISNUMBER(FIND(analysismethod9,'II_Program-level standards'!BV$13)),"",'II_Program-level standards'!BV$13&amp;analysismethod9)</f>
        <v xml:space="preserve">FTE Ratio Analysis; 
</v>
      </c>
      <c r="ED11" s="251" t="str">
        <f>IF(ISNUMBER(FIND(analysismethod9,'II_Program-level standards'!BW$13)),"",'II_Program-level standards'!BW$13&amp;analysismethod9)</f>
        <v xml:space="preserve">FTE Ratio Analysis; 
</v>
      </c>
      <c r="EE11" s="251" t="str">
        <f>IF(ISNUMBER(FIND(analysismethod9,'II_Program-level standards'!BX$13)),"",'II_Program-level standards'!BX$13&amp;analysismethod9)</f>
        <v xml:space="preserve">FTE Ratio Analysis; 
</v>
      </c>
      <c r="EF11" s="251" t="str">
        <f>IF(ISNUMBER(FIND(analysismethod9,'II_Program-level standards'!BY$13)),"",'II_Program-level standards'!BY$13&amp;analysismethod9)</f>
        <v xml:space="preserve">FTE Ratio Analysis; 
</v>
      </c>
      <c r="EG11" s="251" t="str">
        <f>IF(ISNUMBER(FIND(analysismethod9,'II_Program-level standards'!BZ$13)),"",'II_Program-level standards'!BZ$13&amp;analysismethod9)</f>
        <v xml:space="preserve">FTE Ratio Analysis; 
</v>
      </c>
      <c r="EH11" s="251" t="str">
        <f>IF(ISNUMBER(FIND(analysismethod9,'II_Program-level standards'!CA$13)),"",'II_Program-level standards'!CA$13&amp;analysismethod9)</f>
        <v xml:space="preserve">FTE Ratio Analysis; 
</v>
      </c>
      <c r="EI11" s="251" t="str">
        <f>IF(ISNUMBER(FIND(analysismethod9,'II_Program-level standards'!CB$13)),"",'II_Program-level standards'!CB$13&amp;analysismethod9)</f>
        <v xml:space="preserve">FTE Ratio Analysis; 
</v>
      </c>
      <c r="EJ11" s="251" t="str">
        <f>IF(ISNUMBER(FIND(analysismethod9,'II_Program-level standards'!CC$13)),"",'II_Program-level standards'!CC$13&amp;analysismethod9)</f>
        <v xml:space="preserve">FTE Ratio Analysis; 
</v>
      </c>
      <c r="EK11" s="251" t="str">
        <f>IF(ISNUMBER(FIND(analysismethod9,'II_Program-level standards'!CD$13)),"",'II_Program-level standards'!CD$13&amp;analysismethod9)</f>
        <v xml:space="preserve">FTE Ratio Analysis; 
</v>
      </c>
      <c r="EL11" s="251" t="str">
        <f>IF(ISNUMBER(FIND(analysismethod9,'II_Program-level standards'!CE$13)),"",'II_Program-level standards'!CE$13&amp;analysismethod9)</f>
        <v xml:space="preserve">FTE Ratio Analysis; 
</v>
      </c>
      <c r="EM11" s="251" t="str">
        <f>IF(ISNUMBER(FIND(analysismethod9,'II_Program-level standards'!CF$13)),"",'II_Program-level standards'!CF$13&amp;analysismethod9)</f>
        <v xml:space="preserve">FTE Ratio Analysis; 
</v>
      </c>
      <c r="EN11" s="251" t="str">
        <f>IF(ISNUMBER(FIND(analysismethod9,'II_Program-level standards'!CG$13)),"",'II_Program-level standards'!CG$13&amp;analysismethod9)</f>
        <v xml:space="preserve">FTE Ratio Analysis; 
</v>
      </c>
      <c r="EO11" s="251" t="str">
        <f>IF(ISNUMBER(FIND(analysismethod9,'II_Program-level standards'!CH$13)),"",'II_Program-level standards'!CH$13&amp;analysismethod9)</f>
        <v xml:space="preserve">FTE Ratio Analysis; 
</v>
      </c>
      <c r="EP11" s="251" t="str">
        <f>IF(ISNUMBER(FIND(analysismethod9,'II_Program-level standards'!CI$13)),"",'II_Program-level standards'!CI$13&amp;analysismethod9)</f>
        <v xml:space="preserve">FTE Ratio Analysis; 
</v>
      </c>
      <c r="EQ11" s="251" t="str">
        <f>IF(ISNUMBER(FIND(analysismethod9,'II_Program-level standards'!CJ$13)),"",'II_Program-level standards'!CJ$13&amp;analysismethod9)</f>
        <v xml:space="preserve">FTE Ratio Analysis; 
</v>
      </c>
      <c r="ER11" s="251" t="str">
        <f>IF(ISNUMBER(FIND(analysismethod9,'II_Program-level standards'!CK$13)),"",'II_Program-level standards'!CK$13&amp;analysismethod9)</f>
        <v xml:space="preserve">FTE Ratio Analysis; 
</v>
      </c>
      <c r="ES11" s="251" t="str">
        <f>IF(ISNUMBER(FIND(analysismethod9,'II_Program-level standards'!CL$13)),"",'II_Program-level standards'!CL$13&amp;analysismethod9)</f>
        <v xml:space="preserve">FTE Ratio Analysis; 
</v>
      </c>
      <c r="ET11" s="251" t="str">
        <f>IF(ISNUMBER(FIND(analysismethod9,'II_Program-level standards'!CM$13)),"",'II_Program-level standards'!CM$13&amp;analysismethod9)</f>
        <v xml:space="preserve">FTE Ratio Analysis; 
</v>
      </c>
      <c r="EU11" s="251" t="str">
        <f>IF(ISNUMBER(FIND(analysismethod9,'II_Program-level standards'!CN$13)),"",'II_Program-level standards'!CN$13&amp;analysismethod9)</f>
        <v xml:space="preserve">FTE Ratio Analysis; 
</v>
      </c>
      <c r="EV11" s="251" t="str">
        <f>IF(ISNUMBER(FIND(analysismethod9,'II_Program-level standards'!CO$13)),"",'II_Program-level standards'!CO$13&amp;analysismethod9)</f>
        <v xml:space="preserve">FTE Ratio Analysis; 
</v>
      </c>
      <c r="EW11" s="251" t="str">
        <f>IF(ISNUMBER(FIND(analysismethod9,'II_Program-level standards'!CP$13)),"",'II_Program-level standards'!CP$13&amp;analysismethod9)</f>
        <v xml:space="preserve">FTE Ratio Analysis; 
</v>
      </c>
      <c r="EX11" s="251" t="str">
        <f>IF(ISNUMBER(FIND(analysismethod9,'II_Program-level standards'!CQ$13)),"",'II_Program-level standards'!CQ$13&amp;analysismethod9)</f>
        <v xml:space="preserve">FTE Ratio Analysis; 
</v>
      </c>
      <c r="EY11" s="251" t="str">
        <f>IF(ISNUMBER(FIND(analysismethod9,'II_Program-level standards'!CR$13)),"",'II_Program-level standards'!CR$13&amp;analysismethod9)</f>
        <v xml:space="preserve">FTE Ratio Analysis; 
</v>
      </c>
      <c r="EZ11" s="251" t="str">
        <f>IF(ISNUMBER(FIND(analysismethod9,'II_Program-level standards'!CS$13)),"",'II_Program-level standards'!CS$13&amp;analysismethod9)</f>
        <v xml:space="preserve">FTE Ratio Analysis; 
</v>
      </c>
      <c r="FA11" s="251" t="str">
        <f>IF(ISNUMBER(FIND(analysismethod9,'II_Program-level standards'!CT$13)),"",'II_Program-level standards'!CT$13&amp;analysismethod9)</f>
        <v xml:space="preserve">FTE Ratio Analysis; 
</v>
      </c>
      <c r="FB11" s="251" t="str">
        <f>IF(ISNUMBER(FIND(analysismethod9,'II_Program-level standards'!CU$13)),"",'II_Program-level standards'!CU$13&amp;analysismethod9)</f>
        <v xml:space="preserve">FTE Ratio Analysis; 
</v>
      </c>
      <c r="FC11" s="251" t="str">
        <f>IF(ISNUMBER(FIND(analysismethod9,'II_Program-level standards'!CV$13)),"",'II_Program-level standards'!CV$13&amp;analysismethod9)</f>
        <v xml:space="preserve">FTE Ratio Analysis; 
</v>
      </c>
      <c r="FD11" s="251" t="str">
        <f>IF(ISNUMBER(FIND(analysismethod9,'II_Program-level standards'!CW$13)),"",'II_Program-level standards'!CW$13&amp;analysismethod9)</f>
        <v xml:space="preserve">FTE Ratio Analysis; 
</v>
      </c>
      <c r="FE11" s="251" t="str">
        <f>IF(ISNUMBER(FIND(analysismethod9,'II_Program-level standards'!CX$13)),"",'II_Program-level standards'!CX$13&amp;analysismethod9)</f>
        <v xml:space="preserve">FTE Ratio Analysis; 
</v>
      </c>
      <c r="FF11" s="251" t="str">
        <f>IF(ISNUMBER(FIND(analysismethod9,'II_Program-level standards'!CY$13)),"",'II_Program-level standards'!CY$13&amp;analysismethod9)</f>
        <v xml:space="preserve">FTE Ratio Analysis; 
</v>
      </c>
      <c r="FG11" s="252" t="str">
        <f>IF(ISNUMBER(FIND(analysismethod9,'II_Program-level standards'!CZ$13)),"",'II_Program-level standards'!CZ$13&amp;analysismethod9)</f>
        <v xml:space="preserve">FTE Ratio Analysis; 
</v>
      </c>
    </row>
    <row r="12" spans="1:212">
      <c r="B12" s="11" t="s">
        <v>721</v>
      </c>
      <c r="C12" s="11"/>
      <c r="D12" s="11"/>
      <c r="E12" s="11"/>
      <c r="F12" s="11"/>
      <c r="G12" s="11"/>
      <c r="J12" s="32" t="str">
        <f>IF('I_State and program information'!E34="","",'I_State and program information'!E34&amp;"; ")</f>
        <v xml:space="preserve">Molina Healthcare of California Partner Plan, Inc. (Molina); </v>
      </c>
      <c r="K12" s="41" t="str">
        <f>IF(ISNUMBER(FIND(plan10,'I_State and program information'!$E$52)),"",'I_State and program information'!$E$52&amp;plan10)</f>
        <v xml:space="preserve">AllMolina Healthcare of California Partner Plan, Inc. (Molina); </v>
      </c>
      <c r="L12" s="41" t="str">
        <f>IF(ISNUMBER(FIND(plan10,'I_State and program information'!$E$56)),"",'I_State and program information'!$E$56&amp;plan10)</f>
        <v xml:space="preserve">AllMolina Healthcare of California Partner Plan, Inc. (Molina); </v>
      </c>
      <c r="M12" s="41" t="str">
        <f>IF(ISNUMBER(FIND(plan10,'I_State and program information'!$E$60)),"",'I_State and program information'!$E$60&amp;plan10)</f>
        <v xml:space="preserve">Molina Healthcare of California Partner Plan, Inc. (Molina); </v>
      </c>
      <c r="N12" s="41" t="str">
        <f>IF(ISNUMBER(FIND(plan10,'I_State and program information'!$E$64)),"",'I_State and program information'!$E$64&amp;plan10)</f>
        <v xml:space="preserve">Molina Healthcare of California Partner Plan, Inc. (Molina); </v>
      </c>
      <c r="O12" s="41" t="str">
        <f>IF(ISNUMBER(FIND(plan10,'I_State and program information'!$E$68)),"",'I_State and program information'!$E$68&amp;plan10)</f>
        <v xml:space="preserve">Molina Healthcare of California Partner Plan, Inc. (Molina); </v>
      </c>
      <c r="P12" s="41" t="str">
        <f>IF(ISNUMBER(FIND(plan10,'I_State and program information'!$E$72)),"",'I_State and program information'!$E$72&amp;plan10)</f>
        <v xml:space="preserve">AllMolina Healthcare of California Partner Plan, Inc. (Molina); </v>
      </c>
      <c r="Q12" s="41" t="str">
        <f>IF(ISNUMBER(FIND(plan10,'I_State and program information'!$E$76)),"",'I_State and program information'!$E$76&amp;plan10)</f>
        <v xml:space="preserve">Molina Healthcare of California Partner Plan, Inc. (Molina); </v>
      </c>
      <c r="R12" s="41" t="str">
        <f>IF(ISNUMBER(FIND(plan10,'I_State and program information'!$E$82)),"",'I_State and program information'!$E$82&amp;plan10)</f>
        <v xml:space="preserve">AllMolina Healthcare of California Partner Plan, Inc. (Molina); </v>
      </c>
      <c r="S12" s="41" t="str">
        <f>IF(ISNUMBER(FIND(plan10,'I_State and program information'!$E$88)),"",'I_State and program information'!$E$88&amp;plan10)</f>
        <v xml:space="preserve">AllMolina Healthcare of California Partner Plan, Inc. (Molina); </v>
      </c>
      <c r="T12" s="41" t="str">
        <f>IF(ISNUMBER(FIND(plan10,'I_State and program information'!$E$94)),"",'I_State and program information'!$E$94&amp;plan10)</f>
        <v xml:space="preserve">AllMolina Healthcare of California Partner Plan, Inc. (Molina); </v>
      </c>
      <c r="V12" s="4" t="s">
        <v>698</v>
      </c>
      <c r="BK12" s="250" t="str">
        <f>IF('I_State and program information'!$E$91&lt;&gt;"",'I_State and program information'!E91&amp;"; "&amp;CHAR(10)&amp;CHAR(10),"")</f>
        <v xml:space="preserve">Mandatory Provider Type Validation Analysis; 
</v>
      </c>
      <c r="BL12" s="251" t="str">
        <f>IF(ISNUMBER(FIND(analysismethod10,'II_Program-level standards'!E$13)),"",'II_Program-level standards'!E$13&amp;analysismethod10)</f>
        <v xml:space="preserve">FTE Ratio Analysis; 
Mandatory Provider Type Validation Analysis; 
</v>
      </c>
      <c r="BM12" s="251" t="str">
        <f>IF(ISNUMBER(FIND(analysismethod10,'II_Program-level standards'!F$13)),"",'II_Program-level standards'!F$13&amp;analysismethod10)</f>
        <v xml:space="preserve">FTE Ratio Analysis; 
Mandatory Provider Type Validation Analysis; 
</v>
      </c>
      <c r="BN12" s="251" t="str">
        <f>IF(ISNUMBER(FIND(analysismethod10,'II_Program-level standards'!G$13)),"",'II_Program-level standards'!G$13&amp;analysismethod10)</f>
        <v xml:space="preserve">FTE Ratio Analysis; 
Mandatory Provider Type Validation Analysis; 
</v>
      </c>
      <c r="BO12" s="251" t="str">
        <f>IF(ISNUMBER(FIND(analysismethod10,'II_Program-level standards'!H$13)),"",'II_Program-level standards'!H$13&amp;analysismethod10)</f>
        <v xml:space="preserve">Geomapping; 
Mandatory Provider Type Validation Analysis; 
</v>
      </c>
      <c r="BP12" s="251" t="str">
        <f>IF(ISNUMBER(FIND(analysismethod10,'II_Program-level standards'!I$13)),"",'II_Program-level standards'!I$13&amp;analysismethod10)</f>
        <v xml:space="preserve">Geomapping; 
Mandatory Provider Type Validation Analysis; 
</v>
      </c>
      <c r="BQ12" s="251" t="str">
        <f>IF(ISNUMBER(FIND(analysismethod10,'II_Program-level standards'!J$13)),"",'II_Program-level standards'!J$13&amp;analysismethod10)</f>
        <v xml:space="preserve">Geomapping; 
Mandatory Provider Type Validation Analysis; 
</v>
      </c>
      <c r="BR12" s="251" t="str">
        <f>IF(ISNUMBER(FIND(analysismethod10,'II_Program-level standards'!K$13)),"",'II_Program-level standards'!K$13&amp;analysismethod10)</f>
        <v xml:space="preserve">Geomapping; 
Mandatory Provider Type Validation Analysis; 
</v>
      </c>
      <c r="BS12" s="251" t="str">
        <f>IF(ISNUMBER(FIND(analysismethod10,'II_Program-level standards'!L$13)),"",'II_Program-level standards'!L$13&amp;analysismethod10)</f>
        <v xml:space="preserve">Geomapping; 
Mandatory Provider Type Validation Analysis; 
</v>
      </c>
      <c r="BT12" s="251" t="str">
        <f>IF(ISNUMBER(FIND(analysismethod10,'II_Program-level standards'!M$13)),"",'II_Program-level standards'!M$13&amp;analysismethod10)</f>
        <v xml:space="preserve">Geomapping; 
Mandatory Provider Type Validation Analysis; 
</v>
      </c>
      <c r="BU12" s="251" t="str">
        <f>IF(ISNUMBER(FIND(analysismethod10,'II_Program-level standards'!N$13)),"",'II_Program-level standards'!N$13&amp;analysismethod10)</f>
        <v xml:space="preserve">Geomapping; 
Mandatory Provider Type Validation Analysis; 
</v>
      </c>
      <c r="BV12" s="251" t="str">
        <f>IF(ISNUMBER(FIND(analysismethod10,'II_Program-level standards'!O$13)),"",'II_Program-level standards'!O$13&amp;analysismethod10)</f>
        <v xml:space="preserve">Geomapping; 
Mandatory Provider Type Validation Analysis; 
</v>
      </c>
      <c r="BW12" s="251" t="str">
        <f>IF(ISNUMBER(FIND(analysismethod10,'II_Program-level standards'!P$13)),"",'II_Program-level standards'!P$13&amp;analysismethod10)</f>
        <v xml:space="preserve">Geomapping; 
Mandatory Provider Type Validation Analysis; 
</v>
      </c>
      <c r="BX12" s="251" t="str">
        <f>IF(ISNUMBER(FIND(analysismethod10,'II_Program-level standards'!Q$13)),"",'II_Program-level standards'!Q$13&amp;analysismethod10)</f>
        <v xml:space="preserve">Geomapping; 
Mandatory Provider Type Validation Analysis; 
</v>
      </c>
      <c r="BY12" s="251" t="str">
        <f>IF(ISNUMBER(FIND(analysismethod10,'II_Program-level standards'!R$13)),"",'II_Program-level standards'!R$13&amp;analysismethod10)</f>
        <v xml:space="preserve">Geomapping; 
Mandatory Provider Type Validation Analysis; 
</v>
      </c>
      <c r="BZ12" s="251" t="str">
        <f>IF(ISNUMBER(FIND(analysismethod10,'II_Program-level standards'!S$13)),"",'II_Program-level standards'!S$13&amp;analysismethod10)</f>
        <v xml:space="preserve">Geomapping; 
Mandatory Provider Type Validation Analysis; 
</v>
      </c>
      <c r="CA12" s="251" t="str">
        <f>IF(ISNUMBER(FIND(analysismethod10,'II_Program-level standards'!T$13)),"",'II_Program-level standards'!T$13&amp;analysismethod10)</f>
        <v xml:space="preserve">Geomapping; 
Mandatory Provider Type Validation Analysis; 
</v>
      </c>
      <c r="CB12" s="251" t="str">
        <f>IF(ISNUMBER(FIND(analysismethod10,'II_Program-level standards'!U$13)),"",'II_Program-level standards'!U$13&amp;analysismethod10)</f>
        <v xml:space="preserve">Geomapping; 
Mandatory Provider Type Validation Analysis; 
</v>
      </c>
      <c r="CC12" s="251" t="str">
        <f>IF(ISNUMBER(FIND(analysismethod10,'II_Program-level standards'!V$13)),"",'II_Program-level standards'!V$13&amp;analysismethod10)</f>
        <v xml:space="preserve">Geomapping; 
Mandatory Provider Type Validation Analysis; 
</v>
      </c>
      <c r="CD12" s="251" t="str">
        <f>IF(ISNUMBER(FIND(analysismethod10,'II_Program-level standards'!W$13)),"",'II_Program-level standards'!W$13&amp;analysismethod10)</f>
        <v xml:space="preserve">Revealed Shopper: Network Participation &amp; Appointment AvailabilityMandatory Provider Type Validation Analysis; 
</v>
      </c>
      <c r="CE12" s="251" t="str">
        <f>IF(ISNUMBER(FIND(analysismethod10,'II_Program-level standards'!X$13)),"",'II_Program-level standards'!X$13&amp;analysismethod10)</f>
        <v xml:space="preserve">Revealed Shopper: Network Participation &amp; Appointment AvailabilityMandatory Provider Type Validation Analysis; 
</v>
      </c>
      <c r="CF12" s="251" t="str">
        <f>IF(ISNUMBER(FIND(analysismethod10,'II_Program-level standards'!Y$13)),"",'II_Program-level standards'!Y$13&amp;analysismethod10)</f>
        <v xml:space="preserve">Revealed Shopper: Network Participation &amp; Appointment AvailabilityMandatory Provider Type Validation Analysis; 
</v>
      </c>
      <c r="CG12" s="251" t="str">
        <f>IF(ISNUMBER(FIND(analysismethod10,'II_Program-level standards'!Z$13)),"",'II_Program-level standards'!Z$13&amp;analysismethod10)</f>
        <v xml:space="preserve">Revealed Shopper: Network Participation &amp; Appointment AvailabilityMandatory Provider Type Validation Analysis; 
</v>
      </c>
      <c r="CH12" s="251" t="str">
        <f>IF(ISNUMBER(FIND(analysismethod10,'II_Program-level standards'!AA$13)),"",'II_Program-level standards'!AA$13&amp;analysismethod10)</f>
        <v xml:space="preserve">Revealed Shopper: Network Participation &amp; Appointment AvailabilityMandatory Provider Type Validation Analysis; 
</v>
      </c>
      <c r="CI12" s="251" t="str">
        <f>IF(ISNUMBER(FIND(analysismethod10,'II_Program-level standards'!AB$13)),"",'II_Program-level standards'!AB$13&amp;analysismethod10)</f>
        <v xml:space="preserve">Revealed Shopper: Network Participation &amp; Appointment AvailabilityMandatory Provider Type Validation Analysis; 
</v>
      </c>
      <c r="CJ12" s="251" t="str">
        <f>IF(ISNUMBER(FIND(analysismethod10,'II_Program-level standards'!AC$13)),"",'II_Program-level standards'!AC$13&amp;analysismethod10)</f>
        <v xml:space="preserve">Revealed Shopper: Network Participation &amp; Appointment AvailabilityMandatory Provider Type Validation Analysis; 
</v>
      </c>
      <c r="CK12" s="251" t="str">
        <f>IF(ISNUMBER(FIND(analysismethod10,'II_Program-level standards'!AD$13)),"",'II_Program-level standards'!AD$13&amp;analysismethod10)</f>
        <v xml:space="preserve">Revealed Shopper: Network Participation &amp; Appointment AvailabilityMandatory Provider Type Validation Analysis; 
</v>
      </c>
      <c r="CL12" s="251" t="str">
        <f>IF(ISNUMBER(FIND(analysismethod10,'II_Program-level standards'!AE$13)),"",'II_Program-level standards'!AE$13&amp;analysismethod10)</f>
        <v xml:space="preserve">Revealed Shopper: Network Participation &amp; Appointment AvailabilityMandatory Provider Type Validation Analysis; 
</v>
      </c>
      <c r="CM12" s="251" t="str">
        <f>IF(ISNUMBER(FIND(analysismethod10,'II_Program-level standards'!AF$13)),"",'II_Program-level standards'!AF$13&amp;analysismethod10)</f>
        <v xml:space="preserve">Revealed Shopper: Network Participation &amp; Appointment AvailabilityMandatory Provider Type Validation Analysis; 
</v>
      </c>
      <c r="CN12" s="251" t="str">
        <f>IF(ISNUMBER(FIND(analysismethod10,'II_Program-level standards'!AG$13)),"",'II_Program-level standards'!AG$13&amp;analysismethod10)</f>
        <v xml:space="preserve">Revealed Shopper: Network Participation &amp; Appointment AvailabilityMandatory Provider Type Validation Analysis; 
</v>
      </c>
      <c r="CO12" s="251" t="str">
        <f>IF(ISNUMBER(FIND(analysismethod10,'II_Program-level standards'!AH$13)),"",'II_Program-level standards'!AH$13&amp;analysismethod10)</f>
        <v xml:space="preserve">Revealed Shopper: Network Participation &amp; Appointment AvailabilityMandatory Provider Type Validation Analysis; 
</v>
      </c>
      <c r="CP12" s="251" t="str">
        <f>IF(ISNUMBER(FIND(analysismethod10,'II_Program-level standards'!AI$13)),"",'II_Program-level standards'!AI$13&amp;analysismethod10)</f>
        <v xml:space="preserve">Revealed Shopper: Network Participation &amp; Appointment AvailabilityMandatory Provider Type Validation Analysis; 
</v>
      </c>
      <c r="CQ12" s="251" t="str">
        <f>IF(ISNUMBER(FIND(analysismethod10,'II_Program-level standards'!AJ$13)),"",'II_Program-level standards'!AJ$13&amp;analysismethod10)</f>
        <v xml:space="preserve">Revealed Shopper: Network Participation &amp; Appointment AvailabilityMandatory Provider Type Validation Analysis; 
</v>
      </c>
      <c r="CR12" s="251" t="str">
        <f>IF(ISNUMBER(FIND(analysismethod10,'II_Program-level standards'!AK$13)),"",'II_Program-level standards'!AK$13&amp;analysismethod10)</f>
        <v xml:space="preserve">Revealed Shopper: Network Participation &amp; Appointment AvailabilityMandatory Provider Type Validation Analysis; 
</v>
      </c>
      <c r="CS12" s="251" t="str">
        <f>IF(ISNUMBER(FIND(analysismethod10,'II_Program-level standards'!AL$13)),"",'II_Program-level standards'!AL$13&amp;analysismethod10)</f>
        <v xml:space="preserve">Revealed Shopper: Network Participation &amp; Appointment AvailabilityMandatory Provider Type Validation Analysis; 
</v>
      </c>
      <c r="CT12" s="251" t="str">
        <f>IF(ISNUMBER(FIND(analysismethod10,'II_Program-level standards'!AM$13)),"",'II_Program-level standards'!AM$13&amp;analysismethod10)</f>
        <v xml:space="preserve">Revealed Shopper: Network Participation &amp; Appointment AvailabilityMandatory Provider Type Validation Analysis; 
</v>
      </c>
      <c r="CU12" s="251" t="str">
        <f>IF(ISNUMBER(FIND(analysismethod10,'II_Program-level standards'!AN$13)),"",'II_Program-level standards'!AN$13&amp;analysismethod10)</f>
        <v xml:space="preserve">Revealed Shopper: Network Participation &amp; Appointment AvailabilityMandatory Provider Type Validation Analysis; 
</v>
      </c>
      <c r="CV12" s="251" t="str">
        <f>IF(ISNUMBER(FIND(analysismethod10,'II_Program-level standards'!AO$13)),"",'II_Program-level standards'!AO$13&amp;analysismethod10)</f>
        <v xml:space="preserve">Revealed Shopper: Network Participation &amp; Appointment AvailabilityMandatory Provider Type Validation Analysis; 
</v>
      </c>
      <c r="CW12" s="251" t="str">
        <f>IF(ISNUMBER(FIND(analysismethod10,'II_Program-level standards'!AP$13)),"",'II_Program-level standards'!AP$13&amp;analysismethod10)</f>
        <v xml:space="preserve">Revealed Shopper: Network Participation &amp; Appointment AvailabilityMandatory Provider Type Validation Analysis; 
</v>
      </c>
      <c r="CX12" s="251" t="str">
        <f>IF(ISNUMBER(FIND(analysismethod10,'II_Program-level standards'!AQ$13)),"",'II_Program-level standards'!AQ$13&amp;analysismethod10)</f>
        <v xml:space="preserve">Revealed Shopper: Network Participation &amp; Appointment AvailabilityMandatory Provider Type Validation Analysis;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xml:space="preserve">Mandatory Provider Type Validation Analysis; 
</v>
      </c>
      <c r="DB12" s="251" t="str">
        <f>IF(ISNUMBER(FIND(analysismethod10,'II_Program-level standards'!AU$13)),"",'II_Program-level standards'!AU$13&amp;analysismethod10)</f>
        <v xml:space="preserve">Mandatory Provider Type Validation Analysis; 
</v>
      </c>
      <c r="DC12" s="251" t="str">
        <f>IF(ISNUMBER(FIND(analysismethod10,'II_Program-level standards'!AV$13)),"",'II_Program-level standards'!AV$13&amp;analysismethod10)</f>
        <v xml:space="preserve">Mandatory Provider Type Validation Analysis; 
</v>
      </c>
      <c r="DD12" s="251" t="str">
        <f>IF(ISNUMBER(FIND(analysismethod10,'II_Program-level standards'!AW$13)),"",'II_Program-level standards'!AW$13&amp;analysismethod10)</f>
        <v xml:space="preserve">Mandatory Provider Type Validation Analysis; 
</v>
      </c>
      <c r="DE12" s="251" t="str">
        <f>IF(ISNUMBER(FIND(analysismethod10,'II_Program-level standards'!AX$13)),"",'II_Program-level standards'!AX$13&amp;analysismethod10)</f>
        <v xml:space="preserve">Mandatory Provider Type Validation Analysis; 
</v>
      </c>
      <c r="DF12" s="251" t="str">
        <f>IF(ISNUMBER(FIND(analysismethod10,'II_Program-level standards'!AY$13)),"",'II_Program-level standards'!AY$13&amp;analysismethod10)</f>
        <v xml:space="preserve">Mandatory Provider Type Validation Analysis; 
</v>
      </c>
      <c r="DG12" s="251" t="str">
        <f>IF(ISNUMBER(FIND(analysismethod10,'II_Program-level standards'!AZ$13)),"",'II_Program-level standards'!AZ$13&amp;analysismethod10)</f>
        <v xml:space="preserve">Mandatory Provider Type Validation Analysis; 
</v>
      </c>
      <c r="DH12" s="251" t="str">
        <f>IF(ISNUMBER(FIND(analysismethod10,'II_Program-level standards'!BA$13)),"",'II_Program-level standards'!BA$13&amp;analysismethod10)</f>
        <v xml:space="preserve">Mandatory Provider Type Validation Analysis; 
</v>
      </c>
      <c r="DI12" s="251" t="str">
        <f>IF(ISNUMBER(FIND(analysismethod10,'II_Program-level standards'!BB$13)),"",'II_Program-level standards'!BB$13&amp;analysismethod10)</f>
        <v xml:space="preserve">Mandatory Provider Type Validation Analysis; 
</v>
      </c>
      <c r="DJ12" s="251" t="str">
        <f>IF(ISNUMBER(FIND(analysismethod10,'II_Program-level standards'!BC$13)),"",'II_Program-level standards'!BC$13&amp;analysismethod10)</f>
        <v xml:space="preserve">Mandatory Provider Type Validation Analysis; 
</v>
      </c>
      <c r="DK12" s="251" t="str">
        <f>IF(ISNUMBER(FIND(analysismethod10,'II_Program-level standards'!BD$13)),"",'II_Program-level standards'!BD$13&amp;analysismethod10)</f>
        <v xml:space="preserve">Mandatory Provider Type Validation Analysis; 
</v>
      </c>
      <c r="DL12" s="251" t="str">
        <f>IF(ISNUMBER(FIND(analysismethod10,'II_Program-level standards'!BE$13)),"",'II_Program-level standards'!BE$13&amp;analysismethod10)</f>
        <v xml:space="preserve">Mandatory Provider Type Validation Analysis; 
</v>
      </c>
      <c r="DM12" s="251" t="str">
        <f>IF(ISNUMBER(FIND(analysismethod10,'II_Program-level standards'!BF$13)),"",'II_Program-level standards'!BF$13&amp;analysismethod10)</f>
        <v xml:space="preserve">Mandatory Provider Type Validation Analysis; 
</v>
      </c>
      <c r="DN12" s="251" t="str">
        <f>IF(ISNUMBER(FIND(analysismethod10,'II_Program-level standards'!BG$13)),"",'II_Program-level standards'!BG$13&amp;analysismethod10)</f>
        <v xml:space="preserve">Mandatory Provider Type Validation Analysis; 
</v>
      </c>
      <c r="DO12" s="251" t="str">
        <f>IF(ISNUMBER(FIND(analysismethod10,'II_Program-level standards'!BH$13)),"",'II_Program-level standards'!BH$13&amp;analysismethod10)</f>
        <v xml:space="preserve">Mandatory Provider Type Validation Analysis; 
</v>
      </c>
      <c r="DP12" s="251" t="str">
        <f>IF(ISNUMBER(FIND(analysismethod10,'II_Program-level standards'!BI$13)),"",'II_Program-level standards'!BI$13&amp;analysismethod10)</f>
        <v xml:space="preserve">Mandatory Provider Type Validation Analysis; 
</v>
      </c>
      <c r="DQ12" s="251" t="str">
        <f>IF(ISNUMBER(FIND(analysismethod10,'II_Program-level standards'!BJ$13)),"",'II_Program-level standards'!BJ$13&amp;analysismethod10)</f>
        <v xml:space="preserve">Mandatory Provider Type Validation Analysis; 
</v>
      </c>
      <c r="DR12" s="251" t="str">
        <f>IF(ISNUMBER(FIND(analysismethod10,'II_Program-level standards'!BK$13)),"",'II_Program-level standards'!BK$13&amp;analysismethod10)</f>
        <v xml:space="preserve">Mandatory Provider Type Validation Analysis; 
</v>
      </c>
      <c r="DS12" s="251" t="str">
        <f>IF(ISNUMBER(FIND(analysismethod10,'II_Program-level standards'!BL$13)),"",'II_Program-level standards'!BL$13&amp;analysismethod10)</f>
        <v xml:space="preserve">Mandatory Provider Type Validation Analysis; 
</v>
      </c>
      <c r="DT12" s="251" t="str">
        <f>IF(ISNUMBER(FIND(analysismethod10,'II_Program-level standards'!BM$13)),"",'II_Program-level standards'!BM$13&amp;analysismethod10)</f>
        <v xml:space="preserve">Mandatory Provider Type Validation Analysis; 
</v>
      </c>
      <c r="DU12" s="251" t="str">
        <f>IF(ISNUMBER(FIND(analysismethod10,'II_Program-level standards'!BN$13)),"",'II_Program-level standards'!BN$13&amp;analysismethod10)</f>
        <v xml:space="preserve">Mandatory Provider Type Validation Analysis; 
</v>
      </c>
      <c r="DV12" s="251" t="str">
        <f>IF(ISNUMBER(FIND(analysismethod10,'II_Program-level standards'!BO$13)),"",'II_Program-level standards'!BO$13&amp;analysismethod10)</f>
        <v xml:space="preserve">Mandatory Provider Type Validation Analysis; 
</v>
      </c>
      <c r="DW12" s="251" t="str">
        <f>IF(ISNUMBER(FIND(analysismethod10,'II_Program-level standards'!BP$13)),"",'II_Program-level standards'!BP$13&amp;analysismethod10)</f>
        <v xml:space="preserve">Mandatory Provider Type Validation Analysis; 
</v>
      </c>
      <c r="DX12" s="251" t="str">
        <f>IF(ISNUMBER(FIND(analysismethod10,'II_Program-level standards'!BQ$13)),"",'II_Program-level standards'!BQ$13&amp;analysismethod10)</f>
        <v xml:space="preserve">Mandatory Provider Type Validation Analysis; 
</v>
      </c>
      <c r="DY12" s="251" t="str">
        <f>IF(ISNUMBER(FIND(analysismethod10,'II_Program-level standards'!BR$13)),"",'II_Program-level standards'!BR$13&amp;analysismethod10)</f>
        <v xml:space="preserve">Mandatory Provider Type Validation Analysis; 
</v>
      </c>
      <c r="DZ12" s="251" t="str">
        <f>IF(ISNUMBER(FIND(analysismethod10,'II_Program-level standards'!BS$13)),"",'II_Program-level standards'!BS$13&amp;analysismethod10)</f>
        <v xml:space="preserve">Mandatory Provider Type Validation Analysis; 
</v>
      </c>
      <c r="EA12" s="251" t="str">
        <f>IF(ISNUMBER(FIND(analysismethod10,'II_Program-level standards'!BT$13)),"",'II_Program-level standards'!BT$13&amp;analysismethod10)</f>
        <v xml:space="preserve">Mandatory Provider Type Validation Analysis; 
</v>
      </c>
      <c r="EB12" s="251" t="str">
        <f>IF(ISNUMBER(FIND(analysismethod10,'II_Program-level standards'!BU$13)),"",'II_Program-level standards'!BU$13&amp;analysismethod10)</f>
        <v xml:space="preserve">Mandatory Provider Type Validation Analysis; 
</v>
      </c>
      <c r="EC12" s="251" t="str">
        <f>IF(ISNUMBER(FIND(analysismethod10,'II_Program-level standards'!BV$13)),"",'II_Program-level standards'!BV$13&amp;analysismethod10)</f>
        <v xml:space="preserve">Mandatory Provider Type Validation Analysis; 
</v>
      </c>
      <c r="ED12" s="251" t="str">
        <f>IF(ISNUMBER(FIND(analysismethod10,'II_Program-level standards'!BW$13)),"",'II_Program-level standards'!BW$13&amp;analysismethod10)</f>
        <v xml:space="preserve">Mandatory Provider Type Validation Analysis; 
</v>
      </c>
      <c r="EE12" s="251" t="str">
        <f>IF(ISNUMBER(FIND(analysismethod10,'II_Program-level standards'!BX$13)),"",'II_Program-level standards'!BX$13&amp;analysismethod10)</f>
        <v xml:space="preserve">Mandatory Provider Type Validation Analysis; 
</v>
      </c>
      <c r="EF12" s="251" t="str">
        <f>IF(ISNUMBER(FIND(analysismethod10,'II_Program-level standards'!BY$13)),"",'II_Program-level standards'!BY$13&amp;analysismethod10)</f>
        <v xml:space="preserve">Mandatory Provider Type Validation Analysis; 
</v>
      </c>
      <c r="EG12" s="251" t="str">
        <f>IF(ISNUMBER(FIND(analysismethod10,'II_Program-level standards'!BZ$13)),"",'II_Program-level standards'!BZ$13&amp;analysismethod10)</f>
        <v xml:space="preserve">Mandatory Provider Type Validation Analysis; 
</v>
      </c>
      <c r="EH12" s="251" t="str">
        <f>IF(ISNUMBER(FIND(analysismethod10,'II_Program-level standards'!CA$13)),"",'II_Program-level standards'!CA$13&amp;analysismethod10)</f>
        <v xml:space="preserve">Mandatory Provider Type Validation Analysis; 
</v>
      </c>
      <c r="EI12" s="251" t="str">
        <f>IF(ISNUMBER(FIND(analysismethod10,'II_Program-level standards'!CB$13)),"",'II_Program-level standards'!CB$13&amp;analysismethod10)</f>
        <v xml:space="preserve">Mandatory Provider Type Validation Analysis; 
</v>
      </c>
      <c r="EJ12" s="251" t="str">
        <f>IF(ISNUMBER(FIND(analysismethod10,'II_Program-level standards'!CC$13)),"",'II_Program-level standards'!CC$13&amp;analysismethod10)</f>
        <v xml:space="preserve">Mandatory Provider Type Validation Analysis; 
</v>
      </c>
      <c r="EK12" s="251" t="str">
        <f>IF(ISNUMBER(FIND(analysismethod10,'II_Program-level standards'!CD$13)),"",'II_Program-level standards'!CD$13&amp;analysismethod10)</f>
        <v xml:space="preserve">Mandatory Provider Type Validation Analysis; 
</v>
      </c>
      <c r="EL12" s="251" t="str">
        <f>IF(ISNUMBER(FIND(analysismethod10,'II_Program-level standards'!CE$13)),"",'II_Program-level standards'!CE$13&amp;analysismethod10)</f>
        <v xml:space="preserve">Mandatory Provider Type Validation Analysis; 
</v>
      </c>
      <c r="EM12" s="251" t="str">
        <f>IF(ISNUMBER(FIND(analysismethod10,'II_Program-level standards'!CF$13)),"",'II_Program-level standards'!CF$13&amp;analysismethod10)</f>
        <v xml:space="preserve">Mandatory Provider Type Validation Analysis; 
</v>
      </c>
      <c r="EN12" s="251" t="str">
        <f>IF(ISNUMBER(FIND(analysismethod10,'II_Program-level standards'!CG$13)),"",'II_Program-level standards'!CG$13&amp;analysismethod10)</f>
        <v xml:space="preserve">Mandatory Provider Type Validation Analysis; 
</v>
      </c>
      <c r="EO12" s="251" t="str">
        <f>IF(ISNUMBER(FIND(analysismethod10,'II_Program-level standards'!CH$13)),"",'II_Program-level standards'!CH$13&amp;analysismethod10)</f>
        <v xml:space="preserve">Mandatory Provider Type Validation Analysis; 
</v>
      </c>
      <c r="EP12" s="251" t="str">
        <f>IF(ISNUMBER(FIND(analysismethod10,'II_Program-level standards'!CI$13)),"",'II_Program-level standards'!CI$13&amp;analysismethod10)</f>
        <v xml:space="preserve">Mandatory Provider Type Validation Analysis; 
</v>
      </c>
      <c r="EQ12" s="251" t="str">
        <f>IF(ISNUMBER(FIND(analysismethod10,'II_Program-level standards'!CJ$13)),"",'II_Program-level standards'!CJ$13&amp;analysismethod10)</f>
        <v xml:space="preserve">Mandatory Provider Type Validation Analysis; 
</v>
      </c>
      <c r="ER12" s="251" t="str">
        <f>IF(ISNUMBER(FIND(analysismethod10,'II_Program-level standards'!CK$13)),"",'II_Program-level standards'!CK$13&amp;analysismethod10)</f>
        <v xml:space="preserve">Mandatory Provider Type Validation Analysis; 
</v>
      </c>
      <c r="ES12" s="251" t="str">
        <f>IF(ISNUMBER(FIND(analysismethod10,'II_Program-level standards'!CL$13)),"",'II_Program-level standards'!CL$13&amp;analysismethod10)</f>
        <v xml:space="preserve">Mandatory Provider Type Validation Analysis; 
</v>
      </c>
      <c r="ET12" s="251" t="str">
        <f>IF(ISNUMBER(FIND(analysismethod10,'II_Program-level standards'!CM$13)),"",'II_Program-level standards'!CM$13&amp;analysismethod10)</f>
        <v xml:space="preserve">Mandatory Provider Type Validation Analysis; 
</v>
      </c>
      <c r="EU12" s="251" t="str">
        <f>IF(ISNUMBER(FIND(analysismethod10,'II_Program-level standards'!CN$13)),"",'II_Program-level standards'!CN$13&amp;analysismethod10)</f>
        <v xml:space="preserve">Mandatory Provider Type Validation Analysis; 
</v>
      </c>
      <c r="EV12" s="251" t="str">
        <f>IF(ISNUMBER(FIND(analysismethod10,'II_Program-level standards'!CO$13)),"",'II_Program-level standards'!CO$13&amp;analysismethod10)</f>
        <v xml:space="preserve">Mandatory Provider Type Validation Analysis; 
</v>
      </c>
      <c r="EW12" s="251" t="str">
        <f>IF(ISNUMBER(FIND(analysismethod10,'II_Program-level standards'!CP$13)),"",'II_Program-level standards'!CP$13&amp;analysismethod10)</f>
        <v xml:space="preserve">Mandatory Provider Type Validation Analysis; 
</v>
      </c>
      <c r="EX12" s="251" t="str">
        <f>IF(ISNUMBER(FIND(analysismethod10,'II_Program-level standards'!CQ$13)),"",'II_Program-level standards'!CQ$13&amp;analysismethod10)</f>
        <v xml:space="preserve">Mandatory Provider Type Validation Analysis; 
</v>
      </c>
      <c r="EY12" s="251" t="str">
        <f>IF(ISNUMBER(FIND(analysismethod10,'II_Program-level standards'!CR$13)),"",'II_Program-level standards'!CR$13&amp;analysismethod10)</f>
        <v xml:space="preserve">Mandatory Provider Type Validation Analysis; 
</v>
      </c>
      <c r="EZ12" s="251" t="str">
        <f>IF(ISNUMBER(FIND(analysismethod10,'II_Program-level standards'!CS$13)),"",'II_Program-level standards'!CS$13&amp;analysismethod10)</f>
        <v xml:space="preserve">Mandatory Provider Type Validation Analysis; 
</v>
      </c>
      <c r="FA12" s="251" t="str">
        <f>IF(ISNUMBER(FIND(analysismethod10,'II_Program-level standards'!CT$13)),"",'II_Program-level standards'!CT$13&amp;analysismethod10)</f>
        <v xml:space="preserve">Mandatory Provider Type Validation Analysis; 
</v>
      </c>
      <c r="FB12" s="251" t="str">
        <f>IF(ISNUMBER(FIND(analysismethod10,'II_Program-level standards'!CU$13)),"",'II_Program-level standards'!CU$13&amp;analysismethod10)</f>
        <v xml:space="preserve">Mandatory Provider Type Validation Analysis; 
</v>
      </c>
      <c r="FC12" s="251" t="str">
        <f>IF(ISNUMBER(FIND(analysismethod10,'II_Program-level standards'!CV$13)),"",'II_Program-level standards'!CV$13&amp;analysismethod10)</f>
        <v xml:space="preserve">Mandatory Provider Type Validation Analysis; 
</v>
      </c>
      <c r="FD12" s="251" t="str">
        <f>IF(ISNUMBER(FIND(analysismethod10,'II_Program-level standards'!CW$13)),"",'II_Program-level standards'!CW$13&amp;analysismethod10)</f>
        <v xml:space="preserve">Mandatory Provider Type Validation Analysis; 
</v>
      </c>
      <c r="FE12" s="251" t="str">
        <f>IF(ISNUMBER(FIND(analysismethod10,'II_Program-level standards'!CX$13)),"",'II_Program-level standards'!CX$13&amp;analysismethod10)</f>
        <v xml:space="preserve">Mandatory Provider Type Validation Analysis; 
</v>
      </c>
      <c r="FF12" s="251" t="str">
        <f>IF(ISNUMBER(FIND(analysismethod10,'II_Program-level standards'!CY$13)),"",'II_Program-level standards'!CY$13&amp;analysismethod10)</f>
        <v xml:space="preserve">Mandatory Provider Type Validation Analysis; 
</v>
      </c>
      <c r="FG12" s="252" t="str">
        <f>IF(ISNUMBER(FIND(analysismethod10,'II_Program-level standards'!CZ$13)),"",'II_Program-level standards'!CZ$13&amp;analysismethod10)</f>
        <v xml:space="preserve">Mandatory Provider Type Validation Analysis; 
</v>
      </c>
    </row>
    <row r="13" spans="1:212" ht="14.45" thickBot="1">
      <c r="B13" s="11" t="s">
        <v>722</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4.45" thickTop="1">
      <c r="B14" s="11" t="s">
        <v>723</v>
      </c>
      <c r="C14" s="11"/>
      <c r="D14" s="11"/>
      <c r="E14" s="11"/>
      <c r="F14" s="11"/>
      <c r="G14" s="11"/>
      <c r="J14" s="92"/>
      <c r="K14" s="91"/>
      <c r="L14" s="91"/>
      <c r="M14" s="91"/>
      <c r="N14" s="91"/>
      <c r="O14" s="91"/>
      <c r="P14" s="91"/>
      <c r="Q14" s="91"/>
      <c r="R14" s="91"/>
      <c r="S14" s="91"/>
      <c r="T14" s="91"/>
      <c r="BK14" s="13"/>
      <c r="BL14" s="13"/>
    </row>
    <row r="15" spans="1:212" ht="14.45" thickBot="1">
      <c r="B15" s="11" t="s">
        <v>724</v>
      </c>
      <c r="C15" s="11"/>
      <c r="D15" s="11"/>
      <c r="E15" s="11"/>
      <c r="F15" s="11"/>
      <c r="G15" s="11"/>
      <c r="J15" s="92"/>
      <c r="K15" s="91"/>
      <c r="L15" s="91"/>
      <c r="M15" s="91"/>
      <c r="N15" s="91"/>
      <c r="O15" s="91"/>
      <c r="P15" s="91"/>
      <c r="Q15" s="91"/>
      <c r="R15" s="91"/>
      <c r="S15" s="91"/>
      <c r="T15" s="91"/>
      <c r="BK15" s="13"/>
      <c r="BL15" s="13"/>
    </row>
    <row r="16" spans="1:212" ht="14.45" thickTop="1">
      <c r="B16" s="11" t="s">
        <v>725</v>
      </c>
      <c r="C16" s="11"/>
      <c r="D16" s="11"/>
      <c r="E16" s="11"/>
      <c r="F16" s="11"/>
      <c r="G16" s="11"/>
      <c r="J16" s="92"/>
      <c r="K16" s="91"/>
      <c r="L16" s="91"/>
      <c r="M16" s="91"/>
      <c r="N16" s="91"/>
      <c r="O16" s="91"/>
      <c r="P16" s="91"/>
      <c r="Q16" s="91"/>
      <c r="R16" s="91"/>
      <c r="S16" s="91"/>
      <c r="T16" s="91"/>
      <c r="BJ16" s="268" t="s">
        <v>726</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727</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c r="B18" s="11" t="s">
        <v>728</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729</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730</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731</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c r="B22" s="11" t="s">
        <v>732</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733</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 
</v>
      </c>
      <c r="BL23" s="251" t="str">
        <f>IF(ISNUMBER(FIND(analysismethod8,'III_Plan comp 438.68 {Plan 1}'!E$15)),"",'III_Plan comp 438.68 {Plan 1}'!E$15&amp;analysismethod8)</f>
        <v xml:space="preserve">Revealed Shopper: Network Participation &amp; Appointment Availability; 
</v>
      </c>
      <c r="BM23" s="251" t="str">
        <f>IF(ISNUMBER(FIND(analysismethod8,'III_Plan comp 438.68 {Plan 1}'!F$15)),"",'III_Plan comp 438.68 {Plan 1}'!F$15&amp;analysismethod8)</f>
        <v xml:space="preserve">Revealed Shopper: Network Participation &amp; Appointment Availability; 
</v>
      </c>
      <c r="BN23" s="251" t="str">
        <f>IF(ISNUMBER(FIND(analysismethod8,'III_Plan comp 438.68 {Plan 1}'!G$15)),"",'III_Plan comp 438.68 {Plan 1}'!G$15&amp;analysismethod8)</f>
        <v xml:space="preserve">Revealed Shopper: Network Participation &amp; Appointment Availability; 
</v>
      </c>
      <c r="BO23" s="251" t="str">
        <f>IF(ISNUMBER(FIND(analysismethod8,'III_Plan comp 438.68 {Plan 1}'!H$15)),"",'III_Plan comp 438.68 {Plan 1}'!H$15&amp;analysismethod8)</f>
        <v xml:space="preserve">Revealed Shopper: Network Participation &amp; Appointment Availability; 
</v>
      </c>
      <c r="BP23" s="251" t="str">
        <f>IF(ISNUMBER(FIND(analysismethod8,'III_Plan comp 438.68 {Plan 1}'!I$15)),"",'III_Plan comp 438.68 {Plan 1}'!I$15&amp;analysismethod8)</f>
        <v xml:space="preserve">Revealed Shopper: Network Participation &amp; Appointment Availability; 
</v>
      </c>
      <c r="BQ23" s="251" t="str">
        <f>IF(ISNUMBER(FIND(analysismethod8,'III_Plan comp 438.68 {Plan 1}'!J$15)),"",'III_Plan comp 438.68 {Plan 1}'!J$15&amp;analysismethod8)</f>
        <v xml:space="preserve">Revealed Shopper: Network Participation &amp; Appointment Availability; 
</v>
      </c>
      <c r="BR23" s="251" t="str">
        <f>IF(ISNUMBER(FIND(analysismethod8,'III_Plan comp 438.68 {Plan 1}'!K$15)),"",'III_Plan comp 438.68 {Plan 1}'!K$15&amp;analysismethod8)</f>
        <v xml:space="preserve">Revealed Shopper: Network Participation &amp; Appointment Availability; 
</v>
      </c>
      <c r="BS23" s="251" t="str">
        <f>IF(ISNUMBER(FIND(analysismethod8,'III_Plan comp 438.68 {Plan 1}'!L$15)),"",'III_Plan comp 438.68 {Plan 1}'!L$15&amp;analysismethod8)</f>
        <v xml:space="preserve">Revealed Shopper: Network Participation &amp; Appointment Availability; 
</v>
      </c>
      <c r="BT23" s="251" t="str">
        <f>IF(ISNUMBER(FIND(analysismethod8,'III_Plan comp 438.68 {Plan 1}'!M$15)),"",'III_Plan comp 438.68 {Plan 1}'!M$15&amp;analysismethod8)</f>
        <v xml:space="preserve">Revealed Shopper: Network Participation &amp; Appointment Availability; 
</v>
      </c>
      <c r="BU23" s="251" t="str">
        <f>IF(ISNUMBER(FIND(analysismethod8,'III_Plan comp 438.68 {Plan 1}'!N$15)),"",'III_Plan comp 438.68 {Plan 1}'!N$15&amp;analysismethod8)</f>
        <v xml:space="preserve">Revealed Shopper: Network Participation &amp; Appointment Availability; 
</v>
      </c>
      <c r="BV23" s="251" t="str">
        <f>IF(ISNUMBER(FIND(analysismethod8,'III_Plan comp 438.68 {Plan 1}'!O$15)),"",'III_Plan comp 438.68 {Plan 1}'!O$15&amp;analysismethod8)</f>
        <v xml:space="preserve">Revealed Shopper: Network Participation &amp; Appointment Availability; 
</v>
      </c>
      <c r="BW23" s="251" t="str">
        <f>IF(ISNUMBER(FIND(analysismethod8,'III_Plan comp 438.68 {Plan 1}'!P$15)),"",'III_Plan comp 438.68 {Plan 1}'!P$15&amp;analysismethod8)</f>
        <v xml:space="preserve">Revealed Shopper: Network Participation &amp; Appointment Availability; 
</v>
      </c>
      <c r="BX23" s="251" t="str">
        <f>IF(ISNUMBER(FIND(analysismethod8,'III_Plan comp 438.68 {Plan 1}'!Q$15)),"",'III_Plan comp 438.68 {Plan 1}'!Q$15&amp;analysismethod8)</f>
        <v xml:space="preserve">Revealed Shopper: Network Participation &amp; Appointment Availability; 
</v>
      </c>
      <c r="BY23" s="251" t="str">
        <f>IF(ISNUMBER(FIND(analysismethod8,'III_Plan comp 438.68 {Plan 1}'!R$15)),"",'III_Plan comp 438.68 {Plan 1}'!R$15&amp;analysismethod8)</f>
        <v xml:space="preserve">Revealed Shopper: Network Participation &amp; Appointment Availability; 
</v>
      </c>
      <c r="BZ23" s="251" t="str">
        <f>IF(ISNUMBER(FIND(analysismethod8,'III_Plan comp 438.68 {Plan 1}'!S$15)),"",'III_Plan comp 438.68 {Plan 1}'!S$15&amp;analysismethod8)</f>
        <v xml:space="preserve">Revealed Shopper: Network Participation &amp; Appointment Availability; 
</v>
      </c>
      <c r="CA23" s="251" t="str">
        <f>IF(ISNUMBER(FIND(analysismethod8,'III_Plan comp 438.68 {Plan 1}'!T$15)),"",'III_Plan comp 438.68 {Plan 1}'!T$15&amp;analysismethod8)</f>
        <v xml:space="preserve">Revealed Shopper: Network Participation &amp; Appointment Availability; 
</v>
      </c>
      <c r="CB23" s="251" t="str">
        <f>IF(ISNUMBER(FIND(analysismethod8,'III_Plan comp 438.68 {Plan 1}'!U$15)),"",'III_Plan comp 438.68 {Plan 1}'!U$15&amp;analysismethod8)</f>
        <v xml:space="preserve">Revealed Shopper: Network Participation &amp; Appointment Availability; 
</v>
      </c>
      <c r="CC23" s="251" t="str">
        <f>IF(ISNUMBER(FIND(analysismethod8,'III_Plan comp 438.68 {Plan 1}'!V$15)),"",'III_Plan comp 438.68 {Plan 1}'!V$15&amp;analysismethod8)</f>
        <v xml:space="preserve">Revealed Shopper: Network Participation &amp; Appointment Availability; 
</v>
      </c>
      <c r="CD23" s="251" t="str">
        <f>IF(ISNUMBER(FIND(analysismethod8,'III_Plan comp 438.68 {Plan 1}'!W$15)),"",'III_Plan comp 438.68 {Plan 1}'!W$15&amp;analysismethod8)</f>
        <v xml:space="preserve">Revealed Shopper: Network Participation &amp; Appointment Availability; 
</v>
      </c>
      <c r="CE23" s="251" t="str">
        <f>IF(ISNUMBER(FIND(analysismethod8,'III_Plan comp 438.68 {Plan 1}'!X$15)),"",'III_Plan comp 438.68 {Plan 1}'!X$15&amp;analysismethod8)</f>
        <v xml:space="preserve">Revealed Shopper: Network Participation &amp; Appointment Availability; 
</v>
      </c>
      <c r="CF23" s="251" t="str">
        <f>IF(ISNUMBER(FIND(analysismethod8,'III_Plan comp 438.68 {Plan 1}'!Y$15)),"",'III_Plan comp 438.68 {Plan 1}'!Y$15&amp;analysismethod8)</f>
        <v xml:space="preserve">Revealed Shopper: Network Participation &amp; Appointment Availability; 
</v>
      </c>
      <c r="CG23" s="251" t="str">
        <f>IF(ISNUMBER(FIND(analysismethod8,'III_Plan comp 438.68 {Plan 1}'!Z$15)),"",'III_Plan comp 438.68 {Plan 1}'!Z$15&amp;analysismethod8)</f>
        <v xml:space="preserve">Revealed Shopper: Network Participation &amp; Appointment Availability; 
</v>
      </c>
      <c r="CH23" s="251" t="str">
        <f>IF(ISNUMBER(FIND(analysismethod8,'III_Plan comp 438.68 {Plan 1}'!AA$15)),"",'III_Plan comp 438.68 {Plan 1}'!AA$15&amp;analysismethod8)</f>
        <v xml:space="preserve">Revealed Shopper: Network Participation &amp; Appointment Availability; 
</v>
      </c>
      <c r="CI23" s="251" t="str">
        <f>IF(ISNUMBER(FIND(analysismethod8,'III_Plan comp 438.68 {Plan 1}'!AB$15)),"",'III_Plan comp 438.68 {Plan 1}'!AB$15&amp;analysismethod8)</f>
        <v xml:space="preserve">Revealed Shopper: Network Participation &amp; Appointment Availability; 
</v>
      </c>
      <c r="CJ23" s="251" t="str">
        <f>IF(ISNUMBER(FIND(analysismethod8,'III_Plan comp 438.68 {Plan 1}'!AC$15)),"",'III_Plan comp 438.68 {Plan 1}'!AC$15&amp;analysismethod8)</f>
        <v xml:space="preserve">Revealed Shopper: Network Participation &amp; Appointment Availability; 
</v>
      </c>
      <c r="CK23" s="251" t="str">
        <f>IF(ISNUMBER(FIND(analysismethod8,'III_Plan comp 438.68 {Plan 1}'!AD$15)),"",'III_Plan comp 438.68 {Plan 1}'!AD$15&amp;analysismethod8)</f>
        <v xml:space="preserve">Revealed Shopper: Network Participation &amp; Appointment Availability; 
</v>
      </c>
      <c r="CL23" s="251" t="str">
        <f>IF(ISNUMBER(FIND(analysismethod8,'III_Plan comp 438.68 {Plan 1}'!AE$15)),"",'III_Plan comp 438.68 {Plan 1}'!AE$15&amp;analysismethod8)</f>
        <v xml:space="preserve">Revealed Shopper: Network Participation &amp; Appointment Availability; 
</v>
      </c>
      <c r="CM23" s="251" t="str">
        <f>IF(ISNUMBER(FIND(analysismethod8,'III_Plan comp 438.68 {Plan 1}'!AF$15)),"",'III_Plan comp 438.68 {Plan 1}'!AF$15&amp;analysismethod8)</f>
        <v xml:space="preserve">Revealed Shopper: Network Participation &amp; Appointment Availability; 
</v>
      </c>
      <c r="CN23" s="251" t="str">
        <f>IF(ISNUMBER(FIND(analysismethod8,'III_Plan comp 438.68 {Plan 1}'!AG$15)),"",'III_Plan comp 438.68 {Plan 1}'!AG$15&amp;analysismethod8)</f>
        <v xml:space="preserve">Revealed Shopper: Network Participation &amp; Appointment Availability; 
</v>
      </c>
      <c r="CO23" s="251" t="str">
        <f>IF(ISNUMBER(FIND(analysismethod8,'III_Plan comp 438.68 {Plan 1}'!AH$15)),"",'III_Plan comp 438.68 {Plan 1}'!AH$15&amp;analysismethod8)</f>
        <v xml:space="preserve">Revealed Shopper: Network Participation &amp; Appointment Availability; 
</v>
      </c>
      <c r="CP23" s="251" t="str">
        <f>IF(ISNUMBER(FIND(analysismethod8,'III_Plan comp 438.68 {Plan 1}'!AI$15)),"",'III_Plan comp 438.68 {Plan 1}'!AI$15&amp;analysismethod8)</f>
        <v xml:space="preserve">Revealed Shopper: Network Participation &amp; Appointment Availability; 
</v>
      </c>
      <c r="CQ23" s="251" t="str">
        <f>IF(ISNUMBER(FIND(analysismethod8,'III_Plan comp 438.68 {Plan 1}'!AJ$15)),"",'III_Plan comp 438.68 {Plan 1}'!AJ$15&amp;analysismethod8)</f>
        <v xml:space="preserve">Revealed Shopper: Network Participation &amp; Appointment Availability; 
</v>
      </c>
      <c r="CR23" s="251" t="str">
        <f>IF(ISNUMBER(FIND(analysismethod8,'III_Plan comp 438.68 {Plan 1}'!AK$15)),"",'III_Plan comp 438.68 {Plan 1}'!AK$15&amp;analysismethod8)</f>
        <v xml:space="preserve">Revealed Shopper: Network Participation &amp; Appointment Availability; 
</v>
      </c>
      <c r="CS23" s="251" t="str">
        <f>IF(ISNUMBER(FIND(analysismethod8,'III_Plan comp 438.68 {Plan 1}'!AL$15)),"",'III_Plan comp 438.68 {Plan 1}'!AL$15&amp;analysismethod8)</f>
        <v xml:space="preserve">Revealed Shopper: Network Participation &amp; Appointment Availability; 
</v>
      </c>
      <c r="CT23" s="251" t="str">
        <f>IF(ISNUMBER(FIND(analysismethod8,'III_Plan comp 438.68 {Plan 1}'!AM$15)),"",'III_Plan comp 438.68 {Plan 1}'!AM$15&amp;analysismethod8)</f>
        <v xml:space="preserve">Revealed Shopper: Network Participation &amp; Appointment Availability; 
</v>
      </c>
      <c r="CU23" s="251" t="str">
        <f>IF(ISNUMBER(FIND(analysismethod8,'III_Plan comp 438.68 {Plan 1}'!AN$15)),"",'III_Plan comp 438.68 {Plan 1}'!AN$15&amp;analysismethod8)</f>
        <v xml:space="preserve">Revealed Shopper: Network Participation &amp; Appointment Availability; 
</v>
      </c>
      <c r="CV23" s="251" t="str">
        <f>IF(ISNUMBER(FIND(analysismethod8,'III_Plan comp 438.68 {Plan 1}'!AO$15)),"",'III_Plan comp 438.68 {Plan 1}'!AO$15&amp;analysismethod8)</f>
        <v xml:space="preserve">Revealed Shopper: Network Participation &amp; Appointment Availability; 
</v>
      </c>
      <c r="CW23" s="251" t="str">
        <f>IF(ISNUMBER(FIND(analysismethod8,'III_Plan comp 438.68 {Plan 1}'!AP$15)),"",'III_Plan comp 438.68 {Plan 1}'!AP$15&amp;analysismethod8)</f>
        <v xml:space="preserve">Revealed Shopper: Network Participation &amp; Appointment Availability; 
</v>
      </c>
      <c r="CX23" s="251" t="str">
        <f>IF(ISNUMBER(FIND(analysismethod8,'III_Plan comp 438.68 {Plan 1}'!AQ$15)),"",'III_Plan comp 438.68 {Plan 1}'!AQ$15&amp;analysismethod8)</f>
        <v xml:space="preserve">Revealed Shopper: Network Participation &amp; Appointment Availability; 
</v>
      </c>
      <c r="CY23" s="251" t="str">
        <f>IF(ISNUMBER(FIND(analysismethod8,'III_Plan comp 438.68 {Plan 1}'!AR$15)),"",'III_Plan comp 438.68 {Plan 1}'!AR$15&amp;analysismethod8)</f>
        <v xml:space="preserve">Revealed Shopper: Network Participation &amp; Appointment Availability; 
</v>
      </c>
      <c r="CZ23" s="251" t="str">
        <f>IF(ISNUMBER(FIND(analysismethod8,'III_Plan comp 438.68 {Plan 1}'!AS$15)),"",'III_Plan comp 438.68 {Plan 1}'!AS$15&amp;analysismethod8)</f>
        <v xml:space="preserve">Revealed Shopper: Network Participation &amp; Appointment Availability; 
</v>
      </c>
      <c r="DA23" s="251" t="str">
        <f>IF(ISNUMBER(FIND(analysismethod8,'III_Plan comp 438.68 {Plan 1}'!AT$15)),"",'III_Plan comp 438.68 {Plan 1}'!AT$15&amp;analysismethod8)</f>
        <v xml:space="preserve">Revealed Shopper: Network Participation &amp; Appointment Availability; 
</v>
      </c>
      <c r="DB23" s="251" t="str">
        <f>IF(ISNUMBER(FIND(analysismethod8,'III_Plan comp 438.68 {Plan 1}'!AU$15)),"",'III_Plan comp 438.68 {Plan 1}'!AU$15&amp;analysismethod8)</f>
        <v xml:space="preserve">Revealed Shopper: Network Participation &amp; Appointment Availability; 
</v>
      </c>
      <c r="DC23" s="251" t="str">
        <f>IF(ISNUMBER(FIND(analysismethod8,'III_Plan comp 438.68 {Plan 1}'!AV$15)),"",'III_Plan comp 438.68 {Plan 1}'!AV$15&amp;analysismethod8)</f>
        <v xml:space="preserve">Revealed Shopper: Network Participation &amp; Appointment Availability; 
</v>
      </c>
      <c r="DD23" s="251" t="str">
        <f>IF(ISNUMBER(FIND(analysismethod8,'III_Plan comp 438.68 {Plan 1}'!AW$15)),"",'III_Plan comp 438.68 {Plan 1}'!AW$15&amp;analysismethod8)</f>
        <v xml:space="preserve">Revealed Shopper: Network Participation &amp; Appointment Availability; 
</v>
      </c>
      <c r="DE23" s="251" t="str">
        <f>IF(ISNUMBER(FIND(analysismethod8,'III_Plan comp 438.68 {Plan 1}'!AX$15)),"",'III_Plan comp 438.68 {Plan 1}'!AX$15&amp;analysismethod8)</f>
        <v xml:space="preserve">Revealed Shopper: Network Participation &amp; Appointment Availability; 
</v>
      </c>
      <c r="DF23" s="251" t="str">
        <f>IF(ISNUMBER(FIND(analysismethod8,'III_Plan comp 438.68 {Plan 1}'!AY$15)),"",'III_Plan comp 438.68 {Plan 1}'!AY$15&amp;analysismethod8)</f>
        <v xml:space="preserve">Revealed Shopper: Network Participation &amp; Appointment Availability; 
</v>
      </c>
      <c r="DG23" s="251" t="str">
        <f>IF(ISNUMBER(FIND(analysismethod8,'III_Plan comp 438.68 {Plan 1}'!AZ$15)),"",'III_Plan comp 438.68 {Plan 1}'!AZ$15&amp;analysismethod8)</f>
        <v xml:space="preserve">Revealed Shopper: Network Participation &amp; Appointment Availability; 
</v>
      </c>
      <c r="DH23" s="251" t="str">
        <f>IF(ISNUMBER(FIND(analysismethod8,'III_Plan comp 438.68 {Plan 1}'!BA$15)),"",'III_Plan comp 438.68 {Plan 1}'!BA$15&amp;analysismethod8)</f>
        <v xml:space="preserve">Revealed Shopper: Network Participation &amp; Appointment Availability; 
</v>
      </c>
      <c r="DI23" s="251" t="str">
        <f>IF(ISNUMBER(FIND(analysismethod8,'III_Plan comp 438.68 {Plan 1}'!BB$15)),"",'III_Plan comp 438.68 {Plan 1}'!BB$15&amp;analysismethod8)</f>
        <v xml:space="preserve">Revealed Shopper: Network Participation &amp; Appointment Availability; 
</v>
      </c>
      <c r="DJ23" s="251" t="str">
        <f>IF(ISNUMBER(FIND(analysismethod8,'III_Plan comp 438.68 {Plan 1}'!BC$15)),"",'III_Plan comp 438.68 {Plan 1}'!BC$15&amp;analysismethod8)</f>
        <v xml:space="preserve">Revealed Shopper: Network Participation &amp; Appointment Availability; 
</v>
      </c>
      <c r="DK23" s="251" t="str">
        <f>IF(ISNUMBER(FIND(analysismethod8,'III_Plan comp 438.68 {Plan 1}'!BD$15)),"",'III_Plan comp 438.68 {Plan 1}'!BD$15&amp;analysismethod8)</f>
        <v xml:space="preserve">Revealed Shopper: Network Participation &amp; Appointment Availability; 
</v>
      </c>
      <c r="DL23" s="251" t="str">
        <f>IF(ISNUMBER(FIND(analysismethod8,'III_Plan comp 438.68 {Plan 1}'!BE$15)),"",'III_Plan comp 438.68 {Plan 1}'!BE$15&amp;analysismethod8)</f>
        <v xml:space="preserve">Revealed Shopper: Network Participation &amp; Appointment Availability; 
</v>
      </c>
      <c r="DM23" s="251" t="str">
        <f>IF(ISNUMBER(FIND(analysismethod8,'III_Plan comp 438.68 {Plan 1}'!BF$15)),"",'III_Plan comp 438.68 {Plan 1}'!BF$15&amp;analysismethod8)</f>
        <v xml:space="preserve">Revealed Shopper: Network Participation &amp; Appointment Availability; 
</v>
      </c>
      <c r="DN23" s="251" t="str">
        <f>IF(ISNUMBER(FIND(analysismethod8,'III_Plan comp 438.68 {Plan 1}'!BG$15)),"",'III_Plan comp 438.68 {Plan 1}'!BG$15&amp;analysismethod8)</f>
        <v xml:space="preserve">Revealed Shopper: Network Participation &amp; Appointment Availability; 
</v>
      </c>
      <c r="DO23" s="251" t="str">
        <f>IF(ISNUMBER(FIND(analysismethod8,'III_Plan comp 438.68 {Plan 1}'!BH$15)),"",'III_Plan comp 438.68 {Plan 1}'!BH$15&amp;analysismethod8)</f>
        <v xml:space="preserve">Revealed Shopper: Network Participation &amp; Appointment Availability; 
</v>
      </c>
      <c r="DP23" s="251" t="str">
        <f>IF(ISNUMBER(FIND(analysismethod8,'III_Plan comp 438.68 {Plan 1}'!BI$15)),"",'III_Plan comp 438.68 {Plan 1}'!BI$15&amp;analysismethod8)</f>
        <v xml:space="preserve">Revealed Shopper: Network Participation &amp; Appointment Availability; 
</v>
      </c>
      <c r="DQ23" s="251" t="str">
        <f>IF(ISNUMBER(FIND(analysismethod8,'III_Plan comp 438.68 {Plan 1}'!BJ$15)),"",'III_Plan comp 438.68 {Plan 1}'!BJ$15&amp;analysismethod8)</f>
        <v xml:space="preserve">Revealed Shopper: Network Participation &amp; Appointment Availability; 
</v>
      </c>
      <c r="DR23" s="251" t="str">
        <f>IF(ISNUMBER(FIND(analysismethod8,'III_Plan comp 438.68 {Plan 1}'!BK$15)),"",'III_Plan comp 438.68 {Plan 1}'!BK$15&amp;analysismethod8)</f>
        <v xml:space="preserve">Revealed Shopper: Network Participation &amp; Appointment Availability; 
</v>
      </c>
      <c r="DS23" s="251" t="str">
        <f>IF(ISNUMBER(FIND(analysismethod8,'III_Plan comp 438.68 {Plan 1}'!BL$15)),"",'III_Plan comp 438.68 {Plan 1}'!BL$15&amp;analysismethod8)</f>
        <v xml:space="preserve">Revealed Shopper: Network Participation &amp; Appointment Availability; 
</v>
      </c>
      <c r="DT23" s="251" t="str">
        <f>IF(ISNUMBER(FIND(analysismethod8,'III_Plan comp 438.68 {Plan 1}'!BM$15)),"",'III_Plan comp 438.68 {Plan 1}'!BM$15&amp;analysismethod8)</f>
        <v xml:space="preserve">Revealed Shopper: Network Participation &amp; Appointment Availability; 
</v>
      </c>
      <c r="DU23" s="251" t="str">
        <f>IF(ISNUMBER(FIND(analysismethod8,'III_Plan comp 438.68 {Plan 1}'!BN$15)),"",'III_Plan comp 438.68 {Plan 1}'!BN$15&amp;analysismethod8)</f>
        <v xml:space="preserve">Revealed Shopper: Network Participation &amp; Appointment Availability; 
</v>
      </c>
      <c r="DV23" s="251" t="str">
        <f>IF(ISNUMBER(FIND(analysismethod8,'III_Plan comp 438.68 {Plan 1}'!BO$15)),"",'III_Plan comp 438.68 {Plan 1}'!BO$15&amp;analysismethod8)</f>
        <v xml:space="preserve">Revealed Shopper: Network Participation &amp; Appointment Availability; 
</v>
      </c>
      <c r="DW23" s="251" t="str">
        <f>IF(ISNUMBER(FIND(analysismethod8,'III_Plan comp 438.68 {Plan 1}'!BP$15)),"",'III_Plan comp 438.68 {Plan 1}'!BP$15&amp;analysismethod8)</f>
        <v xml:space="preserve">Revealed Shopper: Network Participation &amp; Appointment Availability; 
</v>
      </c>
      <c r="DX23" s="251" t="str">
        <f>IF(ISNUMBER(FIND(analysismethod8,'III_Plan comp 438.68 {Plan 1}'!BQ$15)),"",'III_Plan comp 438.68 {Plan 1}'!BQ$15&amp;analysismethod8)</f>
        <v xml:space="preserve">Revealed Shopper: Network Participation &amp; Appointment Availability; 
</v>
      </c>
      <c r="DY23" s="251" t="str">
        <f>IF(ISNUMBER(FIND(analysismethod8,'III_Plan comp 438.68 {Plan 1}'!BR$15)),"",'III_Plan comp 438.68 {Plan 1}'!BR$15&amp;analysismethod8)</f>
        <v xml:space="preserve">Revealed Shopper: Network Participation &amp; Appointment Availability; 
</v>
      </c>
      <c r="DZ23" s="251" t="str">
        <f>IF(ISNUMBER(FIND(analysismethod8,'III_Plan comp 438.68 {Plan 1}'!BS$15)),"",'III_Plan comp 438.68 {Plan 1}'!BS$15&amp;analysismethod8)</f>
        <v xml:space="preserve">Revealed Shopper: Network Participation &amp; Appointment Availability; 
</v>
      </c>
      <c r="EA23" s="251" t="str">
        <f>IF(ISNUMBER(FIND(analysismethod8,'III_Plan comp 438.68 {Plan 1}'!BT$15)),"",'III_Plan comp 438.68 {Plan 1}'!BT$15&amp;analysismethod8)</f>
        <v xml:space="preserve">Revealed Shopper: Network Participation &amp; Appointment Availability; 
</v>
      </c>
      <c r="EB23" s="251" t="str">
        <f>IF(ISNUMBER(FIND(analysismethod8,'III_Plan comp 438.68 {Plan 1}'!BU$15)),"",'III_Plan comp 438.68 {Plan 1}'!BU$15&amp;analysismethod8)</f>
        <v xml:space="preserve">Revealed Shopper: Network Participation &amp; Appointment Availability; 
</v>
      </c>
      <c r="EC23" s="251" t="str">
        <f>IF(ISNUMBER(FIND(analysismethod8,'III_Plan comp 438.68 {Plan 1}'!BV$15)),"",'III_Plan comp 438.68 {Plan 1}'!BV$15&amp;analysismethod8)</f>
        <v xml:space="preserve">Revealed Shopper: Network Participation &amp; Appointment Availability; 
</v>
      </c>
      <c r="ED23" s="251" t="str">
        <f>IF(ISNUMBER(FIND(analysismethod8,'III_Plan comp 438.68 {Plan 1}'!BW$15)),"",'III_Plan comp 438.68 {Plan 1}'!BW$15&amp;analysismethod8)</f>
        <v xml:space="preserve">Revealed Shopper: Network Participation &amp; Appointment Availability; 
</v>
      </c>
      <c r="EE23" s="251" t="str">
        <f>IF(ISNUMBER(FIND(analysismethod8,'III_Plan comp 438.68 {Plan 1}'!BX$15)),"",'III_Plan comp 438.68 {Plan 1}'!BX$15&amp;analysismethod8)</f>
        <v xml:space="preserve">Revealed Shopper: Network Participation &amp; Appointment Availability; 
</v>
      </c>
      <c r="EF23" s="251" t="str">
        <f>IF(ISNUMBER(FIND(analysismethod8,'III_Plan comp 438.68 {Plan 1}'!BY$15)),"",'III_Plan comp 438.68 {Plan 1}'!BY$15&amp;analysismethod8)</f>
        <v xml:space="preserve">Revealed Shopper: Network Participation &amp; Appointment Availability; 
</v>
      </c>
      <c r="EG23" s="251" t="str">
        <f>IF(ISNUMBER(FIND(analysismethod8,'III_Plan comp 438.68 {Plan 1}'!BZ$15)),"",'III_Plan comp 438.68 {Plan 1}'!BZ$15&amp;analysismethod8)</f>
        <v xml:space="preserve">Revealed Shopper: Network Participation &amp; Appointment Availability; 
</v>
      </c>
      <c r="EH23" s="251" t="str">
        <f>IF(ISNUMBER(FIND(analysismethod8,'III_Plan comp 438.68 {Plan 1}'!CA$15)),"",'III_Plan comp 438.68 {Plan 1}'!CA$15&amp;analysismethod8)</f>
        <v xml:space="preserve">Revealed Shopper: Network Participation &amp; Appointment Availability; 
</v>
      </c>
      <c r="EI23" s="251" t="str">
        <f>IF(ISNUMBER(FIND(analysismethod8,'III_Plan comp 438.68 {Plan 1}'!CB$15)),"",'III_Plan comp 438.68 {Plan 1}'!CB$15&amp;analysismethod8)</f>
        <v xml:space="preserve">Revealed Shopper: Network Participation &amp; Appointment Availability; 
</v>
      </c>
      <c r="EJ23" s="251" t="str">
        <f>IF(ISNUMBER(FIND(analysismethod8,'III_Plan comp 438.68 {Plan 1}'!CC$15)),"",'III_Plan comp 438.68 {Plan 1}'!CC$15&amp;analysismethod8)</f>
        <v xml:space="preserve">Revealed Shopper: Network Participation &amp; Appointment Availability; 
</v>
      </c>
      <c r="EK23" s="251" t="str">
        <f>IF(ISNUMBER(FIND(analysismethod8,'III_Plan comp 438.68 {Plan 1}'!CD$15)),"",'III_Plan comp 438.68 {Plan 1}'!CD$15&amp;analysismethod8)</f>
        <v xml:space="preserve">Revealed Shopper: Network Participation &amp; Appointment Availability; 
</v>
      </c>
      <c r="EL23" s="251" t="str">
        <f>IF(ISNUMBER(FIND(analysismethod8,'III_Plan comp 438.68 {Plan 1}'!CE$15)),"",'III_Plan comp 438.68 {Plan 1}'!CE$15&amp;analysismethod8)</f>
        <v xml:space="preserve">Revealed Shopper: Network Participation &amp; Appointment Availability; 
</v>
      </c>
      <c r="EM23" s="251" t="str">
        <f>IF(ISNUMBER(FIND(analysismethod8,'III_Plan comp 438.68 {Plan 1}'!CF$15)),"",'III_Plan comp 438.68 {Plan 1}'!CF$15&amp;analysismethod8)</f>
        <v xml:space="preserve">Revealed Shopper: Network Participation &amp; Appointment Availability; 
</v>
      </c>
      <c r="EN23" s="251" t="str">
        <f>IF(ISNUMBER(FIND(analysismethod8,'III_Plan comp 438.68 {Plan 1}'!CG$15)),"",'III_Plan comp 438.68 {Plan 1}'!CG$15&amp;analysismethod8)</f>
        <v xml:space="preserve">Revealed Shopper: Network Participation &amp; Appointment Availability; 
</v>
      </c>
      <c r="EO23" s="251" t="str">
        <f>IF(ISNUMBER(FIND(analysismethod8,'III_Plan comp 438.68 {Plan 1}'!CH$15)),"",'III_Plan comp 438.68 {Plan 1}'!CH$15&amp;analysismethod8)</f>
        <v xml:space="preserve">Revealed Shopper: Network Participation &amp; Appointment Availability; 
</v>
      </c>
      <c r="EP23" s="251" t="str">
        <f>IF(ISNUMBER(FIND(analysismethod8,'III_Plan comp 438.68 {Plan 1}'!CI$15)),"",'III_Plan comp 438.68 {Plan 1}'!CI$15&amp;analysismethod8)</f>
        <v xml:space="preserve">Revealed Shopper: Network Participation &amp; Appointment Availability; 
</v>
      </c>
      <c r="EQ23" s="251" t="str">
        <f>IF(ISNUMBER(FIND(analysismethod8,'III_Plan comp 438.68 {Plan 1}'!CJ$15)),"",'III_Plan comp 438.68 {Plan 1}'!CJ$15&amp;analysismethod8)</f>
        <v xml:space="preserve">Revealed Shopper: Network Participation &amp; Appointment Availability; 
</v>
      </c>
      <c r="ER23" s="251" t="str">
        <f>IF(ISNUMBER(FIND(analysismethod8,'III_Plan comp 438.68 {Plan 1}'!CK$15)),"",'III_Plan comp 438.68 {Plan 1}'!CK$15&amp;analysismethod8)</f>
        <v xml:space="preserve">Revealed Shopper: Network Participation &amp; Appointment Availability; 
</v>
      </c>
      <c r="ES23" s="251" t="str">
        <f>IF(ISNUMBER(FIND(analysismethod8,'III_Plan comp 438.68 {Plan 1}'!CL$15)),"",'III_Plan comp 438.68 {Plan 1}'!CL$15&amp;analysismethod8)</f>
        <v xml:space="preserve">Revealed Shopper: Network Participation &amp; Appointment Availability; 
</v>
      </c>
      <c r="ET23" s="251" t="str">
        <f>IF(ISNUMBER(FIND(analysismethod8,'III_Plan comp 438.68 {Plan 1}'!CM$15)),"",'III_Plan comp 438.68 {Plan 1}'!CM$15&amp;analysismethod8)</f>
        <v xml:space="preserve">Revealed Shopper: Network Participation &amp; Appointment Availability; 
</v>
      </c>
      <c r="EU23" s="251" t="str">
        <f>IF(ISNUMBER(FIND(analysismethod8,'III_Plan comp 438.68 {Plan 1}'!CN$15)),"",'III_Plan comp 438.68 {Plan 1}'!CN$15&amp;analysismethod8)</f>
        <v xml:space="preserve">Revealed Shopper: Network Participation &amp; Appointment Availability; 
</v>
      </c>
      <c r="EV23" s="251" t="str">
        <f>IF(ISNUMBER(FIND(analysismethod8,'III_Plan comp 438.68 {Plan 1}'!CO$15)),"",'III_Plan comp 438.68 {Plan 1}'!CO$15&amp;analysismethod8)</f>
        <v xml:space="preserve">Revealed Shopper: Network Participation &amp; Appointment Availability; 
</v>
      </c>
      <c r="EW23" s="251" t="str">
        <f>IF(ISNUMBER(FIND(analysismethod8,'III_Plan comp 438.68 {Plan 1}'!CP$15)),"",'III_Plan comp 438.68 {Plan 1}'!CP$15&amp;analysismethod8)</f>
        <v xml:space="preserve">Revealed Shopper: Network Participation &amp; Appointment Availability; 
</v>
      </c>
      <c r="EX23" s="251" t="str">
        <f>IF(ISNUMBER(FIND(analysismethod8,'III_Plan comp 438.68 {Plan 1}'!CQ$15)),"",'III_Plan comp 438.68 {Plan 1}'!CQ$15&amp;analysismethod8)</f>
        <v xml:space="preserve">Revealed Shopper: Network Participation &amp; Appointment Availability; 
</v>
      </c>
      <c r="EY23" s="251" t="str">
        <f>IF(ISNUMBER(FIND(analysismethod8,'III_Plan comp 438.68 {Plan 1}'!CR$15)),"",'III_Plan comp 438.68 {Plan 1}'!CR$15&amp;analysismethod8)</f>
        <v xml:space="preserve">Revealed Shopper: Network Participation &amp; Appointment Availability; 
</v>
      </c>
      <c r="EZ23" s="251" t="str">
        <f>IF(ISNUMBER(FIND(analysismethod8,'III_Plan comp 438.68 {Plan 1}'!CS$15)),"",'III_Plan comp 438.68 {Plan 1}'!CS$15&amp;analysismethod8)</f>
        <v xml:space="preserve">Revealed Shopper: Network Participation &amp; Appointment Availability; 
</v>
      </c>
      <c r="FA23" s="251" t="str">
        <f>IF(ISNUMBER(FIND(analysismethod8,'III_Plan comp 438.68 {Plan 1}'!CT$15)),"",'III_Plan comp 438.68 {Plan 1}'!CT$15&amp;analysismethod8)</f>
        <v xml:space="preserve">Revealed Shopper: Network Participation &amp; Appointment Availability; 
</v>
      </c>
      <c r="FB23" s="251" t="str">
        <f>IF(ISNUMBER(FIND(analysismethod8,'III_Plan comp 438.68 {Plan 1}'!CU$15)),"",'III_Plan comp 438.68 {Plan 1}'!CU$15&amp;analysismethod8)</f>
        <v xml:space="preserve">Revealed Shopper: Network Participation &amp; Appointment Availability; 
</v>
      </c>
      <c r="FC23" s="251" t="str">
        <f>IF(ISNUMBER(FIND(analysismethod8,'III_Plan comp 438.68 {Plan 1}'!CV$15)),"",'III_Plan comp 438.68 {Plan 1}'!CV$15&amp;analysismethod8)</f>
        <v xml:space="preserve">Revealed Shopper: Network Participation &amp; Appointment Availability; 
</v>
      </c>
      <c r="FD23" s="251" t="str">
        <f>IF(ISNUMBER(FIND(analysismethod8,'III_Plan comp 438.68 {Plan 1}'!CW$15)),"",'III_Plan comp 438.68 {Plan 1}'!CW$15&amp;analysismethod8)</f>
        <v xml:space="preserve">Revealed Shopper: Network Participation &amp; Appointment Availability; 
</v>
      </c>
      <c r="FE23" s="251" t="str">
        <f>IF(ISNUMBER(FIND(analysismethod8,'III_Plan comp 438.68 {Plan 1}'!CX$15)),"",'III_Plan comp 438.68 {Plan 1}'!CX$15&amp;analysismethod8)</f>
        <v xml:space="preserve">Revealed Shopper: Network Participation &amp; Appointment Availability; 
</v>
      </c>
      <c r="FF23" s="251" t="str">
        <f>IF(ISNUMBER(FIND(analysismethod8,'III_Plan comp 438.68 {Plan 1}'!CY$15)),"",'III_Plan comp 438.68 {Plan 1}'!CY$15&amp;analysismethod8)</f>
        <v xml:space="preserve">Revealed Shopper: Network Participation &amp; Appointment Availability; 
</v>
      </c>
      <c r="FG23" s="251" t="str">
        <f>IF(ISNUMBER(FIND(analysismethod8,'III_Plan comp 438.68 {Plan 1}'!CZ$15)),"",'III_Plan comp 438.68 {Plan 1}'!CZ$15&amp;analysismethod8)</f>
        <v xml:space="preserve">Revealed Shopper: Network Participation &amp; Appointment Availability; 
</v>
      </c>
    </row>
    <row r="24" spans="2:163">
      <c r="B24" s="11" t="s">
        <v>734</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FTE Ratio Analysis; 
</v>
      </c>
      <c r="BM24" s="251" t="str">
        <f>IF(ISNUMBER(FIND(analysismethod9,'III_Plan comp 438.68 {Plan 1}'!F$15)),"",'III_Plan comp 438.68 {Plan 1}'!F$15&amp;analysismethod9)</f>
        <v xml:space="preserve">FTE Ratio Analysis; 
</v>
      </c>
      <c r="BN24" s="251" t="str">
        <f>IF(ISNUMBER(FIND(analysismethod9,'III_Plan comp 438.68 {Plan 1}'!G$15)),"",'III_Plan comp 438.68 {Plan 1}'!G$15&amp;analysismethod9)</f>
        <v xml:space="preserve">FTE Ratio Analysis; 
</v>
      </c>
      <c r="BO24" s="251" t="str">
        <f>IF(ISNUMBER(FIND(analysismethod9,'III_Plan comp 438.68 {Plan 1}'!H$15)),"",'III_Plan comp 438.68 {Plan 1}'!H$15&amp;analysismethod9)</f>
        <v xml:space="preserve">FTE Ratio Analysis; 
</v>
      </c>
      <c r="BP24" s="251" t="str">
        <f>IF(ISNUMBER(FIND(analysismethod9,'III_Plan comp 438.68 {Plan 1}'!I$15)),"",'III_Plan comp 438.68 {Plan 1}'!I$15&amp;analysismethod9)</f>
        <v xml:space="preserve">FTE Ratio Analysis; 
</v>
      </c>
      <c r="BQ24" s="251" t="str">
        <f>IF(ISNUMBER(FIND(analysismethod9,'III_Plan comp 438.68 {Plan 1}'!J$15)),"",'III_Plan comp 438.68 {Plan 1}'!J$15&amp;analysismethod9)</f>
        <v xml:space="preserve">FTE Ratio Analysis; 
</v>
      </c>
      <c r="BR24" s="251" t="str">
        <f>IF(ISNUMBER(FIND(analysismethod9,'III_Plan comp 438.68 {Plan 1}'!K$15)),"",'III_Plan comp 438.68 {Plan 1}'!K$15&amp;analysismethod9)</f>
        <v xml:space="preserve">FTE Ratio Analysis; 
</v>
      </c>
      <c r="BS24" s="251" t="str">
        <f>IF(ISNUMBER(FIND(analysismethod9,'III_Plan comp 438.68 {Plan 1}'!L$15)),"",'III_Plan comp 438.68 {Plan 1}'!L$15&amp;analysismethod9)</f>
        <v xml:space="preserve">FTE Ratio Analysis; 
</v>
      </c>
      <c r="BT24" s="251" t="str">
        <f>IF(ISNUMBER(FIND(analysismethod9,'III_Plan comp 438.68 {Plan 1}'!M$15)),"",'III_Plan comp 438.68 {Plan 1}'!M$15&amp;analysismethod9)</f>
        <v xml:space="preserve">FTE Ratio Analysis; 
</v>
      </c>
      <c r="BU24" s="251" t="str">
        <f>IF(ISNUMBER(FIND(analysismethod9,'III_Plan comp 438.68 {Plan 1}'!N$15)),"",'III_Plan comp 438.68 {Plan 1}'!N$15&amp;analysismethod9)</f>
        <v xml:space="preserve">FTE Ratio Analysis; 
</v>
      </c>
      <c r="BV24" s="251" t="str">
        <f>IF(ISNUMBER(FIND(analysismethod9,'III_Plan comp 438.68 {Plan 1}'!O$15)),"",'III_Plan comp 438.68 {Plan 1}'!O$15&amp;analysismethod9)</f>
        <v xml:space="preserve">FTE Ratio Analysis; 
</v>
      </c>
      <c r="BW24" s="251" t="str">
        <f>IF(ISNUMBER(FIND(analysismethod9,'III_Plan comp 438.68 {Plan 1}'!P$15)),"",'III_Plan comp 438.68 {Plan 1}'!P$15&amp;analysismethod9)</f>
        <v xml:space="preserve">FTE Ratio Analysis; 
</v>
      </c>
      <c r="BX24" s="251" t="str">
        <f>IF(ISNUMBER(FIND(analysismethod9,'III_Plan comp 438.68 {Plan 1}'!Q$15)),"",'III_Plan comp 438.68 {Plan 1}'!Q$15&amp;analysismethod9)</f>
        <v xml:space="preserve">FTE Ratio Analysis; 
</v>
      </c>
      <c r="BY24" s="251" t="str">
        <f>IF(ISNUMBER(FIND(analysismethod9,'III_Plan comp 438.68 {Plan 1}'!R$15)),"",'III_Plan comp 438.68 {Plan 1}'!R$15&amp;analysismethod9)</f>
        <v xml:space="preserve">FTE Ratio Analysis; 
</v>
      </c>
      <c r="BZ24" s="251" t="str">
        <f>IF(ISNUMBER(FIND(analysismethod9,'III_Plan comp 438.68 {Plan 1}'!S$15)),"",'III_Plan comp 438.68 {Plan 1}'!S$15&amp;analysismethod9)</f>
        <v xml:space="preserve">FTE Ratio Analysis; 
</v>
      </c>
      <c r="CA24" s="251" t="str">
        <f>IF(ISNUMBER(FIND(analysismethod9,'III_Plan comp 438.68 {Plan 1}'!T$15)),"",'III_Plan comp 438.68 {Plan 1}'!T$15&amp;analysismethod9)</f>
        <v xml:space="preserve">FTE Ratio Analysis; 
</v>
      </c>
      <c r="CB24" s="251" t="str">
        <f>IF(ISNUMBER(FIND(analysismethod9,'III_Plan comp 438.68 {Plan 1}'!U$15)),"",'III_Plan comp 438.68 {Plan 1}'!U$15&amp;analysismethod9)</f>
        <v xml:space="preserve">FTE Ratio Analysis; 
</v>
      </c>
      <c r="CC24" s="251" t="str">
        <f>IF(ISNUMBER(FIND(analysismethod9,'III_Plan comp 438.68 {Plan 1}'!V$15)),"",'III_Plan comp 438.68 {Plan 1}'!V$15&amp;analysismethod9)</f>
        <v xml:space="preserve">FTE Ratio Analysis; 
</v>
      </c>
      <c r="CD24" s="251" t="str">
        <f>IF(ISNUMBER(FIND(analysismethod9,'III_Plan comp 438.68 {Plan 1}'!W$15)),"",'III_Plan comp 438.68 {Plan 1}'!W$15&amp;analysismethod9)</f>
        <v xml:space="preserve">FTE Ratio Analysis; 
</v>
      </c>
      <c r="CE24" s="251" t="str">
        <f>IF(ISNUMBER(FIND(analysismethod9,'III_Plan comp 438.68 {Plan 1}'!X$15)),"",'III_Plan comp 438.68 {Plan 1}'!X$15&amp;analysismethod9)</f>
        <v xml:space="preserve">FTE Ratio Analysis; 
</v>
      </c>
      <c r="CF24" s="251" t="str">
        <f>IF(ISNUMBER(FIND(analysismethod9,'III_Plan comp 438.68 {Plan 1}'!Y$15)),"",'III_Plan comp 438.68 {Plan 1}'!Y$15&amp;analysismethod9)</f>
        <v xml:space="preserve">FTE Ratio Analysis; 
</v>
      </c>
      <c r="CG24" s="251" t="str">
        <f>IF(ISNUMBER(FIND(analysismethod9,'III_Plan comp 438.68 {Plan 1}'!Z$15)),"",'III_Plan comp 438.68 {Plan 1}'!Z$15&amp;analysismethod9)</f>
        <v xml:space="preserve">FTE Ratio Analysis; 
</v>
      </c>
      <c r="CH24" s="251" t="str">
        <f>IF(ISNUMBER(FIND(analysismethod9,'III_Plan comp 438.68 {Plan 1}'!AA$15)),"",'III_Plan comp 438.68 {Plan 1}'!AA$15&amp;analysismethod9)</f>
        <v xml:space="preserve">FTE Ratio Analysis; 
</v>
      </c>
      <c r="CI24" s="251" t="str">
        <f>IF(ISNUMBER(FIND(analysismethod9,'III_Plan comp 438.68 {Plan 1}'!AB$15)),"",'III_Plan comp 438.68 {Plan 1}'!AB$15&amp;analysismethod9)</f>
        <v xml:space="preserve">FTE Ratio Analysis; 
</v>
      </c>
      <c r="CJ24" s="251" t="str">
        <f>IF(ISNUMBER(FIND(analysismethod9,'III_Plan comp 438.68 {Plan 1}'!AC$15)),"",'III_Plan comp 438.68 {Plan 1}'!AC$15&amp;analysismethod9)</f>
        <v xml:space="preserve">FTE Ratio Analysis; 
</v>
      </c>
      <c r="CK24" s="251" t="str">
        <f>IF(ISNUMBER(FIND(analysismethod9,'III_Plan comp 438.68 {Plan 1}'!AD$15)),"",'III_Plan comp 438.68 {Plan 1}'!AD$15&amp;analysismethod9)</f>
        <v xml:space="preserve">FTE Ratio Analysis; 
</v>
      </c>
      <c r="CL24" s="251" t="str">
        <f>IF(ISNUMBER(FIND(analysismethod9,'III_Plan comp 438.68 {Plan 1}'!AE$15)),"",'III_Plan comp 438.68 {Plan 1}'!AE$15&amp;analysismethod9)</f>
        <v xml:space="preserve">FTE Ratio Analysis; 
</v>
      </c>
      <c r="CM24" s="251" t="str">
        <f>IF(ISNUMBER(FIND(analysismethod9,'III_Plan comp 438.68 {Plan 1}'!AF$15)),"",'III_Plan comp 438.68 {Plan 1}'!AF$15&amp;analysismethod9)</f>
        <v xml:space="preserve">FTE Ratio Analysis; 
</v>
      </c>
      <c r="CN24" s="251" t="str">
        <f>IF(ISNUMBER(FIND(analysismethod9,'III_Plan comp 438.68 {Plan 1}'!AG$15)),"",'III_Plan comp 438.68 {Plan 1}'!AG$15&amp;analysismethod9)</f>
        <v xml:space="preserve">FTE Ratio Analysis; 
</v>
      </c>
      <c r="CO24" s="251" t="str">
        <f>IF(ISNUMBER(FIND(analysismethod9,'III_Plan comp 438.68 {Plan 1}'!AH$15)),"",'III_Plan comp 438.68 {Plan 1}'!AH$15&amp;analysismethod9)</f>
        <v xml:space="preserve">FTE Ratio Analysis; 
</v>
      </c>
      <c r="CP24" s="251" t="str">
        <f>IF(ISNUMBER(FIND(analysismethod9,'III_Plan comp 438.68 {Plan 1}'!AI$15)),"",'III_Plan comp 438.68 {Plan 1}'!AI$15&amp;analysismethod9)</f>
        <v xml:space="preserve">FTE Ratio Analysis; 
</v>
      </c>
      <c r="CQ24" s="251" t="str">
        <f>IF(ISNUMBER(FIND(analysismethod9,'III_Plan comp 438.68 {Plan 1}'!AJ$15)),"",'III_Plan comp 438.68 {Plan 1}'!AJ$15&amp;analysismethod9)</f>
        <v xml:space="preserve">FTE Ratio Analysis; 
</v>
      </c>
      <c r="CR24" s="251" t="str">
        <f>IF(ISNUMBER(FIND(analysismethod9,'III_Plan comp 438.68 {Plan 1}'!AK$15)),"",'III_Plan comp 438.68 {Plan 1}'!AK$15&amp;analysismethod9)</f>
        <v xml:space="preserve">FTE Ratio Analysis; 
</v>
      </c>
      <c r="CS24" s="251" t="str">
        <f>IF(ISNUMBER(FIND(analysismethod9,'III_Plan comp 438.68 {Plan 1}'!AL$15)),"",'III_Plan comp 438.68 {Plan 1}'!AL$15&amp;analysismethod9)</f>
        <v xml:space="preserve">FTE Ratio Analysis; 
</v>
      </c>
      <c r="CT24" s="251" t="str">
        <f>IF(ISNUMBER(FIND(analysismethod9,'III_Plan comp 438.68 {Plan 1}'!AM$15)),"",'III_Plan comp 438.68 {Plan 1}'!AM$15&amp;analysismethod9)</f>
        <v xml:space="preserve">FTE Ratio Analysis; 
</v>
      </c>
      <c r="CU24" s="251" t="str">
        <f>IF(ISNUMBER(FIND(analysismethod9,'III_Plan comp 438.68 {Plan 1}'!AN$15)),"",'III_Plan comp 438.68 {Plan 1}'!AN$15&amp;analysismethod9)</f>
        <v xml:space="preserve">FTE Ratio Analysis; 
</v>
      </c>
      <c r="CV24" s="251" t="str">
        <f>IF(ISNUMBER(FIND(analysismethod9,'III_Plan comp 438.68 {Plan 1}'!AO$15)),"",'III_Plan comp 438.68 {Plan 1}'!AO$15&amp;analysismethod9)</f>
        <v xml:space="preserve">FTE Ratio Analysis; 
</v>
      </c>
      <c r="CW24" s="251" t="str">
        <f>IF(ISNUMBER(FIND(analysismethod9,'III_Plan comp 438.68 {Plan 1}'!AP$15)),"",'III_Plan comp 438.68 {Plan 1}'!AP$15&amp;analysismethod9)</f>
        <v xml:space="preserve">FTE Ratio Analysis; 
</v>
      </c>
      <c r="CX24" s="251" t="str">
        <f>IF(ISNUMBER(FIND(analysismethod9,'III_Plan comp 438.68 {Plan 1}'!AQ$15)),"",'III_Plan comp 438.68 {Plan 1}'!AQ$15&amp;analysismethod9)</f>
        <v xml:space="preserve">FTE Ratio Analysis; 
</v>
      </c>
      <c r="CY24" s="251" t="str">
        <f>IF(ISNUMBER(FIND(analysismethod9,'III_Plan comp 438.68 {Plan 1}'!AR$15)),"",'III_Plan comp 438.68 {Plan 1}'!AR$15&amp;analysismethod9)</f>
        <v xml:space="preserve">FTE Ratio Analysis; 
</v>
      </c>
      <c r="CZ24" s="251" t="str">
        <f>IF(ISNUMBER(FIND(analysismethod9,'III_Plan comp 438.68 {Plan 1}'!AS$15)),"",'III_Plan comp 438.68 {Plan 1}'!AS$15&amp;analysismethod9)</f>
        <v xml:space="preserve">FTE Ratio Analysis; 
</v>
      </c>
      <c r="DA24" s="251" t="str">
        <f>IF(ISNUMBER(FIND(analysismethod9,'III_Plan comp 438.68 {Plan 1}'!AT$15)),"",'III_Plan comp 438.68 {Plan 1}'!AT$15&amp;analysismethod9)</f>
        <v xml:space="preserve">FTE Ratio Analysis; 
</v>
      </c>
      <c r="DB24" s="251" t="str">
        <f>IF(ISNUMBER(FIND(analysismethod9,'III_Plan comp 438.68 {Plan 1}'!AU$15)),"",'III_Plan comp 438.68 {Plan 1}'!AU$15&amp;analysismethod9)</f>
        <v xml:space="preserve">FTE Ratio Analysis; 
</v>
      </c>
      <c r="DC24" s="251" t="str">
        <f>IF(ISNUMBER(FIND(analysismethod9,'III_Plan comp 438.68 {Plan 1}'!AV$15)),"",'III_Plan comp 438.68 {Plan 1}'!AV$15&amp;analysismethod9)</f>
        <v xml:space="preserve">FTE Ratio Analysis; 
</v>
      </c>
      <c r="DD24" s="251" t="str">
        <f>IF(ISNUMBER(FIND(analysismethod9,'III_Plan comp 438.68 {Plan 1}'!AW$15)),"",'III_Plan comp 438.68 {Plan 1}'!AW$15&amp;analysismethod9)</f>
        <v xml:space="preserve">FTE Ratio Analysis; 
</v>
      </c>
      <c r="DE24" s="251" t="str">
        <f>IF(ISNUMBER(FIND(analysismethod9,'III_Plan comp 438.68 {Plan 1}'!AX$15)),"",'III_Plan comp 438.68 {Plan 1}'!AX$15&amp;analysismethod9)</f>
        <v xml:space="preserve">FTE Ratio Analysis; 
</v>
      </c>
      <c r="DF24" s="251" t="str">
        <f>IF(ISNUMBER(FIND(analysismethod9,'III_Plan comp 438.68 {Plan 1}'!AY$15)),"",'III_Plan comp 438.68 {Plan 1}'!AY$15&amp;analysismethod9)</f>
        <v xml:space="preserve">FTE Ratio Analysis; 
</v>
      </c>
      <c r="DG24" s="251" t="str">
        <f>IF(ISNUMBER(FIND(analysismethod9,'III_Plan comp 438.68 {Plan 1}'!AZ$15)),"",'III_Plan comp 438.68 {Plan 1}'!AZ$15&amp;analysismethod9)</f>
        <v xml:space="preserve">FTE Ratio Analysis; 
</v>
      </c>
      <c r="DH24" s="251" t="str">
        <f>IF(ISNUMBER(FIND(analysismethod9,'III_Plan comp 438.68 {Plan 1}'!BA$15)),"",'III_Plan comp 438.68 {Plan 1}'!BA$15&amp;analysismethod9)</f>
        <v xml:space="preserve">FTE Ratio Analysis; 
</v>
      </c>
      <c r="DI24" s="251" t="str">
        <f>IF(ISNUMBER(FIND(analysismethod9,'III_Plan comp 438.68 {Plan 1}'!BB$15)),"",'III_Plan comp 438.68 {Plan 1}'!BB$15&amp;analysismethod9)</f>
        <v xml:space="preserve">FTE Ratio Analysis; 
</v>
      </c>
      <c r="DJ24" s="251" t="str">
        <f>IF(ISNUMBER(FIND(analysismethod9,'III_Plan comp 438.68 {Plan 1}'!BC$15)),"",'III_Plan comp 438.68 {Plan 1}'!BC$15&amp;analysismethod9)</f>
        <v xml:space="preserve">FTE Ratio Analysis; 
</v>
      </c>
      <c r="DK24" s="251" t="str">
        <f>IF(ISNUMBER(FIND(analysismethod9,'III_Plan comp 438.68 {Plan 1}'!BD$15)),"",'III_Plan comp 438.68 {Plan 1}'!BD$15&amp;analysismethod9)</f>
        <v xml:space="preserve">FTE Ratio Analysis; 
</v>
      </c>
      <c r="DL24" s="251" t="str">
        <f>IF(ISNUMBER(FIND(analysismethod9,'III_Plan comp 438.68 {Plan 1}'!BE$15)),"",'III_Plan comp 438.68 {Plan 1}'!BE$15&amp;analysismethod9)</f>
        <v xml:space="preserve">FTE Ratio Analysis; 
</v>
      </c>
      <c r="DM24" s="251" t="str">
        <f>IF(ISNUMBER(FIND(analysismethod9,'III_Plan comp 438.68 {Plan 1}'!BF$15)),"",'III_Plan comp 438.68 {Plan 1}'!BF$15&amp;analysismethod9)</f>
        <v xml:space="preserve">FTE Ratio Analysis; 
</v>
      </c>
      <c r="DN24" s="251" t="str">
        <f>IF(ISNUMBER(FIND(analysismethod9,'III_Plan comp 438.68 {Plan 1}'!BG$15)),"",'III_Plan comp 438.68 {Plan 1}'!BG$15&amp;analysismethod9)</f>
        <v xml:space="preserve">FTE Ratio Analysis; 
</v>
      </c>
      <c r="DO24" s="251" t="str">
        <f>IF(ISNUMBER(FIND(analysismethod9,'III_Plan comp 438.68 {Plan 1}'!BH$15)),"",'III_Plan comp 438.68 {Plan 1}'!BH$15&amp;analysismethod9)</f>
        <v xml:space="preserve">FTE Ratio Analysis; 
</v>
      </c>
      <c r="DP24" s="251" t="str">
        <f>IF(ISNUMBER(FIND(analysismethod9,'III_Plan comp 438.68 {Plan 1}'!BI$15)),"",'III_Plan comp 438.68 {Plan 1}'!BI$15&amp;analysismethod9)</f>
        <v xml:space="preserve">FTE Ratio Analysis; 
</v>
      </c>
      <c r="DQ24" s="251" t="str">
        <f>IF(ISNUMBER(FIND(analysismethod9,'III_Plan comp 438.68 {Plan 1}'!BJ$15)),"",'III_Plan comp 438.68 {Plan 1}'!BJ$15&amp;analysismethod9)</f>
        <v xml:space="preserve">FTE Ratio Analysis; 
</v>
      </c>
      <c r="DR24" s="251" t="str">
        <f>IF(ISNUMBER(FIND(analysismethod9,'III_Plan comp 438.68 {Plan 1}'!BK$15)),"",'III_Plan comp 438.68 {Plan 1}'!BK$15&amp;analysismethod9)</f>
        <v xml:space="preserve">FTE Ratio Analysis; 
</v>
      </c>
      <c r="DS24" s="251" t="str">
        <f>IF(ISNUMBER(FIND(analysismethod9,'III_Plan comp 438.68 {Plan 1}'!BL$15)),"",'III_Plan comp 438.68 {Plan 1}'!BL$15&amp;analysismethod9)</f>
        <v xml:space="preserve">FTE Ratio Analysis; 
</v>
      </c>
      <c r="DT24" s="251" t="str">
        <f>IF(ISNUMBER(FIND(analysismethod9,'III_Plan comp 438.68 {Plan 1}'!BM$15)),"",'III_Plan comp 438.68 {Plan 1}'!BM$15&amp;analysismethod9)</f>
        <v xml:space="preserve">FTE Ratio Analysis; 
</v>
      </c>
      <c r="DU24" s="251" t="str">
        <f>IF(ISNUMBER(FIND(analysismethod9,'III_Plan comp 438.68 {Plan 1}'!BN$15)),"",'III_Plan comp 438.68 {Plan 1}'!BN$15&amp;analysismethod9)</f>
        <v xml:space="preserve">FTE Ratio Analysis; 
</v>
      </c>
      <c r="DV24" s="251" t="str">
        <f>IF(ISNUMBER(FIND(analysismethod9,'III_Plan comp 438.68 {Plan 1}'!BO$15)),"",'III_Plan comp 438.68 {Plan 1}'!BO$15&amp;analysismethod9)</f>
        <v xml:space="preserve">FTE Ratio Analysis; 
</v>
      </c>
      <c r="DW24" s="251" t="str">
        <f>IF(ISNUMBER(FIND(analysismethod9,'III_Plan comp 438.68 {Plan 1}'!BP$15)),"",'III_Plan comp 438.68 {Plan 1}'!BP$15&amp;analysismethod9)</f>
        <v xml:space="preserve">FTE Ratio Analysis; 
</v>
      </c>
      <c r="DX24" s="251" t="str">
        <f>IF(ISNUMBER(FIND(analysismethod9,'III_Plan comp 438.68 {Plan 1}'!BQ$15)),"",'III_Plan comp 438.68 {Plan 1}'!BQ$15&amp;analysismethod9)</f>
        <v xml:space="preserve">FTE Ratio Analysis; 
</v>
      </c>
      <c r="DY24" s="251" t="str">
        <f>IF(ISNUMBER(FIND(analysismethod9,'III_Plan comp 438.68 {Plan 1}'!BR$15)),"",'III_Plan comp 438.68 {Plan 1}'!BR$15&amp;analysismethod9)</f>
        <v xml:space="preserve">FTE Ratio Analysis; 
</v>
      </c>
      <c r="DZ24" s="251" t="str">
        <f>IF(ISNUMBER(FIND(analysismethod9,'III_Plan comp 438.68 {Plan 1}'!BS$15)),"",'III_Plan comp 438.68 {Plan 1}'!BS$15&amp;analysismethod9)</f>
        <v xml:space="preserve">FTE Ratio Analysis; 
</v>
      </c>
      <c r="EA24" s="251" t="str">
        <f>IF(ISNUMBER(FIND(analysismethod9,'III_Plan comp 438.68 {Plan 1}'!BT$15)),"",'III_Plan comp 438.68 {Plan 1}'!BT$15&amp;analysismethod9)</f>
        <v xml:space="preserve">FTE Ratio Analysis; 
</v>
      </c>
      <c r="EB24" s="251" t="str">
        <f>IF(ISNUMBER(FIND(analysismethod9,'III_Plan comp 438.68 {Plan 1}'!BU$15)),"",'III_Plan comp 438.68 {Plan 1}'!BU$15&amp;analysismethod9)</f>
        <v xml:space="preserve">FTE Ratio Analysis; 
</v>
      </c>
      <c r="EC24" s="251" t="str">
        <f>IF(ISNUMBER(FIND(analysismethod9,'III_Plan comp 438.68 {Plan 1}'!BV$15)),"",'III_Plan comp 438.68 {Plan 1}'!BV$15&amp;analysismethod9)</f>
        <v xml:space="preserve">FTE Ratio Analysis; 
</v>
      </c>
      <c r="ED24" s="251" t="str">
        <f>IF(ISNUMBER(FIND(analysismethod9,'III_Plan comp 438.68 {Plan 1}'!BW$15)),"",'III_Plan comp 438.68 {Plan 1}'!BW$15&amp;analysismethod9)</f>
        <v xml:space="preserve">FTE Ratio Analysis; 
</v>
      </c>
      <c r="EE24" s="251" t="str">
        <f>IF(ISNUMBER(FIND(analysismethod9,'III_Plan comp 438.68 {Plan 1}'!BX$15)),"",'III_Plan comp 438.68 {Plan 1}'!BX$15&amp;analysismethod9)</f>
        <v xml:space="preserve">FTE Ratio Analysis; 
</v>
      </c>
      <c r="EF24" s="251" t="str">
        <f>IF(ISNUMBER(FIND(analysismethod9,'III_Plan comp 438.68 {Plan 1}'!BY$15)),"",'III_Plan comp 438.68 {Plan 1}'!BY$15&amp;analysismethod9)</f>
        <v xml:space="preserve">FTE Ratio Analysis; 
</v>
      </c>
      <c r="EG24" s="251" t="str">
        <f>IF(ISNUMBER(FIND(analysismethod9,'III_Plan comp 438.68 {Plan 1}'!BZ$15)),"",'III_Plan comp 438.68 {Plan 1}'!BZ$15&amp;analysismethod9)</f>
        <v xml:space="preserve">FTE Ratio Analysis; 
</v>
      </c>
      <c r="EH24" s="251" t="str">
        <f>IF(ISNUMBER(FIND(analysismethod9,'III_Plan comp 438.68 {Plan 1}'!CA$15)),"",'III_Plan comp 438.68 {Plan 1}'!CA$15&amp;analysismethod9)</f>
        <v xml:space="preserve">FTE Ratio Analysis; 
</v>
      </c>
      <c r="EI24" s="251" t="str">
        <f>IF(ISNUMBER(FIND(analysismethod9,'III_Plan comp 438.68 {Plan 1}'!CB$15)),"",'III_Plan comp 438.68 {Plan 1}'!CB$15&amp;analysismethod9)</f>
        <v xml:space="preserve">FTE Ratio Analysis; 
</v>
      </c>
      <c r="EJ24" s="251" t="str">
        <f>IF(ISNUMBER(FIND(analysismethod9,'III_Plan comp 438.68 {Plan 1}'!CC$15)),"",'III_Plan comp 438.68 {Plan 1}'!CC$15&amp;analysismethod9)</f>
        <v xml:space="preserve">FTE Ratio Analysis; 
</v>
      </c>
      <c r="EK24" s="251" t="str">
        <f>IF(ISNUMBER(FIND(analysismethod9,'III_Plan comp 438.68 {Plan 1}'!CD$15)),"",'III_Plan comp 438.68 {Plan 1}'!CD$15&amp;analysismethod9)</f>
        <v xml:space="preserve">FTE Ratio Analysis; 
</v>
      </c>
      <c r="EL24" s="251" t="str">
        <f>IF(ISNUMBER(FIND(analysismethod9,'III_Plan comp 438.68 {Plan 1}'!CE$15)),"",'III_Plan comp 438.68 {Plan 1}'!CE$15&amp;analysismethod9)</f>
        <v xml:space="preserve">FTE Ratio Analysis; 
</v>
      </c>
      <c r="EM24" s="251" t="str">
        <f>IF(ISNUMBER(FIND(analysismethod9,'III_Plan comp 438.68 {Plan 1}'!CF$15)),"",'III_Plan comp 438.68 {Plan 1}'!CF$15&amp;analysismethod9)</f>
        <v xml:space="preserve">FTE Ratio Analysis; 
</v>
      </c>
      <c r="EN24" s="251" t="str">
        <f>IF(ISNUMBER(FIND(analysismethod9,'III_Plan comp 438.68 {Plan 1}'!CG$15)),"",'III_Plan comp 438.68 {Plan 1}'!CG$15&amp;analysismethod9)</f>
        <v xml:space="preserve">FTE Ratio Analysis; 
</v>
      </c>
      <c r="EO24" s="251" t="str">
        <f>IF(ISNUMBER(FIND(analysismethod9,'III_Plan comp 438.68 {Plan 1}'!CH$15)),"",'III_Plan comp 438.68 {Plan 1}'!CH$15&amp;analysismethod9)</f>
        <v xml:space="preserve">FTE Ratio Analysis; 
</v>
      </c>
      <c r="EP24" s="251" t="str">
        <f>IF(ISNUMBER(FIND(analysismethod9,'III_Plan comp 438.68 {Plan 1}'!CI$15)),"",'III_Plan comp 438.68 {Plan 1}'!CI$15&amp;analysismethod9)</f>
        <v xml:space="preserve">FTE Ratio Analysis; 
</v>
      </c>
      <c r="EQ24" s="251" t="str">
        <f>IF(ISNUMBER(FIND(analysismethod9,'III_Plan comp 438.68 {Plan 1}'!CJ$15)),"",'III_Plan comp 438.68 {Plan 1}'!CJ$15&amp;analysismethod9)</f>
        <v xml:space="preserve">FTE Ratio Analysis; 
</v>
      </c>
      <c r="ER24" s="251" t="str">
        <f>IF(ISNUMBER(FIND(analysismethod9,'III_Plan comp 438.68 {Plan 1}'!CK$15)),"",'III_Plan comp 438.68 {Plan 1}'!CK$15&amp;analysismethod9)</f>
        <v xml:space="preserve">FTE Ratio Analysis; 
</v>
      </c>
      <c r="ES24" s="251" t="str">
        <f>IF(ISNUMBER(FIND(analysismethod9,'III_Plan comp 438.68 {Plan 1}'!CL$15)),"",'III_Plan comp 438.68 {Plan 1}'!CL$15&amp;analysismethod9)</f>
        <v xml:space="preserve">FTE Ratio Analysis; 
</v>
      </c>
      <c r="ET24" s="251" t="str">
        <f>IF(ISNUMBER(FIND(analysismethod9,'III_Plan comp 438.68 {Plan 1}'!CM$15)),"",'III_Plan comp 438.68 {Plan 1}'!CM$15&amp;analysismethod9)</f>
        <v xml:space="preserve">FTE Ratio Analysis; 
</v>
      </c>
      <c r="EU24" s="251" t="str">
        <f>IF(ISNUMBER(FIND(analysismethod9,'III_Plan comp 438.68 {Plan 1}'!CN$15)),"",'III_Plan comp 438.68 {Plan 1}'!CN$15&amp;analysismethod9)</f>
        <v xml:space="preserve">FTE Ratio Analysis; 
</v>
      </c>
      <c r="EV24" s="251" t="str">
        <f>IF(ISNUMBER(FIND(analysismethod9,'III_Plan comp 438.68 {Plan 1}'!CO$15)),"",'III_Plan comp 438.68 {Plan 1}'!CO$15&amp;analysismethod9)</f>
        <v xml:space="preserve">FTE Ratio Analysis; 
</v>
      </c>
      <c r="EW24" s="251" t="str">
        <f>IF(ISNUMBER(FIND(analysismethod9,'III_Plan comp 438.68 {Plan 1}'!CP$15)),"",'III_Plan comp 438.68 {Plan 1}'!CP$15&amp;analysismethod9)</f>
        <v xml:space="preserve">FTE Ratio Analysis; 
</v>
      </c>
      <c r="EX24" s="251" t="str">
        <f>IF(ISNUMBER(FIND(analysismethod9,'III_Plan comp 438.68 {Plan 1}'!CQ$15)),"",'III_Plan comp 438.68 {Plan 1}'!CQ$15&amp;analysismethod9)</f>
        <v xml:space="preserve">FTE Ratio Analysis; 
</v>
      </c>
      <c r="EY24" s="251" t="str">
        <f>IF(ISNUMBER(FIND(analysismethod9,'III_Plan comp 438.68 {Plan 1}'!CR$15)),"",'III_Plan comp 438.68 {Plan 1}'!CR$15&amp;analysismethod9)</f>
        <v xml:space="preserve">FTE Ratio Analysis; 
</v>
      </c>
      <c r="EZ24" s="251" t="str">
        <f>IF(ISNUMBER(FIND(analysismethod9,'III_Plan comp 438.68 {Plan 1}'!CS$15)),"",'III_Plan comp 438.68 {Plan 1}'!CS$15&amp;analysismethod9)</f>
        <v xml:space="preserve">FTE Ratio Analysis; 
</v>
      </c>
      <c r="FA24" s="251" t="str">
        <f>IF(ISNUMBER(FIND(analysismethod9,'III_Plan comp 438.68 {Plan 1}'!CT$15)),"",'III_Plan comp 438.68 {Plan 1}'!CT$15&amp;analysismethod9)</f>
        <v xml:space="preserve">FTE Ratio Analysis; 
</v>
      </c>
      <c r="FB24" s="251" t="str">
        <f>IF(ISNUMBER(FIND(analysismethod9,'III_Plan comp 438.68 {Plan 1}'!CU$15)),"",'III_Plan comp 438.68 {Plan 1}'!CU$15&amp;analysismethod9)</f>
        <v xml:space="preserve">FTE Ratio Analysis; 
</v>
      </c>
      <c r="FC24" s="251" t="str">
        <f>IF(ISNUMBER(FIND(analysismethod9,'III_Plan comp 438.68 {Plan 1}'!CV$15)),"",'III_Plan comp 438.68 {Plan 1}'!CV$15&amp;analysismethod9)</f>
        <v xml:space="preserve">FTE Ratio Analysis; 
</v>
      </c>
      <c r="FD24" s="251" t="str">
        <f>IF(ISNUMBER(FIND(analysismethod9,'III_Plan comp 438.68 {Plan 1}'!CW$15)),"",'III_Plan comp 438.68 {Plan 1}'!CW$15&amp;analysismethod9)</f>
        <v xml:space="preserve">FTE Ratio Analysis; 
</v>
      </c>
      <c r="FE24" s="251" t="str">
        <f>IF(ISNUMBER(FIND(analysismethod9,'III_Plan comp 438.68 {Plan 1}'!CX$15)),"",'III_Plan comp 438.68 {Plan 1}'!CX$15&amp;analysismethod9)</f>
        <v xml:space="preserve">FTE Ratio Analysis; 
</v>
      </c>
      <c r="FF24" s="251" t="str">
        <f>IF(ISNUMBER(FIND(analysismethod9,'III_Plan comp 438.68 {Plan 1}'!CY$15)),"",'III_Plan comp 438.68 {Plan 1}'!CY$15&amp;analysismethod9)</f>
        <v xml:space="preserve">FTE Ratio Analysis; 
</v>
      </c>
      <c r="FG24" s="251" t="str">
        <f>IF(ISNUMBER(FIND(analysismethod9,'III_Plan comp 438.68 {Plan 1}'!CZ$15)),"",'III_Plan comp 438.68 {Plan 1}'!CZ$15&amp;analysismethod9)</f>
        <v xml:space="preserve">FTE Ratio Analysis; 
</v>
      </c>
    </row>
    <row r="25" spans="2:163" ht="14.45" thickBot="1">
      <c r="B25" s="11" t="s">
        <v>735</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Mandatory Provider Type Validation Analysis; 
</v>
      </c>
      <c r="BM25" s="254" t="str">
        <f>IF(ISNUMBER(FIND(analysismethod10,'III_Plan comp 438.68 {Plan 1}'!F$15)),"",'III_Plan comp 438.68 {Plan 1}'!F$15&amp;analysismethod10)</f>
        <v xml:space="preserve">Mandatory Provider Type Validation Analysis; 
</v>
      </c>
      <c r="BN25" s="254" t="str">
        <f>IF(ISNUMBER(FIND(analysismethod10,'III_Plan comp 438.68 {Plan 1}'!G$15)),"",'III_Plan comp 438.68 {Plan 1}'!G$15&amp;analysismethod10)</f>
        <v xml:space="preserve">Mandatory Provider Type Validation Analysis; 
</v>
      </c>
      <c r="BO25" s="254" t="str">
        <f>IF(ISNUMBER(FIND(analysismethod10,'III_Plan comp 438.68 {Plan 1}'!H$15)),"",'III_Plan comp 438.68 {Plan 1}'!H$15&amp;analysismethod10)</f>
        <v xml:space="preserve">Mandatory Provider Type Validation Analysis; 
</v>
      </c>
      <c r="BP25" s="254" t="str">
        <f>IF(ISNUMBER(FIND(analysismethod10,'III_Plan comp 438.68 {Plan 1}'!I$15)),"",'III_Plan comp 438.68 {Plan 1}'!I$15&amp;analysismethod10)</f>
        <v xml:space="preserve">Mandatory Provider Type Validation Analysis; 
</v>
      </c>
      <c r="BQ25" s="254" t="str">
        <f>IF(ISNUMBER(FIND(analysismethod10,'III_Plan comp 438.68 {Plan 1}'!J$15)),"",'III_Plan comp 438.68 {Plan 1}'!J$15&amp;analysismethod10)</f>
        <v xml:space="preserve">Mandatory Provider Type Validation Analysis; 
</v>
      </c>
      <c r="BR25" s="254" t="str">
        <f>IF(ISNUMBER(FIND(analysismethod10,'III_Plan comp 438.68 {Plan 1}'!K$15)),"",'III_Plan comp 438.68 {Plan 1}'!K$15&amp;analysismethod10)</f>
        <v xml:space="preserve">Mandatory Provider Type Validation Analysis; 
</v>
      </c>
      <c r="BS25" s="254" t="str">
        <f>IF(ISNUMBER(FIND(analysismethod10,'III_Plan comp 438.68 {Plan 1}'!L$15)),"",'III_Plan comp 438.68 {Plan 1}'!L$15&amp;analysismethod10)</f>
        <v xml:space="preserve">Mandatory Provider Type Validation Analysis; 
</v>
      </c>
      <c r="BT25" s="254" t="str">
        <f>IF(ISNUMBER(FIND(analysismethod10,'III_Plan comp 438.68 {Plan 1}'!M$15)),"",'III_Plan comp 438.68 {Plan 1}'!M$15&amp;analysismethod10)</f>
        <v xml:space="preserve">Mandatory Provider Type Validation Analysis; 
</v>
      </c>
      <c r="BU25" s="254" t="str">
        <f>IF(ISNUMBER(FIND(analysismethod10,'III_Plan comp 438.68 {Plan 1}'!N$15)),"",'III_Plan comp 438.68 {Plan 1}'!N$15&amp;analysismethod10)</f>
        <v xml:space="preserve">Mandatory Provider Type Validation Analysis; 
</v>
      </c>
      <c r="BV25" s="254" t="str">
        <f>IF(ISNUMBER(FIND(analysismethod10,'III_Plan comp 438.68 {Plan 1}'!O$15)),"",'III_Plan comp 438.68 {Plan 1}'!O$15&amp;analysismethod10)</f>
        <v xml:space="preserve">Mandatory Provider Type Validation Analysis; 
</v>
      </c>
      <c r="BW25" s="254" t="str">
        <f>IF(ISNUMBER(FIND(analysismethod10,'III_Plan comp 438.68 {Plan 1}'!P$15)),"",'III_Plan comp 438.68 {Plan 1}'!P$15&amp;analysismethod10)</f>
        <v xml:space="preserve">Mandatory Provider Type Validation Analysis; 
</v>
      </c>
      <c r="BX25" s="254" t="str">
        <f>IF(ISNUMBER(FIND(analysismethod10,'III_Plan comp 438.68 {Plan 1}'!Q$15)),"",'III_Plan comp 438.68 {Plan 1}'!Q$15&amp;analysismethod10)</f>
        <v xml:space="preserve">Mandatory Provider Type Validation Analysis; 
</v>
      </c>
      <c r="BY25" s="254" t="str">
        <f>IF(ISNUMBER(FIND(analysismethod10,'III_Plan comp 438.68 {Plan 1}'!R$15)),"",'III_Plan comp 438.68 {Plan 1}'!R$15&amp;analysismethod10)</f>
        <v xml:space="preserve">Mandatory Provider Type Validation Analysis; 
</v>
      </c>
      <c r="BZ25" s="254" t="str">
        <f>IF(ISNUMBER(FIND(analysismethod10,'III_Plan comp 438.68 {Plan 1}'!S$15)),"",'III_Plan comp 438.68 {Plan 1}'!S$15&amp;analysismethod10)</f>
        <v xml:space="preserve">Mandatory Provider Type Validation Analysis; 
</v>
      </c>
      <c r="CA25" s="254" t="str">
        <f>IF(ISNUMBER(FIND(analysismethod10,'III_Plan comp 438.68 {Plan 1}'!T$15)),"",'III_Plan comp 438.68 {Plan 1}'!T$15&amp;analysismethod10)</f>
        <v xml:space="preserve">Mandatory Provider Type Validation Analysis; 
</v>
      </c>
      <c r="CB25" s="254" t="str">
        <f>IF(ISNUMBER(FIND(analysismethod10,'III_Plan comp 438.68 {Plan 1}'!U$15)),"",'III_Plan comp 438.68 {Plan 1}'!U$15&amp;analysismethod10)</f>
        <v xml:space="preserve">Mandatory Provider Type Validation Analysis; 
</v>
      </c>
      <c r="CC25" s="254" t="str">
        <f>IF(ISNUMBER(FIND(analysismethod10,'III_Plan comp 438.68 {Plan 1}'!V$15)),"",'III_Plan comp 438.68 {Plan 1}'!V$15&amp;analysismethod10)</f>
        <v xml:space="preserve">Mandatory Provider Type Validation Analysis; 
</v>
      </c>
      <c r="CD25" s="254" t="str">
        <f>IF(ISNUMBER(FIND(analysismethod10,'III_Plan comp 438.68 {Plan 1}'!W$15)),"",'III_Plan comp 438.68 {Plan 1}'!W$15&amp;analysismethod10)</f>
        <v xml:space="preserve">Mandatory Provider Type Validation Analysis; 
</v>
      </c>
      <c r="CE25" s="254" t="str">
        <f>IF(ISNUMBER(FIND(analysismethod10,'III_Plan comp 438.68 {Plan 1}'!X$15)),"",'III_Plan comp 438.68 {Plan 1}'!X$15&amp;analysismethod10)</f>
        <v xml:space="preserve">Mandatory Provider Type Validation Analysis; 
</v>
      </c>
      <c r="CF25" s="254" t="str">
        <f>IF(ISNUMBER(FIND(analysismethod10,'III_Plan comp 438.68 {Plan 1}'!Y$15)),"",'III_Plan comp 438.68 {Plan 1}'!Y$15&amp;analysismethod10)</f>
        <v xml:space="preserve">Mandatory Provider Type Validation Analysis; 
</v>
      </c>
      <c r="CG25" s="254" t="str">
        <f>IF(ISNUMBER(FIND(analysismethod10,'III_Plan comp 438.68 {Plan 1}'!Z$15)),"",'III_Plan comp 438.68 {Plan 1}'!Z$15&amp;analysismethod10)</f>
        <v xml:space="preserve">Mandatory Provider Type Validation Analysis; 
</v>
      </c>
      <c r="CH25" s="254" t="str">
        <f>IF(ISNUMBER(FIND(analysismethod10,'III_Plan comp 438.68 {Plan 1}'!AA$15)),"",'III_Plan comp 438.68 {Plan 1}'!AA$15&amp;analysismethod10)</f>
        <v xml:space="preserve">Mandatory Provider Type Validation Analysis; 
</v>
      </c>
      <c r="CI25" s="254" t="str">
        <f>IF(ISNUMBER(FIND(analysismethod10,'III_Plan comp 438.68 {Plan 1}'!AB$15)),"",'III_Plan comp 438.68 {Plan 1}'!AB$15&amp;analysismethod10)</f>
        <v xml:space="preserve">Mandatory Provider Type Validation Analysis; 
</v>
      </c>
      <c r="CJ25" s="254" t="str">
        <f>IF(ISNUMBER(FIND(analysismethod10,'III_Plan comp 438.68 {Plan 1}'!AC$15)),"",'III_Plan comp 438.68 {Plan 1}'!AC$15&amp;analysismethod10)</f>
        <v xml:space="preserve">Mandatory Provider Type Validation Analysis; 
</v>
      </c>
      <c r="CK25" s="254" t="str">
        <f>IF(ISNUMBER(FIND(analysismethod10,'III_Plan comp 438.68 {Plan 1}'!AD$15)),"",'III_Plan comp 438.68 {Plan 1}'!AD$15&amp;analysismethod10)</f>
        <v xml:space="preserve">Mandatory Provider Type Validation Analysis; 
</v>
      </c>
      <c r="CL25" s="254" t="str">
        <f>IF(ISNUMBER(FIND(analysismethod10,'III_Plan comp 438.68 {Plan 1}'!AE$15)),"",'III_Plan comp 438.68 {Plan 1}'!AE$15&amp;analysismethod10)</f>
        <v xml:space="preserve">Mandatory Provider Type Validation Analysis; 
</v>
      </c>
      <c r="CM25" s="254" t="str">
        <f>IF(ISNUMBER(FIND(analysismethod10,'III_Plan comp 438.68 {Plan 1}'!AF$15)),"",'III_Plan comp 438.68 {Plan 1}'!AF$15&amp;analysismethod10)</f>
        <v xml:space="preserve">Mandatory Provider Type Validation Analysis; 
</v>
      </c>
      <c r="CN25" s="254" t="str">
        <f>IF(ISNUMBER(FIND(analysismethod10,'III_Plan comp 438.68 {Plan 1}'!AG$15)),"",'III_Plan comp 438.68 {Plan 1}'!AG$15&amp;analysismethod10)</f>
        <v xml:space="preserve">Mandatory Provider Type Validation Analysis; 
</v>
      </c>
      <c r="CO25" s="254" t="str">
        <f>IF(ISNUMBER(FIND(analysismethod10,'III_Plan comp 438.68 {Plan 1}'!AH$15)),"",'III_Plan comp 438.68 {Plan 1}'!AH$15&amp;analysismethod10)</f>
        <v xml:space="preserve">Mandatory Provider Type Validation Analysis; 
</v>
      </c>
      <c r="CP25" s="254" t="str">
        <f>IF(ISNUMBER(FIND(analysismethod10,'III_Plan comp 438.68 {Plan 1}'!AI$15)),"",'III_Plan comp 438.68 {Plan 1}'!AI$15&amp;analysismethod10)</f>
        <v xml:space="preserve">Mandatory Provider Type Validation Analysis; 
</v>
      </c>
      <c r="CQ25" s="254" t="str">
        <f>IF(ISNUMBER(FIND(analysismethod10,'III_Plan comp 438.68 {Plan 1}'!AJ$15)),"",'III_Plan comp 438.68 {Plan 1}'!AJ$15&amp;analysismethod10)</f>
        <v xml:space="preserve">Mandatory Provider Type Validation Analysis; 
</v>
      </c>
      <c r="CR25" s="254" t="str">
        <f>IF(ISNUMBER(FIND(analysismethod10,'III_Plan comp 438.68 {Plan 1}'!AK$15)),"",'III_Plan comp 438.68 {Plan 1}'!AK$15&amp;analysismethod10)</f>
        <v xml:space="preserve">Mandatory Provider Type Validation Analysis; 
</v>
      </c>
      <c r="CS25" s="254" t="str">
        <f>IF(ISNUMBER(FIND(analysismethod10,'III_Plan comp 438.68 {Plan 1}'!AL$15)),"",'III_Plan comp 438.68 {Plan 1}'!AL$15&amp;analysismethod10)</f>
        <v xml:space="preserve">Mandatory Provider Type Validation Analysis; 
</v>
      </c>
      <c r="CT25" s="254" t="str">
        <f>IF(ISNUMBER(FIND(analysismethod10,'III_Plan comp 438.68 {Plan 1}'!AM$15)),"",'III_Plan comp 438.68 {Plan 1}'!AM$15&amp;analysismethod10)</f>
        <v xml:space="preserve">Mandatory Provider Type Validation Analysis; 
</v>
      </c>
      <c r="CU25" s="254" t="str">
        <f>IF(ISNUMBER(FIND(analysismethod10,'III_Plan comp 438.68 {Plan 1}'!AN$15)),"",'III_Plan comp 438.68 {Plan 1}'!AN$15&amp;analysismethod10)</f>
        <v xml:space="preserve">Mandatory Provider Type Validation Analysis; 
</v>
      </c>
      <c r="CV25" s="254" t="str">
        <f>IF(ISNUMBER(FIND(analysismethod10,'III_Plan comp 438.68 {Plan 1}'!AO$15)),"",'III_Plan comp 438.68 {Plan 1}'!AO$15&amp;analysismethod10)</f>
        <v xml:space="preserve">Mandatory Provider Type Validation Analysis; 
</v>
      </c>
      <c r="CW25" s="254" t="str">
        <f>IF(ISNUMBER(FIND(analysismethod10,'III_Plan comp 438.68 {Plan 1}'!AP$15)),"",'III_Plan comp 438.68 {Plan 1}'!AP$15&amp;analysismethod10)</f>
        <v xml:space="preserve">Mandatory Provider Type Validation Analysis; 
</v>
      </c>
      <c r="CX25" s="254" t="str">
        <f>IF(ISNUMBER(FIND(analysismethod10,'III_Plan comp 438.68 {Plan 1}'!AQ$15)),"",'III_Plan comp 438.68 {Plan 1}'!AQ$15&amp;analysismethod10)</f>
        <v xml:space="preserve">Mandatory Provider Type Validation Analysis; 
</v>
      </c>
      <c r="CY25" s="254" t="str">
        <f>IF(ISNUMBER(FIND(analysismethod10,'III_Plan comp 438.68 {Plan 1}'!AR$15)),"",'III_Plan comp 438.68 {Plan 1}'!AR$15&amp;analysismethod10)</f>
        <v xml:space="preserve">Mandatory Provider Type Validation Analysis; 
</v>
      </c>
      <c r="CZ25" s="254" t="str">
        <f>IF(ISNUMBER(FIND(analysismethod10,'III_Plan comp 438.68 {Plan 1}'!AS$15)),"",'III_Plan comp 438.68 {Plan 1}'!AS$15&amp;analysismethod10)</f>
        <v xml:space="preserve">Mandatory Provider Type Validation Analysis; 
</v>
      </c>
      <c r="DA25" s="254" t="str">
        <f>IF(ISNUMBER(FIND(analysismethod10,'III_Plan comp 438.68 {Plan 1}'!AT$15)),"",'III_Plan comp 438.68 {Plan 1}'!AT$15&amp;analysismethod10)</f>
        <v xml:space="preserve">Mandatory Provider Type Validation Analysis; 
</v>
      </c>
      <c r="DB25" s="254" t="str">
        <f>IF(ISNUMBER(FIND(analysismethod10,'III_Plan comp 438.68 {Plan 1}'!AU$15)),"",'III_Plan comp 438.68 {Plan 1}'!AU$15&amp;analysismethod10)</f>
        <v xml:space="preserve">Mandatory Provider Type Validation Analysis; 
</v>
      </c>
      <c r="DC25" s="254" t="str">
        <f>IF(ISNUMBER(FIND(analysismethod10,'III_Plan comp 438.68 {Plan 1}'!AV$15)),"",'III_Plan comp 438.68 {Plan 1}'!AV$15&amp;analysismethod10)</f>
        <v xml:space="preserve">Mandatory Provider Type Validation Analysis; 
</v>
      </c>
      <c r="DD25" s="254" t="str">
        <f>IF(ISNUMBER(FIND(analysismethod10,'III_Plan comp 438.68 {Plan 1}'!AW$15)),"",'III_Plan comp 438.68 {Plan 1}'!AW$15&amp;analysismethod10)</f>
        <v xml:space="preserve">Mandatory Provider Type Validation Analysis; 
</v>
      </c>
      <c r="DE25" s="254" t="str">
        <f>IF(ISNUMBER(FIND(analysismethod10,'III_Plan comp 438.68 {Plan 1}'!AX$15)),"",'III_Plan comp 438.68 {Plan 1}'!AX$15&amp;analysismethod10)</f>
        <v xml:space="preserve">Mandatory Provider Type Validation Analysis; 
</v>
      </c>
      <c r="DF25" s="254" t="str">
        <f>IF(ISNUMBER(FIND(analysismethod10,'III_Plan comp 438.68 {Plan 1}'!AY$15)),"",'III_Plan comp 438.68 {Plan 1}'!AY$15&amp;analysismethod10)</f>
        <v xml:space="preserve">Mandatory Provider Type Validation Analysis; 
</v>
      </c>
      <c r="DG25" s="254" t="str">
        <f>IF(ISNUMBER(FIND(analysismethod10,'III_Plan comp 438.68 {Plan 1}'!AZ$15)),"",'III_Plan comp 438.68 {Plan 1}'!AZ$15&amp;analysismethod10)</f>
        <v xml:space="preserve">Mandatory Provider Type Validation Analysis; 
</v>
      </c>
      <c r="DH25" s="254" t="str">
        <f>IF(ISNUMBER(FIND(analysismethod10,'III_Plan comp 438.68 {Plan 1}'!BA$15)),"",'III_Plan comp 438.68 {Plan 1}'!BA$15&amp;analysismethod10)</f>
        <v xml:space="preserve">Mandatory Provider Type Validation Analysis; 
</v>
      </c>
      <c r="DI25" s="254" t="str">
        <f>IF(ISNUMBER(FIND(analysismethod10,'III_Plan comp 438.68 {Plan 1}'!BB$15)),"",'III_Plan comp 438.68 {Plan 1}'!BB$15&amp;analysismethod10)</f>
        <v xml:space="preserve">Mandatory Provider Type Validation Analysis; 
</v>
      </c>
      <c r="DJ25" s="254" t="str">
        <f>IF(ISNUMBER(FIND(analysismethod10,'III_Plan comp 438.68 {Plan 1}'!BC$15)),"",'III_Plan comp 438.68 {Plan 1}'!BC$15&amp;analysismethod10)</f>
        <v xml:space="preserve">Mandatory Provider Type Validation Analysis; 
</v>
      </c>
      <c r="DK25" s="254" t="str">
        <f>IF(ISNUMBER(FIND(analysismethod10,'III_Plan comp 438.68 {Plan 1}'!BD$15)),"",'III_Plan comp 438.68 {Plan 1}'!BD$15&amp;analysismethod10)</f>
        <v xml:space="preserve">Mandatory Provider Type Validation Analysis; 
</v>
      </c>
      <c r="DL25" s="254" t="str">
        <f>IF(ISNUMBER(FIND(analysismethod10,'III_Plan comp 438.68 {Plan 1}'!BE$15)),"",'III_Plan comp 438.68 {Plan 1}'!BE$15&amp;analysismethod10)</f>
        <v xml:space="preserve">Mandatory Provider Type Validation Analysis; 
</v>
      </c>
      <c r="DM25" s="254" t="str">
        <f>IF(ISNUMBER(FIND(analysismethod10,'III_Plan comp 438.68 {Plan 1}'!BF$15)),"",'III_Plan comp 438.68 {Plan 1}'!BF$15&amp;analysismethod10)</f>
        <v xml:space="preserve">Mandatory Provider Type Validation Analysis; 
</v>
      </c>
      <c r="DN25" s="254" t="str">
        <f>IF(ISNUMBER(FIND(analysismethod10,'III_Plan comp 438.68 {Plan 1}'!BG$15)),"",'III_Plan comp 438.68 {Plan 1}'!BG$15&amp;analysismethod10)</f>
        <v xml:space="preserve">Mandatory Provider Type Validation Analysis; 
</v>
      </c>
      <c r="DO25" s="254" t="str">
        <f>IF(ISNUMBER(FIND(analysismethod10,'III_Plan comp 438.68 {Plan 1}'!BH$15)),"",'III_Plan comp 438.68 {Plan 1}'!BH$15&amp;analysismethod10)</f>
        <v xml:space="preserve">Mandatory Provider Type Validation Analysis; 
</v>
      </c>
      <c r="DP25" s="254" t="str">
        <f>IF(ISNUMBER(FIND(analysismethod10,'III_Plan comp 438.68 {Plan 1}'!BI$15)),"",'III_Plan comp 438.68 {Plan 1}'!BI$15&amp;analysismethod10)</f>
        <v xml:space="preserve">Mandatory Provider Type Validation Analysis; 
</v>
      </c>
      <c r="DQ25" s="254" t="str">
        <f>IF(ISNUMBER(FIND(analysismethod10,'III_Plan comp 438.68 {Plan 1}'!BJ$15)),"",'III_Plan comp 438.68 {Plan 1}'!BJ$15&amp;analysismethod10)</f>
        <v xml:space="preserve">Mandatory Provider Type Validation Analysis; 
</v>
      </c>
      <c r="DR25" s="254" t="str">
        <f>IF(ISNUMBER(FIND(analysismethod10,'III_Plan comp 438.68 {Plan 1}'!BK$15)),"",'III_Plan comp 438.68 {Plan 1}'!BK$15&amp;analysismethod10)</f>
        <v xml:space="preserve">Mandatory Provider Type Validation Analysis; 
</v>
      </c>
      <c r="DS25" s="254" t="str">
        <f>IF(ISNUMBER(FIND(analysismethod10,'III_Plan comp 438.68 {Plan 1}'!BL$15)),"",'III_Plan comp 438.68 {Plan 1}'!BL$15&amp;analysismethod10)</f>
        <v xml:space="preserve">Mandatory Provider Type Validation Analysis; 
</v>
      </c>
      <c r="DT25" s="254" t="str">
        <f>IF(ISNUMBER(FIND(analysismethod10,'III_Plan comp 438.68 {Plan 1}'!BM$15)),"",'III_Plan comp 438.68 {Plan 1}'!BM$15&amp;analysismethod10)</f>
        <v xml:space="preserve">Mandatory Provider Type Validation Analysis; 
</v>
      </c>
      <c r="DU25" s="254" t="str">
        <f>IF(ISNUMBER(FIND(analysismethod10,'III_Plan comp 438.68 {Plan 1}'!BN$15)),"",'III_Plan comp 438.68 {Plan 1}'!BN$15&amp;analysismethod10)</f>
        <v xml:space="preserve">Mandatory Provider Type Validation Analysis; 
</v>
      </c>
      <c r="DV25" s="254" t="str">
        <f>IF(ISNUMBER(FIND(analysismethod10,'III_Plan comp 438.68 {Plan 1}'!BO$15)),"",'III_Plan comp 438.68 {Plan 1}'!BO$15&amp;analysismethod10)</f>
        <v xml:space="preserve">Mandatory Provider Type Validation Analysis; 
</v>
      </c>
      <c r="DW25" s="254" t="str">
        <f>IF(ISNUMBER(FIND(analysismethod10,'III_Plan comp 438.68 {Plan 1}'!BP$15)),"",'III_Plan comp 438.68 {Plan 1}'!BP$15&amp;analysismethod10)</f>
        <v xml:space="preserve">Mandatory Provider Type Validation Analysis; 
</v>
      </c>
      <c r="DX25" s="254" t="str">
        <f>IF(ISNUMBER(FIND(analysismethod10,'III_Plan comp 438.68 {Plan 1}'!BQ$15)),"",'III_Plan comp 438.68 {Plan 1}'!BQ$15&amp;analysismethod10)</f>
        <v xml:space="preserve">Mandatory Provider Type Validation Analysis; 
</v>
      </c>
      <c r="DY25" s="254" t="str">
        <f>IF(ISNUMBER(FIND(analysismethod10,'III_Plan comp 438.68 {Plan 1}'!BR$15)),"",'III_Plan comp 438.68 {Plan 1}'!BR$15&amp;analysismethod10)</f>
        <v xml:space="preserve">Mandatory Provider Type Validation Analysis; 
</v>
      </c>
      <c r="DZ25" s="254" t="str">
        <f>IF(ISNUMBER(FIND(analysismethod10,'III_Plan comp 438.68 {Plan 1}'!BS$15)),"",'III_Plan comp 438.68 {Plan 1}'!BS$15&amp;analysismethod10)</f>
        <v xml:space="preserve">Mandatory Provider Type Validation Analysis; 
</v>
      </c>
      <c r="EA25" s="254" t="str">
        <f>IF(ISNUMBER(FIND(analysismethod10,'III_Plan comp 438.68 {Plan 1}'!BT$15)),"",'III_Plan comp 438.68 {Plan 1}'!BT$15&amp;analysismethod10)</f>
        <v xml:space="preserve">Mandatory Provider Type Validation Analysis; 
</v>
      </c>
      <c r="EB25" s="254" t="str">
        <f>IF(ISNUMBER(FIND(analysismethod10,'III_Plan comp 438.68 {Plan 1}'!BU$15)),"",'III_Plan comp 438.68 {Plan 1}'!BU$15&amp;analysismethod10)</f>
        <v xml:space="preserve">Mandatory Provider Type Validation Analysis; 
</v>
      </c>
      <c r="EC25" s="254" t="str">
        <f>IF(ISNUMBER(FIND(analysismethod10,'III_Plan comp 438.68 {Plan 1}'!BV$15)),"",'III_Plan comp 438.68 {Plan 1}'!BV$15&amp;analysismethod10)</f>
        <v xml:space="preserve">Mandatory Provider Type Validation Analysis; 
</v>
      </c>
      <c r="ED25" s="254" t="str">
        <f>IF(ISNUMBER(FIND(analysismethod10,'III_Plan comp 438.68 {Plan 1}'!BW$15)),"",'III_Plan comp 438.68 {Plan 1}'!BW$15&amp;analysismethod10)</f>
        <v xml:space="preserve">Mandatory Provider Type Validation Analysis; 
</v>
      </c>
      <c r="EE25" s="254" t="str">
        <f>IF(ISNUMBER(FIND(analysismethod10,'III_Plan comp 438.68 {Plan 1}'!BX$15)),"",'III_Plan comp 438.68 {Plan 1}'!BX$15&amp;analysismethod10)</f>
        <v xml:space="preserve">Mandatory Provider Type Validation Analysis; 
</v>
      </c>
      <c r="EF25" s="254" t="str">
        <f>IF(ISNUMBER(FIND(analysismethod10,'III_Plan comp 438.68 {Plan 1}'!BY$15)),"",'III_Plan comp 438.68 {Plan 1}'!BY$15&amp;analysismethod10)</f>
        <v xml:space="preserve">Mandatory Provider Type Validation Analysis; 
</v>
      </c>
      <c r="EG25" s="254" t="str">
        <f>IF(ISNUMBER(FIND(analysismethod10,'III_Plan comp 438.68 {Plan 1}'!BZ$15)),"",'III_Plan comp 438.68 {Plan 1}'!BZ$15&amp;analysismethod10)</f>
        <v xml:space="preserve">Mandatory Provider Type Validation Analysis; 
</v>
      </c>
      <c r="EH25" s="254" t="str">
        <f>IF(ISNUMBER(FIND(analysismethod10,'III_Plan comp 438.68 {Plan 1}'!CA$15)),"",'III_Plan comp 438.68 {Plan 1}'!CA$15&amp;analysismethod10)</f>
        <v xml:space="preserve">Mandatory Provider Type Validation Analysis; 
</v>
      </c>
      <c r="EI25" s="254" t="str">
        <f>IF(ISNUMBER(FIND(analysismethod10,'III_Plan comp 438.68 {Plan 1}'!CB$15)),"",'III_Plan comp 438.68 {Plan 1}'!CB$15&amp;analysismethod10)</f>
        <v xml:space="preserve">Mandatory Provider Type Validation Analysis; 
</v>
      </c>
      <c r="EJ25" s="254" t="str">
        <f>IF(ISNUMBER(FIND(analysismethod10,'III_Plan comp 438.68 {Plan 1}'!CC$15)),"",'III_Plan comp 438.68 {Plan 1}'!CC$15&amp;analysismethod10)</f>
        <v xml:space="preserve">Mandatory Provider Type Validation Analysis; 
</v>
      </c>
      <c r="EK25" s="254" t="str">
        <f>IF(ISNUMBER(FIND(analysismethod10,'III_Plan comp 438.68 {Plan 1}'!CD$15)),"",'III_Plan comp 438.68 {Plan 1}'!CD$15&amp;analysismethod10)</f>
        <v xml:space="preserve">Mandatory Provider Type Validation Analysis; 
</v>
      </c>
      <c r="EL25" s="254" t="str">
        <f>IF(ISNUMBER(FIND(analysismethod10,'III_Plan comp 438.68 {Plan 1}'!CE$15)),"",'III_Plan comp 438.68 {Plan 1}'!CE$15&amp;analysismethod10)</f>
        <v xml:space="preserve">Mandatory Provider Type Validation Analysis; 
</v>
      </c>
      <c r="EM25" s="254" t="str">
        <f>IF(ISNUMBER(FIND(analysismethod10,'III_Plan comp 438.68 {Plan 1}'!CF$15)),"",'III_Plan comp 438.68 {Plan 1}'!CF$15&amp;analysismethod10)</f>
        <v xml:space="preserve">Mandatory Provider Type Validation Analysis; 
</v>
      </c>
      <c r="EN25" s="254" t="str">
        <f>IF(ISNUMBER(FIND(analysismethod10,'III_Plan comp 438.68 {Plan 1}'!CG$15)),"",'III_Plan comp 438.68 {Plan 1}'!CG$15&amp;analysismethod10)</f>
        <v xml:space="preserve">Mandatory Provider Type Validation Analysis; 
</v>
      </c>
      <c r="EO25" s="254" t="str">
        <f>IF(ISNUMBER(FIND(analysismethod10,'III_Plan comp 438.68 {Plan 1}'!CH$15)),"",'III_Plan comp 438.68 {Plan 1}'!CH$15&amp;analysismethod10)</f>
        <v xml:space="preserve">Mandatory Provider Type Validation Analysis; 
</v>
      </c>
      <c r="EP25" s="254" t="str">
        <f>IF(ISNUMBER(FIND(analysismethod10,'III_Plan comp 438.68 {Plan 1}'!CI$15)),"",'III_Plan comp 438.68 {Plan 1}'!CI$15&amp;analysismethod10)</f>
        <v xml:space="preserve">Mandatory Provider Type Validation Analysis; 
</v>
      </c>
      <c r="EQ25" s="254" t="str">
        <f>IF(ISNUMBER(FIND(analysismethod10,'III_Plan comp 438.68 {Plan 1}'!CJ$15)),"",'III_Plan comp 438.68 {Plan 1}'!CJ$15&amp;analysismethod10)</f>
        <v xml:space="preserve">Mandatory Provider Type Validation Analysis; 
</v>
      </c>
      <c r="ER25" s="254" t="str">
        <f>IF(ISNUMBER(FIND(analysismethod10,'III_Plan comp 438.68 {Plan 1}'!CK$15)),"",'III_Plan comp 438.68 {Plan 1}'!CK$15&amp;analysismethod10)</f>
        <v xml:space="preserve">Mandatory Provider Type Validation Analysis; 
</v>
      </c>
      <c r="ES25" s="254" t="str">
        <f>IF(ISNUMBER(FIND(analysismethod10,'III_Plan comp 438.68 {Plan 1}'!CL$15)),"",'III_Plan comp 438.68 {Plan 1}'!CL$15&amp;analysismethod10)</f>
        <v xml:space="preserve">Mandatory Provider Type Validation Analysis; 
</v>
      </c>
      <c r="ET25" s="254" t="str">
        <f>IF(ISNUMBER(FIND(analysismethod10,'III_Plan comp 438.68 {Plan 1}'!CM$15)),"",'III_Plan comp 438.68 {Plan 1}'!CM$15&amp;analysismethod10)</f>
        <v xml:space="preserve">Mandatory Provider Type Validation Analysis; 
</v>
      </c>
      <c r="EU25" s="254" t="str">
        <f>IF(ISNUMBER(FIND(analysismethod10,'III_Plan comp 438.68 {Plan 1}'!CN$15)),"",'III_Plan comp 438.68 {Plan 1}'!CN$15&amp;analysismethod10)</f>
        <v xml:space="preserve">Mandatory Provider Type Validation Analysis; 
</v>
      </c>
      <c r="EV25" s="254" t="str">
        <f>IF(ISNUMBER(FIND(analysismethod10,'III_Plan comp 438.68 {Plan 1}'!CO$15)),"",'III_Plan comp 438.68 {Plan 1}'!CO$15&amp;analysismethod10)</f>
        <v xml:space="preserve">Mandatory Provider Type Validation Analysis; 
</v>
      </c>
      <c r="EW25" s="254" t="str">
        <f>IF(ISNUMBER(FIND(analysismethod10,'III_Plan comp 438.68 {Plan 1}'!CP$15)),"",'III_Plan comp 438.68 {Plan 1}'!CP$15&amp;analysismethod10)</f>
        <v xml:space="preserve">Mandatory Provider Type Validation Analysis; 
</v>
      </c>
      <c r="EX25" s="254" t="str">
        <f>IF(ISNUMBER(FIND(analysismethod10,'III_Plan comp 438.68 {Plan 1}'!CQ$15)),"",'III_Plan comp 438.68 {Plan 1}'!CQ$15&amp;analysismethod10)</f>
        <v xml:space="preserve">Mandatory Provider Type Validation Analysis; 
</v>
      </c>
      <c r="EY25" s="254" t="str">
        <f>IF(ISNUMBER(FIND(analysismethod10,'III_Plan comp 438.68 {Plan 1}'!CR$15)),"",'III_Plan comp 438.68 {Plan 1}'!CR$15&amp;analysismethod10)</f>
        <v xml:space="preserve">Mandatory Provider Type Validation Analysis; 
</v>
      </c>
      <c r="EZ25" s="254" t="str">
        <f>IF(ISNUMBER(FIND(analysismethod10,'III_Plan comp 438.68 {Plan 1}'!CS$15)),"",'III_Plan comp 438.68 {Plan 1}'!CS$15&amp;analysismethod10)</f>
        <v xml:space="preserve">Mandatory Provider Type Validation Analysis; 
</v>
      </c>
      <c r="FA25" s="254" t="str">
        <f>IF(ISNUMBER(FIND(analysismethod10,'III_Plan comp 438.68 {Plan 1}'!CT$15)),"",'III_Plan comp 438.68 {Plan 1}'!CT$15&amp;analysismethod10)</f>
        <v xml:space="preserve">Mandatory Provider Type Validation Analysis; 
</v>
      </c>
      <c r="FB25" s="254" t="str">
        <f>IF(ISNUMBER(FIND(analysismethod10,'III_Plan comp 438.68 {Plan 1}'!CU$15)),"",'III_Plan comp 438.68 {Plan 1}'!CU$15&amp;analysismethod10)</f>
        <v xml:space="preserve">Mandatory Provider Type Validation Analysis; 
</v>
      </c>
      <c r="FC25" s="254" t="str">
        <f>IF(ISNUMBER(FIND(analysismethod10,'III_Plan comp 438.68 {Plan 1}'!CV$15)),"",'III_Plan comp 438.68 {Plan 1}'!CV$15&amp;analysismethod10)</f>
        <v xml:space="preserve">Mandatory Provider Type Validation Analysis; 
</v>
      </c>
      <c r="FD25" s="254" t="str">
        <f>IF(ISNUMBER(FIND(analysismethod10,'III_Plan comp 438.68 {Plan 1}'!CW$15)),"",'III_Plan comp 438.68 {Plan 1}'!CW$15&amp;analysismethod10)</f>
        <v xml:space="preserve">Mandatory Provider Type Validation Analysis; 
</v>
      </c>
      <c r="FE25" s="254" t="str">
        <f>IF(ISNUMBER(FIND(analysismethod10,'III_Plan comp 438.68 {Plan 1}'!CX$15)),"",'III_Plan comp 438.68 {Plan 1}'!CX$15&amp;analysismethod10)</f>
        <v xml:space="preserve">Mandatory Provider Type Validation Analysis; 
</v>
      </c>
      <c r="FF25" s="254" t="str">
        <f>IF(ISNUMBER(FIND(analysismethod10,'III_Plan comp 438.68 {Plan 1}'!CY$15)),"",'III_Plan comp 438.68 {Plan 1}'!CY$15&amp;analysismethod10)</f>
        <v xml:space="preserve">Mandatory Provider Type Validation Analysis; 
</v>
      </c>
      <c r="FG25" s="254" t="str">
        <f>IF(ISNUMBER(FIND(analysismethod10,'III_Plan comp 438.68 {Plan 1}'!CZ$15)),"",'III_Plan comp 438.68 {Plan 1}'!CZ$15&amp;analysismethod10)</f>
        <v xml:space="preserve">Mandatory Provider Type Validation Analysis; 
</v>
      </c>
    </row>
    <row r="26" spans="2:163" ht="14.45" thickTop="1">
      <c r="B26" s="11" t="s">
        <v>736</v>
      </c>
      <c r="C26" s="11"/>
      <c r="D26" s="11"/>
      <c r="E26" s="11"/>
      <c r="F26" s="11"/>
      <c r="G26" s="11"/>
      <c r="J26" s="92"/>
      <c r="K26" s="91"/>
      <c r="L26" s="91"/>
      <c r="M26" s="91"/>
      <c r="N26" s="91"/>
      <c r="O26" s="91"/>
      <c r="P26" s="91"/>
      <c r="Q26" s="91"/>
      <c r="R26" s="91"/>
      <c r="S26" s="91"/>
      <c r="T26" s="91"/>
      <c r="BK26" s="13"/>
      <c r="BL26" s="13"/>
    </row>
    <row r="27" spans="2:163" ht="14.45" thickBot="1">
      <c r="B27" s="11" t="s">
        <v>737</v>
      </c>
      <c r="C27" s="11"/>
      <c r="D27" s="11"/>
      <c r="E27" s="11"/>
      <c r="F27" s="11"/>
      <c r="G27" s="11"/>
      <c r="J27" s="92"/>
      <c r="K27" s="91"/>
      <c r="L27" s="91"/>
      <c r="M27" s="91"/>
      <c r="N27" s="91"/>
      <c r="O27" s="91"/>
      <c r="P27" s="91"/>
      <c r="Q27" s="91"/>
      <c r="R27" s="91"/>
      <c r="S27" s="91"/>
      <c r="T27" s="91"/>
      <c r="BK27" s="13"/>
      <c r="BL27" s="13"/>
    </row>
    <row r="28" spans="2:163" ht="14.45" thickTop="1">
      <c r="B28" s="11" t="s">
        <v>738</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739</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c r="B30" s="11" t="s">
        <v>740</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741</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742</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743</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c r="B34" s="11" t="s">
        <v>744</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745</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Revealed Shopper: Network Participation &amp; Appointment Availability; 
</v>
      </c>
      <c r="BM35" s="251" t="str">
        <f>IF(ISNUMBER(FIND(analysismethod8,'III_Plan comp 438.68 {Plan 2}'!F$15)),"",'III_Plan comp 438.68 {Plan 2}'!F$15&amp;analysismethod8)</f>
        <v xml:space="preserve">Revealed Shopper: Network Participation &amp; Appointment Availability; 
</v>
      </c>
      <c r="BN35" s="251" t="str">
        <f>IF(ISNUMBER(FIND(analysismethod8,'III_Plan comp 438.68 {Plan 2}'!G$15)),"",'III_Plan comp 438.68 {Plan 2}'!G$15&amp;analysismethod8)</f>
        <v xml:space="preserve">Revealed Shopper: Network Participation &amp; Appointment Availability; 
</v>
      </c>
      <c r="BO35" s="251" t="str">
        <f>IF(ISNUMBER(FIND(analysismethod8,'III_Plan comp 438.68 {Plan 2}'!H$15)),"",'III_Plan comp 438.68 {Plan 2}'!H$15&amp;analysismethod8)</f>
        <v xml:space="preserve">Revealed Shopper: Network Participation &amp; Appointment Availability; 
</v>
      </c>
      <c r="BP35" s="251" t="str">
        <f>IF(ISNUMBER(FIND(analysismethod8,'III_Plan comp 438.68 {Plan 2}'!I$15)),"",'III_Plan comp 438.68 {Plan 2}'!I$15&amp;analysismethod8)</f>
        <v xml:space="preserve">Revealed Shopper: Network Participation &amp; Appointment Availability; 
</v>
      </c>
      <c r="BQ35" s="251" t="str">
        <f>IF(ISNUMBER(FIND(analysismethod8,'III_Plan comp 438.68 {Plan 2}'!J$15)),"",'III_Plan comp 438.68 {Plan 2}'!J$15&amp;analysismethod8)</f>
        <v xml:space="preserve">Revealed Shopper: Network Participation &amp; Appointment Availability; 
</v>
      </c>
      <c r="BR35" s="251" t="str">
        <f>IF(ISNUMBER(FIND(analysismethod8,'III_Plan comp 438.68 {Plan 2}'!K$15)),"",'III_Plan comp 438.68 {Plan 2}'!K$15&amp;analysismethod8)</f>
        <v xml:space="preserve">Revealed Shopper: Network Participation &amp; Appointment Availability; 
</v>
      </c>
      <c r="BS35" s="251" t="str">
        <f>IF(ISNUMBER(FIND(analysismethod8,'III_Plan comp 438.68 {Plan 2}'!L$15)),"",'III_Plan comp 438.68 {Plan 2}'!L$15&amp;analysismethod8)</f>
        <v xml:space="preserve">Revealed Shopper: Network Participation &amp; Appointment Availability; 
</v>
      </c>
      <c r="BT35" s="251" t="str">
        <f>IF(ISNUMBER(FIND(analysismethod8,'III_Plan comp 438.68 {Plan 2}'!M$15)),"",'III_Plan comp 438.68 {Plan 2}'!M$15&amp;analysismethod8)</f>
        <v xml:space="preserve">Revealed Shopper: Network Participation &amp; Appointment Availability; 
</v>
      </c>
      <c r="BU35" s="251" t="str">
        <f>IF(ISNUMBER(FIND(analysismethod8,'III_Plan comp 438.68 {Plan 2}'!N$15)),"",'III_Plan comp 438.68 {Plan 2}'!N$15&amp;analysismethod8)</f>
        <v xml:space="preserve">Revealed Shopper: Network Participation &amp; Appointment Availability; 
</v>
      </c>
      <c r="BV35" s="251" t="str">
        <f>IF(ISNUMBER(FIND(analysismethod8,'III_Plan comp 438.68 {Plan 2}'!O$15)),"",'III_Plan comp 438.68 {Plan 2}'!O$15&amp;analysismethod8)</f>
        <v xml:space="preserve">Revealed Shopper: Network Participation &amp; Appointment Availability; 
</v>
      </c>
      <c r="BW35" s="251" t="str">
        <f>IF(ISNUMBER(FIND(analysismethod8,'III_Plan comp 438.68 {Plan 2}'!P$15)),"",'III_Plan comp 438.68 {Plan 2}'!P$15&amp;analysismethod8)</f>
        <v xml:space="preserve">Revealed Shopper: Network Participation &amp; Appointment Availability; 
</v>
      </c>
      <c r="BX35" s="251" t="str">
        <f>IF(ISNUMBER(FIND(analysismethod8,'III_Plan comp 438.68 {Plan 2}'!Q$15)),"",'III_Plan comp 438.68 {Plan 2}'!Q$15&amp;analysismethod8)</f>
        <v xml:space="preserve">Revealed Shopper: Network Participation &amp; Appointment Availability; 
</v>
      </c>
      <c r="BY35" s="251" t="str">
        <f>IF(ISNUMBER(FIND(analysismethod8,'III_Plan comp 438.68 {Plan 2}'!R$15)),"",'III_Plan comp 438.68 {Plan 2}'!R$15&amp;analysismethod8)</f>
        <v xml:space="preserve">Revealed Shopper: Network Participation &amp; Appointment Availability; 
</v>
      </c>
      <c r="BZ35" s="251" t="str">
        <f>IF(ISNUMBER(FIND(analysismethod8,'III_Plan comp 438.68 {Plan 2}'!S$15)),"",'III_Plan comp 438.68 {Plan 2}'!S$15&amp;analysismethod8)</f>
        <v xml:space="preserve">Revealed Shopper: Network Participation &amp; Appointment Availability; 
</v>
      </c>
      <c r="CA35" s="251" t="str">
        <f>IF(ISNUMBER(FIND(analysismethod8,'III_Plan comp 438.68 {Plan 2}'!T$15)),"",'III_Plan comp 438.68 {Plan 2}'!T$15&amp;analysismethod8)</f>
        <v xml:space="preserve">Revealed Shopper: Network Participation &amp; Appointment Availability; 
</v>
      </c>
      <c r="CB35" s="251" t="str">
        <f>IF(ISNUMBER(FIND(analysismethod8,'III_Plan comp 438.68 {Plan 2}'!U$15)),"",'III_Plan comp 438.68 {Plan 2}'!U$15&amp;analysismethod8)</f>
        <v xml:space="preserve">Revealed Shopper: Network Participation &amp; Appointment Availability; 
</v>
      </c>
      <c r="CC35" s="251" t="str">
        <f>IF(ISNUMBER(FIND(analysismethod8,'III_Plan comp 438.68 {Plan 2}'!V$15)),"",'III_Plan comp 438.68 {Plan 2}'!V$15&amp;analysismethod8)</f>
        <v xml:space="preserve">Revealed Shopper: Network Participation &amp; Appointment Availability; 
</v>
      </c>
      <c r="CD35" s="251" t="str">
        <f>IF(ISNUMBER(FIND(analysismethod8,'III_Plan comp 438.68 {Plan 2}'!W$15)),"",'III_Plan comp 438.68 {Plan 2}'!W$15&amp;analysismethod8)</f>
        <v xml:space="preserve">Revealed Shopper: Network Participation &amp; Appointment Availability; 
</v>
      </c>
      <c r="CE35" s="251" t="str">
        <f>IF(ISNUMBER(FIND(analysismethod8,'III_Plan comp 438.68 {Plan 2}'!X$15)),"",'III_Plan comp 438.68 {Plan 2}'!X$15&amp;analysismethod8)</f>
        <v xml:space="preserve">Revealed Shopper: Network Participation &amp; Appointment Availability; 
</v>
      </c>
      <c r="CF35" s="251" t="str">
        <f>IF(ISNUMBER(FIND(analysismethod8,'III_Plan comp 438.68 {Plan 2}'!Y$15)),"",'III_Plan comp 438.68 {Plan 2}'!Y$15&amp;analysismethod8)</f>
        <v xml:space="preserve">Revealed Shopper: Network Participation &amp; Appointment Availability; 
</v>
      </c>
      <c r="CG35" s="251" t="str">
        <f>IF(ISNUMBER(FIND(analysismethod8,'III_Plan comp 438.68 {Plan 2}'!Z$15)),"",'III_Plan comp 438.68 {Plan 2}'!Z$15&amp;analysismethod8)</f>
        <v xml:space="preserve">Revealed Shopper: Network Participation &amp; Appointment Availability; 
</v>
      </c>
      <c r="CH35" s="251" t="str">
        <f>IF(ISNUMBER(FIND(analysismethod8,'III_Plan comp 438.68 {Plan 2}'!AA$15)),"",'III_Plan comp 438.68 {Plan 2}'!AA$15&amp;analysismethod8)</f>
        <v xml:space="preserve">Revealed Shopper: Network Participation &amp; Appointment Availability; 
</v>
      </c>
      <c r="CI35" s="251" t="str">
        <f>IF(ISNUMBER(FIND(analysismethod8,'III_Plan comp 438.68 {Plan 2}'!AB$15)),"",'III_Plan comp 438.68 {Plan 2}'!AB$15&amp;analysismethod8)</f>
        <v xml:space="preserve">Revealed Shopper: Network Participation &amp; Appointment Availability; 
</v>
      </c>
      <c r="CJ35" s="251" t="str">
        <f>IF(ISNUMBER(FIND(analysismethod8,'III_Plan comp 438.68 {Plan 2}'!AC$15)),"",'III_Plan comp 438.68 {Plan 2}'!AC$15&amp;analysismethod8)</f>
        <v xml:space="preserve">Revealed Shopper: Network Participation &amp; Appointment Availability; 
</v>
      </c>
      <c r="CK35" s="251" t="str">
        <f>IF(ISNUMBER(FIND(analysismethod8,'III_Plan comp 438.68 {Plan 2}'!AD$15)),"",'III_Plan comp 438.68 {Plan 2}'!AD$15&amp;analysismethod8)</f>
        <v xml:space="preserve">Revealed Shopper: Network Participation &amp; Appointment Availability; 
</v>
      </c>
      <c r="CL35" s="251" t="str">
        <f>IF(ISNUMBER(FIND(analysismethod8,'III_Plan comp 438.68 {Plan 2}'!AE$15)),"",'III_Plan comp 438.68 {Plan 2}'!AE$15&amp;analysismethod8)</f>
        <v xml:space="preserve">Revealed Shopper: Network Participation &amp; Appointment Availability; 
</v>
      </c>
      <c r="CM35" s="251" t="str">
        <f>IF(ISNUMBER(FIND(analysismethod8,'III_Plan comp 438.68 {Plan 2}'!AF$15)),"",'III_Plan comp 438.68 {Plan 2}'!AF$15&amp;analysismethod8)</f>
        <v xml:space="preserve">Revealed Shopper: Network Participation &amp; Appointment Availability; 
</v>
      </c>
      <c r="CN35" s="251" t="str">
        <f>IF(ISNUMBER(FIND(analysismethod8,'III_Plan comp 438.68 {Plan 2}'!AG$15)),"",'III_Plan comp 438.68 {Plan 2}'!AG$15&amp;analysismethod8)</f>
        <v xml:space="preserve">Revealed Shopper: Network Participation &amp; Appointment Availability; 
</v>
      </c>
      <c r="CO35" s="251" t="str">
        <f>IF(ISNUMBER(FIND(analysismethod8,'III_Plan comp 438.68 {Plan 2}'!AH$15)),"",'III_Plan comp 438.68 {Plan 2}'!AH$15&amp;analysismethod8)</f>
        <v xml:space="preserve">Revealed Shopper: Network Participation &amp; Appointment Availability; 
</v>
      </c>
      <c r="CP35" s="251" t="str">
        <f>IF(ISNUMBER(FIND(analysismethod8,'III_Plan comp 438.68 {Plan 2}'!AI$15)),"",'III_Plan comp 438.68 {Plan 2}'!AI$15&amp;analysismethod8)</f>
        <v xml:space="preserve">Revealed Shopper: Network Participation &amp; Appointment Availability; 
</v>
      </c>
      <c r="CQ35" s="251" t="str">
        <f>IF(ISNUMBER(FIND(analysismethod8,'III_Plan comp 438.68 {Plan 2}'!AJ$15)),"",'III_Plan comp 438.68 {Plan 2}'!AJ$15&amp;analysismethod8)</f>
        <v xml:space="preserve">Revealed Shopper: Network Participation &amp; Appointment Availability; 
</v>
      </c>
      <c r="CR35" s="251" t="str">
        <f>IF(ISNUMBER(FIND(analysismethod8,'III_Plan comp 438.68 {Plan 2}'!AK$15)),"",'III_Plan comp 438.68 {Plan 2}'!AK$15&amp;analysismethod8)</f>
        <v xml:space="preserve">Revealed Shopper: Network Participation &amp; Appointment Availability; 
</v>
      </c>
      <c r="CS35" s="251" t="str">
        <f>IF(ISNUMBER(FIND(analysismethod8,'III_Plan comp 438.68 {Plan 2}'!AL$15)),"",'III_Plan comp 438.68 {Plan 2}'!AL$15&amp;analysismethod8)</f>
        <v xml:space="preserve">Revealed Shopper: Network Participation &amp; Appointment Availability; 
</v>
      </c>
      <c r="CT35" s="251" t="str">
        <f>IF(ISNUMBER(FIND(analysismethod8,'III_Plan comp 438.68 {Plan 2}'!AM$15)),"",'III_Plan comp 438.68 {Plan 2}'!AM$15&amp;analysismethod8)</f>
        <v xml:space="preserve">Revealed Shopper: Network Participation &amp; Appointment Availability; 
</v>
      </c>
      <c r="CU35" s="251" t="str">
        <f>IF(ISNUMBER(FIND(analysismethod8,'III_Plan comp 438.68 {Plan 2}'!AN$15)),"",'III_Plan comp 438.68 {Plan 2}'!AN$15&amp;analysismethod8)</f>
        <v xml:space="preserve">Revealed Shopper: Network Participation &amp; Appointment Availability; 
</v>
      </c>
      <c r="CV35" s="251" t="str">
        <f>IF(ISNUMBER(FIND(analysismethod8,'III_Plan comp 438.68 {Plan 2}'!AO$15)),"",'III_Plan comp 438.68 {Plan 2}'!AO$15&amp;analysismethod8)</f>
        <v xml:space="preserve">Revealed Shopper: Network Participation &amp; Appointment Availability; 
</v>
      </c>
      <c r="CW35" s="251" t="str">
        <f>IF(ISNUMBER(FIND(analysismethod8,'III_Plan comp 438.68 {Plan 2}'!AP$15)),"",'III_Plan comp 438.68 {Plan 2}'!AP$15&amp;analysismethod8)</f>
        <v xml:space="preserve">Revealed Shopper: Network Participation &amp; Appointment Availability; 
</v>
      </c>
      <c r="CX35" s="251" t="str">
        <f>IF(ISNUMBER(FIND(analysismethod8,'III_Plan comp 438.68 {Plan 2}'!AQ$15)),"",'III_Plan comp 438.68 {Plan 2}'!AQ$15&amp;analysismethod8)</f>
        <v xml:space="preserve">Revealed Shopper: Network Participation &amp; Appointment Availability; 
</v>
      </c>
      <c r="CY35" s="251" t="str">
        <f>IF(ISNUMBER(FIND(analysismethod8,'III_Plan comp 438.68 {Plan 2}'!AR$15)),"",'III_Plan comp 438.68 {Plan 2}'!AR$15&amp;analysismethod8)</f>
        <v xml:space="preserve">Revealed Shopper: Network Participation &amp; Appointment Availability; 
</v>
      </c>
      <c r="CZ35" s="251" t="str">
        <f>IF(ISNUMBER(FIND(analysismethod8,'III_Plan comp 438.68 {Plan 2}'!AS$15)),"",'III_Plan comp 438.68 {Plan 2}'!AS$15&amp;analysismethod8)</f>
        <v xml:space="preserve">Revealed Shopper: Network Participation &amp; Appointment Availability; 
</v>
      </c>
      <c r="DA35" s="251" t="str">
        <f>IF(ISNUMBER(FIND(analysismethod8,'III_Plan comp 438.68 {Plan 2}'!AT$15)),"",'III_Plan comp 438.68 {Plan 2}'!AT$15&amp;analysismethod8)</f>
        <v xml:space="preserve">Revealed Shopper: Network Participation &amp; Appointment Availability; 
</v>
      </c>
      <c r="DB35" s="251" t="str">
        <f>IF(ISNUMBER(FIND(analysismethod8,'III_Plan comp 438.68 {Plan 2}'!AU$15)),"",'III_Plan comp 438.68 {Plan 2}'!AU$15&amp;analysismethod8)</f>
        <v xml:space="preserve">Revealed Shopper: Network Participation &amp; Appointment Availability; 
</v>
      </c>
      <c r="DC35" s="251" t="str">
        <f>IF(ISNUMBER(FIND(analysismethod8,'III_Plan comp 438.68 {Plan 2}'!AV$15)),"",'III_Plan comp 438.68 {Plan 2}'!AV$15&amp;analysismethod8)</f>
        <v xml:space="preserve">Revealed Shopper: Network Participation &amp; Appointment Availability; 
</v>
      </c>
      <c r="DD35" s="251" t="str">
        <f>IF(ISNUMBER(FIND(analysismethod8,'III_Plan comp 438.68 {Plan 2}'!AW$15)),"",'III_Plan comp 438.68 {Plan 2}'!AW$15&amp;analysismethod8)</f>
        <v xml:space="preserve">Revealed Shopper: Network Participation &amp; Appointment Availability; 
</v>
      </c>
      <c r="DE35" s="251" t="str">
        <f>IF(ISNUMBER(FIND(analysismethod8,'III_Plan comp 438.68 {Plan 2}'!AX$15)),"",'III_Plan comp 438.68 {Plan 2}'!AX$15&amp;analysismethod8)</f>
        <v xml:space="preserve">Revealed Shopper: Network Participation &amp; Appointment Availability; 
</v>
      </c>
      <c r="DF35" s="251" t="str">
        <f>IF(ISNUMBER(FIND(analysismethod8,'III_Plan comp 438.68 {Plan 2}'!AY$15)),"",'III_Plan comp 438.68 {Plan 2}'!AY$15&amp;analysismethod8)</f>
        <v xml:space="preserve">Revealed Shopper: Network Participation &amp; Appointment Availability; 
</v>
      </c>
      <c r="DG35" s="251" t="str">
        <f>IF(ISNUMBER(FIND(analysismethod8,'III_Plan comp 438.68 {Plan 2}'!AZ$15)),"",'III_Plan comp 438.68 {Plan 2}'!AZ$15&amp;analysismethod8)</f>
        <v xml:space="preserve">Revealed Shopper: Network Participation &amp; Appointment Availability; 
</v>
      </c>
      <c r="DH35" s="251" t="str">
        <f>IF(ISNUMBER(FIND(analysismethod8,'III_Plan comp 438.68 {Plan 2}'!BA$15)),"",'III_Plan comp 438.68 {Plan 2}'!BA$15&amp;analysismethod8)</f>
        <v xml:space="preserve">Revealed Shopper: Network Participation &amp; Appointment Availability; 
</v>
      </c>
      <c r="DI35" s="251" t="str">
        <f>IF(ISNUMBER(FIND(analysismethod8,'III_Plan comp 438.68 {Plan 2}'!BB$15)),"",'III_Plan comp 438.68 {Plan 2}'!BB$15&amp;analysismethod8)</f>
        <v xml:space="preserve">Revealed Shopper: Network Participation &amp; Appointment Availability; 
</v>
      </c>
      <c r="DJ35" s="251" t="str">
        <f>IF(ISNUMBER(FIND(analysismethod8,'III_Plan comp 438.68 {Plan 2}'!BC$15)),"",'III_Plan comp 438.68 {Plan 2}'!BC$15&amp;analysismethod8)</f>
        <v xml:space="preserve">Revealed Shopper: Network Participation &amp; Appointment Availability; 
</v>
      </c>
      <c r="DK35" s="251" t="str">
        <f>IF(ISNUMBER(FIND(analysismethod8,'III_Plan comp 438.68 {Plan 2}'!BD$15)),"",'III_Plan comp 438.68 {Plan 2}'!BD$15&amp;analysismethod8)</f>
        <v xml:space="preserve">Revealed Shopper: Network Participation &amp; Appointment Availability; 
</v>
      </c>
      <c r="DL35" s="251" t="str">
        <f>IF(ISNUMBER(FIND(analysismethod8,'III_Plan comp 438.68 {Plan 2}'!BE$15)),"",'III_Plan comp 438.68 {Plan 2}'!BE$15&amp;analysismethod8)</f>
        <v xml:space="preserve">Revealed Shopper: Network Participation &amp; Appointment Availability; 
</v>
      </c>
      <c r="DM35" s="251" t="str">
        <f>IF(ISNUMBER(FIND(analysismethod8,'III_Plan comp 438.68 {Plan 2}'!BF$15)),"",'III_Plan comp 438.68 {Plan 2}'!BF$15&amp;analysismethod8)</f>
        <v xml:space="preserve">Revealed Shopper: Network Participation &amp; Appointment Availability; 
</v>
      </c>
      <c r="DN35" s="251" t="str">
        <f>IF(ISNUMBER(FIND(analysismethod8,'III_Plan comp 438.68 {Plan 2}'!BG$15)),"",'III_Plan comp 438.68 {Plan 2}'!BG$15&amp;analysismethod8)</f>
        <v xml:space="preserve">Revealed Shopper: Network Participation &amp; Appointment Availability; 
</v>
      </c>
      <c r="DO35" s="251" t="str">
        <f>IF(ISNUMBER(FIND(analysismethod8,'III_Plan comp 438.68 {Plan 2}'!BH$15)),"",'III_Plan comp 438.68 {Plan 2}'!BH$15&amp;analysismethod8)</f>
        <v xml:space="preserve">Revealed Shopper: Network Participation &amp; Appointment Availability; 
</v>
      </c>
      <c r="DP35" s="251" t="str">
        <f>IF(ISNUMBER(FIND(analysismethod8,'III_Plan comp 438.68 {Plan 2}'!BI$15)),"",'III_Plan comp 438.68 {Plan 2}'!BI$15&amp;analysismethod8)</f>
        <v xml:space="preserve">Revealed Shopper: Network Participation &amp; Appointment Availability; 
</v>
      </c>
      <c r="DQ35" s="251" t="str">
        <f>IF(ISNUMBER(FIND(analysismethod8,'III_Plan comp 438.68 {Plan 2}'!BJ$15)),"",'III_Plan comp 438.68 {Plan 2}'!BJ$15&amp;analysismethod8)</f>
        <v xml:space="preserve">Revealed Shopper: Network Participation &amp; Appointment Availability; 
</v>
      </c>
      <c r="DR35" s="251" t="str">
        <f>IF(ISNUMBER(FIND(analysismethod8,'III_Plan comp 438.68 {Plan 2}'!BK$15)),"",'III_Plan comp 438.68 {Plan 2}'!BK$15&amp;analysismethod8)</f>
        <v xml:space="preserve">Revealed Shopper: Network Participation &amp; Appointment Availability; 
</v>
      </c>
      <c r="DS35" s="251" t="str">
        <f>IF(ISNUMBER(FIND(analysismethod8,'III_Plan comp 438.68 {Plan 2}'!BL$15)),"",'III_Plan comp 438.68 {Plan 2}'!BL$15&amp;analysismethod8)</f>
        <v xml:space="preserve">Revealed Shopper: Network Participation &amp; Appointment Availability; 
</v>
      </c>
      <c r="DT35" s="251" t="str">
        <f>IF(ISNUMBER(FIND(analysismethod8,'III_Plan comp 438.68 {Plan 2}'!BM$15)),"",'III_Plan comp 438.68 {Plan 2}'!BM$15&amp;analysismethod8)</f>
        <v xml:space="preserve">Revealed Shopper: Network Participation &amp; Appointment Availability; 
</v>
      </c>
      <c r="DU35" s="251" t="str">
        <f>IF(ISNUMBER(FIND(analysismethod8,'III_Plan comp 438.68 {Plan 2}'!BN$15)),"",'III_Plan comp 438.68 {Plan 2}'!BN$15&amp;analysismethod8)</f>
        <v xml:space="preserve">Revealed Shopper: Network Participation &amp; Appointment Availability; 
</v>
      </c>
      <c r="DV35" s="251" t="str">
        <f>IF(ISNUMBER(FIND(analysismethod8,'III_Plan comp 438.68 {Plan 2}'!BO$15)),"",'III_Plan comp 438.68 {Plan 2}'!BO$15&amp;analysismethod8)</f>
        <v xml:space="preserve">Revealed Shopper: Network Participation &amp; Appointment Availability; 
</v>
      </c>
      <c r="DW35" s="251" t="str">
        <f>IF(ISNUMBER(FIND(analysismethod8,'III_Plan comp 438.68 {Plan 2}'!BP$15)),"",'III_Plan comp 438.68 {Plan 2}'!BP$15&amp;analysismethod8)</f>
        <v xml:space="preserve">Revealed Shopper: Network Participation &amp; Appointment Availability; 
</v>
      </c>
      <c r="DX35" s="251" t="str">
        <f>IF(ISNUMBER(FIND(analysismethod8,'III_Plan comp 438.68 {Plan 2}'!BQ$15)),"",'III_Plan comp 438.68 {Plan 2}'!BQ$15&amp;analysismethod8)</f>
        <v xml:space="preserve">Revealed Shopper: Network Participation &amp; Appointment Availability; 
</v>
      </c>
      <c r="DY35" s="251" t="str">
        <f>IF(ISNUMBER(FIND(analysismethod8,'III_Plan comp 438.68 {Plan 2}'!BR$15)),"",'III_Plan comp 438.68 {Plan 2}'!BR$15&amp;analysismethod8)</f>
        <v xml:space="preserve">Revealed Shopper: Network Participation &amp; Appointment Availability; 
</v>
      </c>
      <c r="DZ35" s="251" t="str">
        <f>IF(ISNUMBER(FIND(analysismethod8,'III_Plan comp 438.68 {Plan 2}'!BS$15)),"",'III_Plan comp 438.68 {Plan 2}'!BS$15&amp;analysismethod8)</f>
        <v xml:space="preserve">Revealed Shopper: Network Participation &amp; Appointment Availability; 
</v>
      </c>
      <c r="EA35" s="251" t="str">
        <f>IF(ISNUMBER(FIND(analysismethod8,'III_Plan comp 438.68 {Plan 2}'!BT$15)),"",'III_Plan comp 438.68 {Plan 2}'!BT$15&amp;analysismethod8)</f>
        <v xml:space="preserve">Revealed Shopper: Network Participation &amp; Appointment Availability; 
</v>
      </c>
      <c r="EB35" s="251" t="str">
        <f>IF(ISNUMBER(FIND(analysismethod8,'III_Plan comp 438.68 {Plan 2}'!BU$15)),"",'III_Plan comp 438.68 {Plan 2}'!BU$15&amp;analysismethod8)</f>
        <v xml:space="preserve">Revealed Shopper: Network Participation &amp; Appointment Availability; 
</v>
      </c>
      <c r="EC35" s="251" t="str">
        <f>IF(ISNUMBER(FIND(analysismethod8,'III_Plan comp 438.68 {Plan 2}'!BV$15)),"",'III_Plan comp 438.68 {Plan 2}'!BV$15&amp;analysismethod8)</f>
        <v xml:space="preserve">Revealed Shopper: Network Participation &amp; Appointment Availability; 
</v>
      </c>
      <c r="ED35" s="251" t="str">
        <f>IF(ISNUMBER(FIND(analysismethod8,'III_Plan comp 438.68 {Plan 2}'!BW$15)),"",'III_Plan comp 438.68 {Plan 2}'!BW$15&amp;analysismethod8)</f>
        <v xml:space="preserve">Revealed Shopper: Network Participation &amp; Appointment Availability; 
</v>
      </c>
      <c r="EE35" s="251" t="str">
        <f>IF(ISNUMBER(FIND(analysismethod8,'III_Plan comp 438.68 {Plan 2}'!BX$15)),"",'III_Plan comp 438.68 {Plan 2}'!BX$15&amp;analysismethod8)</f>
        <v xml:space="preserve">Revealed Shopper: Network Participation &amp; Appointment Availability; 
</v>
      </c>
      <c r="EF35" s="251" t="str">
        <f>IF(ISNUMBER(FIND(analysismethod8,'III_Plan comp 438.68 {Plan 2}'!BY$15)),"",'III_Plan comp 438.68 {Plan 2}'!BY$15&amp;analysismethod8)</f>
        <v xml:space="preserve">Revealed Shopper: Network Participation &amp; Appointment Availability; 
</v>
      </c>
      <c r="EG35" s="251" t="str">
        <f>IF(ISNUMBER(FIND(analysismethod8,'III_Plan comp 438.68 {Plan 2}'!BZ$15)),"",'III_Plan comp 438.68 {Plan 2}'!BZ$15&amp;analysismethod8)</f>
        <v xml:space="preserve">Revealed Shopper: Network Participation &amp; Appointment Availability; 
</v>
      </c>
      <c r="EH35" s="251" t="str">
        <f>IF(ISNUMBER(FIND(analysismethod8,'III_Plan comp 438.68 {Plan 2}'!CA$15)),"",'III_Plan comp 438.68 {Plan 2}'!CA$15&amp;analysismethod8)</f>
        <v xml:space="preserve">Revealed Shopper: Network Participation &amp; Appointment Availability; 
</v>
      </c>
      <c r="EI35" s="251" t="str">
        <f>IF(ISNUMBER(FIND(analysismethod8,'III_Plan comp 438.68 {Plan 2}'!CB$15)),"",'III_Plan comp 438.68 {Plan 2}'!CB$15&amp;analysismethod8)</f>
        <v xml:space="preserve">Revealed Shopper: Network Participation &amp; Appointment Availability; 
</v>
      </c>
      <c r="EJ35" s="251" t="str">
        <f>IF(ISNUMBER(FIND(analysismethod8,'III_Plan comp 438.68 {Plan 2}'!CC$15)),"",'III_Plan comp 438.68 {Plan 2}'!CC$15&amp;analysismethod8)</f>
        <v xml:space="preserve">Revealed Shopper: Network Participation &amp; Appointment Availability; 
</v>
      </c>
      <c r="EK35" s="251" t="str">
        <f>IF(ISNUMBER(FIND(analysismethod8,'III_Plan comp 438.68 {Plan 2}'!CD$15)),"",'III_Plan comp 438.68 {Plan 2}'!CD$15&amp;analysismethod8)</f>
        <v xml:space="preserve">Revealed Shopper: Network Participation &amp; Appointment Availability; 
</v>
      </c>
      <c r="EL35" s="251" t="str">
        <f>IF(ISNUMBER(FIND(analysismethod8,'III_Plan comp 438.68 {Plan 2}'!CE$15)),"",'III_Plan comp 438.68 {Plan 2}'!CE$15&amp;analysismethod8)</f>
        <v xml:space="preserve">Revealed Shopper: Network Participation &amp; Appointment Availability; 
</v>
      </c>
      <c r="EM35" s="251" t="str">
        <f>IF(ISNUMBER(FIND(analysismethod8,'III_Plan comp 438.68 {Plan 2}'!CF$15)),"",'III_Plan comp 438.68 {Plan 2}'!CF$15&amp;analysismethod8)</f>
        <v xml:space="preserve">Revealed Shopper: Network Participation &amp; Appointment Availability; 
</v>
      </c>
      <c r="EN35" s="251" t="str">
        <f>IF(ISNUMBER(FIND(analysismethod8,'III_Plan comp 438.68 {Plan 2}'!CG$15)),"",'III_Plan comp 438.68 {Plan 2}'!CG$15&amp;analysismethod8)</f>
        <v xml:space="preserve">Revealed Shopper: Network Participation &amp; Appointment Availability; 
</v>
      </c>
      <c r="EO35" s="251" t="str">
        <f>IF(ISNUMBER(FIND(analysismethod8,'III_Plan comp 438.68 {Plan 2}'!CH$15)),"",'III_Plan comp 438.68 {Plan 2}'!CH$15&amp;analysismethod8)</f>
        <v xml:space="preserve">Revealed Shopper: Network Participation &amp; Appointment Availability; 
</v>
      </c>
      <c r="EP35" s="251" t="str">
        <f>IF(ISNUMBER(FIND(analysismethod8,'III_Plan comp 438.68 {Plan 2}'!CI$15)),"",'III_Plan comp 438.68 {Plan 2}'!CI$15&amp;analysismethod8)</f>
        <v xml:space="preserve">Revealed Shopper: Network Participation &amp; Appointment Availability; 
</v>
      </c>
      <c r="EQ35" s="251" t="str">
        <f>IF(ISNUMBER(FIND(analysismethod8,'III_Plan comp 438.68 {Plan 2}'!CJ$15)),"",'III_Plan comp 438.68 {Plan 2}'!CJ$15&amp;analysismethod8)</f>
        <v xml:space="preserve">Revealed Shopper: Network Participation &amp; Appointment Availability; 
</v>
      </c>
      <c r="ER35" s="251" t="str">
        <f>IF(ISNUMBER(FIND(analysismethod8,'III_Plan comp 438.68 {Plan 2}'!CK$15)),"",'III_Plan comp 438.68 {Plan 2}'!CK$15&amp;analysismethod8)</f>
        <v xml:space="preserve">Revealed Shopper: Network Participation &amp; Appointment Availability; 
</v>
      </c>
      <c r="ES35" s="251" t="str">
        <f>IF(ISNUMBER(FIND(analysismethod8,'III_Plan comp 438.68 {Plan 2}'!CL$15)),"",'III_Plan comp 438.68 {Plan 2}'!CL$15&amp;analysismethod8)</f>
        <v xml:space="preserve">Revealed Shopper: Network Participation &amp; Appointment Availability; 
</v>
      </c>
      <c r="ET35" s="251" t="str">
        <f>IF(ISNUMBER(FIND(analysismethod8,'III_Plan comp 438.68 {Plan 2}'!CM$15)),"",'III_Plan comp 438.68 {Plan 2}'!CM$15&amp;analysismethod8)</f>
        <v xml:space="preserve">Revealed Shopper: Network Participation &amp; Appointment Availability; 
</v>
      </c>
      <c r="EU35" s="251" t="str">
        <f>IF(ISNUMBER(FIND(analysismethod8,'III_Plan comp 438.68 {Plan 2}'!CN$15)),"",'III_Plan comp 438.68 {Plan 2}'!CN$15&amp;analysismethod8)</f>
        <v xml:space="preserve">Revealed Shopper: Network Participation &amp; Appointment Availability; 
</v>
      </c>
      <c r="EV35" s="251" t="str">
        <f>IF(ISNUMBER(FIND(analysismethod8,'III_Plan comp 438.68 {Plan 2}'!CO$15)),"",'III_Plan comp 438.68 {Plan 2}'!CO$15&amp;analysismethod8)</f>
        <v xml:space="preserve">Revealed Shopper: Network Participation &amp; Appointment Availability; 
</v>
      </c>
      <c r="EW35" s="251" t="str">
        <f>IF(ISNUMBER(FIND(analysismethod8,'III_Plan comp 438.68 {Plan 2}'!CP$15)),"",'III_Plan comp 438.68 {Plan 2}'!CP$15&amp;analysismethod8)</f>
        <v xml:space="preserve">Revealed Shopper: Network Participation &amp; Appointment Availability; 
</v>
      </c>
      <c r="EX35" s="251" t="str">
        <f>IF(ISNUMBER(FIND(analysismethod8,'III_Plan comp 438.68 {Plan 2}'!CQ$15)),"",'III_Plan comp 438.68 {Plan 2}'!CQ$15&amp;analysismethod8)</f>
        <v xml:space="preserve">Revealed Shopper: Network Participation &amp; Appointment Availability; 
</v>
      </c>
      <c r="EY35" s="251" t="str">
        <f>IF(ISNUMBER(FIND(analysismethod8,'III_Plan comp 438.68 {Plan 2}'!CR$15)),"",'III_Plan comp 438.68 {Plan 2}'!CR$15&amp;analysismethod8)</f>
        <v xml:space="preserve">Revealed Shopper: Network Participation &amp; Appointment Availability; 
</v>
      </c>
      <c r="EZ35" s="251" t="str">
        <f>IF(ISNUMBER(FIND(analysismethod8,'III_Plan comp 438.68 {Plan 2}'!CS$15)),"",'III_Plan comp 438.68 {Plan 2}'!CS$15&amp;analysismethod8)</f>
        <v xml:space="preserve">Revealed Shopper: Network Participation &amp; Appointment Availability; 
</v>
      </c>
      <c r="FA35" s="251" t="str">
        <f>IF(ISNUMBER(FIND(analysismethod8,'III_Plan comp 438.68 {Plan 2}'!CT$15)),"",'III_Plan comp 438.68 {Plan 2}'!CT$15&amp;analysismethod8)</f>
        <v xml:space="preserve">Revealed Shopper: Network Participation &amp; Appointment Availability; 
</v>
      </c>
      <c r="FB35" s="251" t="str">
        <f>IF(ISNUMBER(FIND(analysismethod8,'III_Plan comp 438.68 {Plan 2}'!CU$15)),"",'III_Plan comp 438.68 {Plan 2}'!CU$15&amp;analysismethod8)</f>
        <v xml:space="preserve">Revealed Shopper: Network Participation &amp; Appointment Availability; 
</v>
      </c>
      <c r="FC35" s="251" t="str">
        <f>IF(ISNUMBER(FIND(analysismethod8,'III_Plan comp 438.68 {Plan 2}'!CV$15)),"",'III_Plan comp 438.68 {Plan 2}'!CV$15&amp;analysismethod8)</f>
        <v xml:space="preserve">Revealed Shopper: Network Participation &amp; Appointment Availability; 
</v>
      </c>
      <c r="FD35" s="251" t="str">
        <f>IF(ISNUMBER(FIND(analysismethod8,'III_Plan comp 438.68 {Plan 2}'!CW$15)),"",'III_Plan comp 438.68 {Plan 2}'!CW$15&amp;analysismethod8)</f>
        <v xml:space="preserve">Revealed Shopper: Network Participation &amp; Appointment Availability; 
</v>
      </c>
      <c r="FE35" s="251" t="str">
        <f>IF(ISNUMBER(FIND(analysismethod8,'III_Plan comp 438.68 {Plan 2}'!CX$15)),"",'III_Plan comp 438.68 {Plan 2}'!CX$15&amp;analysismethod8)</f>
        <v xml:space="preserve">Revealed Shopper: Network Participation &amp; Appointment Availability; 
</v>
      </c>
      <c r="FF35" s="251" t="str">
        <f>IF(ISNUMBER(FIND(analysismethod8,'III_Plan comp 438.68 {Plan 2}'!CY$15)),"",'III_Plan comp 438.68 {Plan 2}'!CY$15&amp;analysismethod8)</f>
        <v xml:space="preserve">Revealed Shopper: Network Participation &amp; Appointment Availability; 
</v>
      </c>
      <c r="FG35" s="251" t="str">
        <f>IF(ISNUMBER(FIND(analysismethod8,'III_Plan comp 438.68 {Plan 2}'!CZ$15)),"",'III_Plan comp 438.68 {Plan 2}'!CZ$15&amp;analysismethod8)</f>
        <v xml:space="preserve">Revealed Shopper: Network Participation &amp; Appointment Availability; 
</v>
      </c>
    </row>
    <row r="36" spans="2:163">
      <c r="B36" s="11" t="s">
        <v>746</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FTE Ratio Analysis; 
</v>
      </c>
      <c r="BM36" s="251" t="str">
        <f>IF(ISNUMBER(FIND(analysismethod9,'III_Plan comp 438.68 {Plan 2}'!F$15)),"",'III_Plan comp 438.68 {Plan 2}'!F$15&amp;analysismethod9)</f>
        <v xml:space="preserve">FTE Ratio Analysis; 
</v>
      </c>
      <c r="BN36" s="251" t="str">
        <f>IF(ISNUMBER(FIND(analysismethod9,'III_Plan comp 438.68 {Plan 2}'!G$15)),"",'III_Plan comp 438.68 {Plan 2}'!G$15&amp;analysismethod9)</f>
        <v xml:space="preserve">FTE Ratio Analysis; 
</v>
      </c>
      <c r="BO36" s="251" t="str">
        <f>IF(ISNUMBER(FIND(analysismethod9,'III_Plan comp 438.68 {Plan 2}'!H$15)),"",'III_Plan comp 438.68 {Plan 2}'!H$15&amp;analysismethod9)</f>
        <v xml:space="preserve">FTE Ratio Analysis; 
</v>
      </c>
      <c r="BP36" s="251" t="str">
        <f>IF(ISNUMBER(FIND(analysismethod9,'III_Plan comp 438.68 {Plan 2}'!I$15)),"",'III_Plan comp 438.68 {Plan 2}'!I$15&amp;analysismethod9)</f>
        <v xml:space="preserve">FTE Ratio Analysis; 
</v>
      </c>
      <c r="BQ36" s="251" t="str">
        <f>IF(ISNUMBER(FIND(analysismethod9,'III_Plan comp 438.68 {Plan 2}'!J$15)),"",'III_Plan comp 438.68 {Plan 2}'!J$15&amp;analysismethod9)</f>
        <v xml:space="preserve">FTE Ratio Analysis; 
</v>
      </c>
      <c r="BR36" s="251" t="str">
        <f>IF(ISNUMBER(FIND(analysismethod9,'III_Plan comp 438.68 {Plan 2}'!K$15)),"",'III_Plan comp 438.68 {Plan 2}'!K$15&amp;analysismethod9)</f>
        <v xml:space="preserve">FTE Ratio Analysis; 
</v>
      </c>
      <c r="BS36" s="251" t="str">
        <f>IF(ISNUMBER(FIND(analysismethod9,'III_Plan comp 438.68 {Plan 2}'!L$15)),"",'III_Plan comp 438.68 {Plan 2}'!L$15&amp;analysismethod9)</f>
        <v xml:space="preserve">FTE Ratio Analysis; 
</v>
      </c>
      <c r="BT36" s="251" t="str">
        <f>IF(ISNUMBER(FIND(analysismethod9,'III_Plan comp 438.68 {Plan 2}'!M$15)),"",'III_Plan comp 438.68 {Plan 2}'!M$15&amp;analysismethod9)</f>
        <v xml:space="preserve">FTE Ratio Analysis; 
</v>
      </c>
      <c r="BU36" s="251" t="str">
        <f>IF(ISNUMBER(FIND(analysismethod9,'III_Plan comp 438.68 {Plan 2}'!N$15)),"",'III_Plan comp 438.68 {Plan 2}'!N$15&amp;analysismethod9)</f>
        <v xml:space="preserve">FTE Ratio Analysis; 
</v>
      </c>
      <c r="BV36" s="251" t="str">
        <f>IF(ISNUMBER(FIND(analysismethod9,'III_Plan comp 438.68 {Plan 2}'!O$15)),"",'III_Plan comp 438.68 {Plan 2}'!O$15&amp;analysismethod9)</f>
        <v xml:space="preserve">FTE Ratio Analysis; 
</v>
      </c>
      <c r="BW36" s="251" t="str">
        <f>IF(ISNUMBER(FIND(analysismethod9,'III_Plan comp 438.68 {Plan 2}'!P$15)),"",'III_Plan comp 438.68 {Plan 2}'!P$15&amp;analysismethod9)</f>
        <v xml:space="preserve">FTE Ratio Analysis; 
</v>
      </c>
      <c r="BX36" s="251" t="str">
        <f>IF(ISNUMBER(FIND(analysismethod9,'III_Plan comp 438.68 {Plan 2}'!Q$15)),"",'III_Plan comp 438.68 {Plan 2}'!Q$15&amp;analysismethod9)</f>
        <v xml:space="preserve">FTE Ratio Analysis; 
</v>
      </c>
      <c r="BY36" s="251" t="str">
        <f>IF(ISNUMBER(FIND(analysismethod9,'III_Plan comp 438.68 {Plan 2}'!R$15)),"",'III_Plan comp 438.68 {Plan 2}'!R$15&amp;analysismethod9)</f>
        <v xml:space="preserve">FTE Ratio Analysis; 
</v>
      </c>
      <c r="BZ36" s="251" t="str">
        <f>IF(ISNUMBER(FIND(analysismethod9,'III_Plan comp 438.68 {Plan 2}'!S$15)),"",'III_Plan comp 438.68 {Plan 2}'!S$15&amp;analysismethod9)</f>
        <v xml:space="preserve">FTE Ratio Analysis; 
</v>
      </c>
      <c r="CA36" s="251" t="str">
        <f>IF(ISNUMBER(FIND(analysismethod9,'III_Plan comp 438.68 {Plan 2}'!T$15)),"",'III_Plan comp 438.68 {Plan 2}'!T$15&amp;analysismethod9)</f>
        <v xml:space="preserve">FTE Ratio Analysis; 
</v>
      </c>
      <c r="CB36" s="251" t="str">
        <f>IF(ISNUMBER(FIND(analysismethod9,'III_Plan comp 438.68 {Plan 2}'!U$15)),"",'III_Plan comp 438.68 {Plan 2}'!U$15&amp;analysismethod9)</f>
        <v xml:space="preserve">FTE Ratio Analysis; 
</v>
      </c>
      <c r="CC36" s="251" t="str">
        <f>IF(ISNUMBER(FIND(analysismethod9,'III_Plan comp 438.68 {Plan 2}'!V$15)),"",'III_Plan comp 438.68 {Plan 2}'!V$15&amp;analysismethod9)</f>
        <v xml:space="preserve">FTE Ratio Analysis; 
</v>
      </c>
      <c r="CD36" s="251" t="str">
        <f>IF(ISNUMBER(FIND(analysismethod9,'III_Plan comp 438.68 {Plan 2}'!W$15)),"",'III_Plan comp 438.68 {Plan 2}'!W$15&amp;analysismethod9)</f>
        <v xml:space="preserve">FTE Ratio Analysis; 
</v>
      </c>
      <c r="CE36" s="251" t="str">
        <f>IF(ISNUMBER(FIND(analysismethod9,'III_Plan comp 438.68 {Plan 2}'!X$15)),"",'III_Plan comp 438.68 {Plan 2}'!X$15&amp;analysismethod9)</f>
        <v xml:space="preserve">FTE Ratio Analysis; 
</v>
      </c>
      <c r="CF36" s="251" t="str">
        <f>IF(ISNUMBER(FIND(analysismethod9,'III_Plan comp 438.68 {Plan 2}'!Y$15)),"",'III_Plan comp 438.68 {Plan 2}'!Y$15&amp;analysismethod9)</f>
        <v xml:space="preserve">FTE Ratio Analysis; 
</v>
      </c>
      <c r="CG36" s="251" t="str">
        <f>IF(ISNUMBER(FIND(analysismethod9,'III_Plan comp 438.68 {Plan 2}'!Z$15)),"",'III_Plan comp 438.68 {Plan 2}'!Z$15&amp;analysismethod9)</f>
        <v xml:space="preserve">FTE Ratio Analysis; 
</v>
      </c>
      <c r="CH36" s="251" t="str">
        <f>IF(ISNUMBER(FIND(analysismethod9,'III_Plan comp 438.68 {Plan 2}'!AA$15)),"",'III_Plan comp 438.68 {Plan 2}'!AA$15&amp;analysismethod9)</f>
        <v xml:space="preserve">FTE Ratio Analysis; 
</v>
      </c>
      <c r="CI36" s="251" t="str">
        <f>IF(ISNUMBER(FIND(analysismethod9,'III_Plan comp 438.68 {Plan 2}'!AB$15)),"",'III_Plan comp 438.68 {Plan 2}'!AB$15&amp;analysismethod9)</f>
        <v xml:space="preserve">FTE Ratio Analysis; 
</v>
      </c>
      <c r="CJ36" s="251" t="str">
        <f>IF(ISNUMBER(FIND(analysismethod9,'III_Plan comp 438.68 {Plan 2}'!AC$15)),"",'III_Plan comp 438.68 {Plan 2}'!AC$15&amp;analysismethod9)</f>
        <v xml:space="preserve">FTE Ratio Analysis; 
</v>
      </c>
      <c r="CK36" s="251" t="str">
        <f>IF(ISNUMBER(FIND(analysismethod9,'III_Plan comp 438.68 {Plan 2}'!AD$15)),"",'III_Plan comp 438.68 {Plan 2}'!AD$15&amp;analysismethod9)</f>
        <v xml:space="preserve">FTE Ratio Analysis; 
</v>
      </c>
      <c r="CL36" s="251" t="str">
        <f>IF(ISNUMBER(FIND(analysismethod9,'III_Plan comp 438.68 {Plan 2}'!AE$15)),"",'III_Plan comp 438.68 {Plan 2}'!AE$15&amp;analysismethod9)</f>
        <v xml:space="preserve">FTE Ratio Analysis; 
</v>
      </c>
      <c r="CM36" s="251" t="str">
        <f>IF(ISNUMBER(FIND(analysismethod9,'III_Plan comp 438.68 {Plan 2}'!AF$15)),"",'III_Plan comp 438.68 {Plan 2}'!AF$15&amp;analysismethod9)</f>
        <v xml:space="preserve">FTE Ratio Analysis; 
</v>
      </c>
      <c r="CN36" s="251" t="str">
        <f>IF(ISNUMBER(FIND(analysismethod9,'III_Plan comp 438.68 {Plan 2}'!AG$15)),"",'III_Plan comp 438.68 {Plan 2}'!AG$15&amp;analysismethod9)</f>
        <v xml:space="preserve">FTE Ratio Analysis; 
</v>
      </c>
      <c r="CO36" s="251" t="str">
        <f>IF(ISNUMBER(FIND(analysismethod9,'III_Plan comp 438.68 {Plan 2}'!AH$15)),"",'III_Plan comp 438.68 {Plan 2}'!AH$15&amp;analysismethod9)</f>
        <v xml:space="preserve">FTE Ratio Analysis; 
</v>
      </c>
      <c r="CP36" s="251" t="str">
        <f>IF(ISNUMBER(FIND(analysismethod9,'III_Plan comp 438.68 {Plan 2}'!AI$15)),"",'III_Plan comp 438.68 {Plan 2}'!AI$15&amp;analysismethod9)</f>
        <v xml:space="preserve">FTE Ratio Analysis; 
</v>
      </c>
      <c r="CQ36" s="251" t="str">
        <f>IF(ISNUMBER(FIND(analysismethod9,'III_Plan comp 438.68 {Plan 2}'!AJ$15)),"",'III_Plan comp 438.68 {Plan 2}'!AJ$15&amp;analysismethod9)</f>
        <v xml:space="preserve">FTE Ratio Analysis; 
</v>
      </c>
      <c r="CR36" s="251" t="str">
        <f>IF(ISNUMBER(FIND(analysismethod9,'III_Plan comp 438.68 {Plan 2}'!AK$15)),"",'III_Plan comp 438.68 {Plan 2}'!AK$15&amp;analysismethod9)</f>
        <v xml:space="preserve">FTE Ratio Analysis; 
</v>
      </c>
      <c r="CS36" s="251" t="str">
        <f>IF(ISNUMBER(FIND(analysismethod9,'III_Plan comp 438.68 {Plan 2}'!AL$15)),"",'III_Plan comp 438.68 {Plan 2}'!AL$15&amp;analysismethod9)</f>
        <v xml:space="preserve">FTE Ratio Analysis; 
</v>
      </c>
      <c r="CT36" s="251" t="str">
        <f>IF(ISNUMBER(FIND(analysismethod9,'III_Plan comp 438.68 {Plan 2}'!AM$15)),"",'III_Plan comp 438.68 {Plan 2}'!AM$15&amp;analysismethod9)</f>
        <v xml:space="preserve">FTE Ratio Analysis; 
</v>
      </c>
      <c r="CU36" s="251" t="str">
        <f>IF(ISNUMBER(FIND(analysismethod9,'III_Plan comp 438.68 {Plan 2}'!AN$15)),"",'III_Plan comp 438.68 {Plan 2}'!AN$15&amp;analysismethod9)</f>
        <v xml:space="preserve">FTE Ratio Analysis; 
</v>
      </c>
      <c r="CV36" s="251" t="str">
        <f>IF(ISNUMBER(FIND(analysismethod9,'III_Plan comp 438.68 {Plan 2}'!AO$15)),"",'III_Plan comp 438.68 {Plan 2}'!AO$15&amp;analysismethod9)</f>
        <v xml:space="preserve">FTE Ratio Analysis; 
</v>
      </c>
      <c r="CW36" s="251" t="str">
        <f>IF(ISNUMBER(FIND(analysismethod9,'III_Plan comp 438.68 {Plan 2}'!AP$15)),"",'III_Plan comp 438.68 {Plan 2}'!AP$15&amp;analysismethod9)</f>
        <v xml:space="preserve">FTE Ratio Analysis; 
</v>
      </c>
      <c r="CX36" s="251" t="str">
        <f>IF(ISNUMBER(FIND(analysismethod9,'III_Plan comp 438.68 {Plan 2}'!AQ$15)),"",'III_Plan comp 438.68 {Plan 2}'!AQ$15&amp;analysismethod9)</f>
        <v xml:space="preserve">FTE Ratio Analysis; 
</v>
      </c>
      <c r="CY36" s="251" t="str">
        <f>IF(ISNUMBER(FIND(analysismethod9,'III_Plan comp 438.68 {Plan 2}'!AR$15)),"",'III_Plan comp 438.68 {Plan 2}'!AR$15&amp;analysismethod9)</f>
        <v xml:space="preserve">FTE Ratio Analysis; 
</v>
      </c>
      <c r="CZ36" s="251" t="str">
        <f>IF(ISNUMBER(FIND(analysismethod9,'III_Plan comp 438.68 {Plan 2}'!AS$15)),"",'III_Plan comp 438.68 {Plan 2}'!AS$15&amp;analysismethod9)</f>
        <v xml:space="preserve">FTE Ratio Analysis; 
</v>
      </c>
      <c r="DA36" s="251" t="str">
        <f>IF(ISNUMBER(FIND(analysismethod9,'III_Plan comp 438.68 {Plan 2}'!AT$15)),"",'III_Plan comp 438.68 {Plan 2}'!AT$15&amp;analysismethod9)</f>
        <v xml:space="preserve">FTE Ratio Analysis; 
</v>
      </c>
      <c r="DB36" s="251" t="str">
        <f>IF(ISNUMBER(FIND(analysismethod9,'III_Plan comp 438.68 {Plan 2}'!AU$15)),"",'III_Plan comp 438.68 {Plan 2}'!AU$15&amp;analysismethod9)</f>
        <v xml:space="preserve">FTE Ratio Analysis; 
</v>
      </c>
      <c r="DC36" s="251" t="str">
        <f>IF(ISNUMBER(FIND(analysismethod9,'III_Plan comp 438.68 {Plan 2}'!AV$15)),"",'III_Plan comp 438.68 {Plan 2}'!AV$15&amp;analysismethod9)</f>
        <v xml:space="preserve">FTE Ratio Analysis; 
</v>
      </c>
      <c r="DD36" s="251" t="str">
        <f>IF(ISNUMBER(FIND(analysismethod9,'III_Plan comp 438.68 {Plan 2}'!AW$15)),"",'III_Plan comp 438.68 {Plan 2}'!AW$15&amp;analysismethod9)</f>
        <v xml:space="preserve">FTE Ratio Analysis; 
</v>
      </c>
      <c r="DE36" s="251" t="str">
        <f>IF(ISNUMBER(FIND(analysismethod9,'III_Plan comp 438.68 {Plan 2}'!AX$15)),"",'III_Plan comp 438.68 {Plan 2}'!AX$15&amp;analysismethod9)</f>
        <v xml:space="preserve">FTE Ratio Analysis; 
</v>
      </c>
      <c r="DF36" s="251" t="str">
        <f>IF(ISNUMBER(FIND(analysismethod9,'III_Plan comp 438.68 {Plan 2}'!AY$15)),"",'III_Plan comp 438.68 {Plan 2}'!AY$15&amp;analysismethod9)</f>
        <v xml:space="preserve">FTE Ratio Analysis; 
</v>
      </c>
      <c r="DG36" s="251" t="str">
        <f>IF(ISNUMBER(FIND(analysismethod9,'III_Plan comp 438.68 {Plan 2}'!AZ$15)),"",'III_Plan comp 438.68 {Plan 2}'!AZ$15&amp;analysismethod9)</f>
        <v xml:space="preserve">FTE Ratio Analysis; 
</v>
      </c>
      <c r="DH36" s="251" t="str">
        <f>IF(ISNUMBER(FIND(analysismethod9,'III_Plan comp 438.68 {Plan 2}'!BA$15)),"",'III_Plan comp 438.68 {Plan 2}'!BA$15&amp;analysismethod9)</f>
        <v xml:space="preserve">FTE Ratio Analysis; 
</v>
      </c>
      <c r="DI36" s="251" t="str">
        <f>IF(ISNUMBER(FIND(analysismethod9,'III_Plan comp 438.68 {Plan 2}'!BB$15)),"",'III_Plan comp 438.68 {Plan 2}'!BB$15&amp;analysismethod9)</f>
        <v xml:space="preserve">FTE Ratio Analysis; 
</v>
      </c>
      <c r="DJ36" s="251" t="str">
        <f>IF(ISNUMBER(FIND(analysismethod9,'III_Plan comp 438.68 {Plan 2}'!BC$15)),"",'III_Plan comp 438.68 {Plan 2}'!BC$15&amp;analysismethod9)</f>
        <v xml:space="preserve">FTE Ratio Analysis; 
</v>
      </c>
      <c r="DK36" s="251" t="str">
        <f>IF(ISNUMBER(FIND(analysismethod9,'III_Plan comp 438.68 {Plan 2}'!BD$15)),"",'III_Plan comp 438.68 {Plan 2}'!BD$15&amp;analysismethod9)</f>
        <v xml:space="preserve">FTE Ratio Analysis; 
</v>
      </c>
      <c r="DL36" s="251" t="str">
        <f>IF(ISNUMBER(FIND(analysismethod9,'III_Plan comp 438.68 {Plan 2}'!BE$15)),"",'III_Plan comp 438.68 {Plan 2}'!BE$15&amp;analysismethod9)</f>
        <v xml:space="preserve">FTE Ratio Analysis; 
</v>
      </c>
      <c r="DM36" s="251" t="str">
        <f>IF(ISNUMBER(FIND(analysismethod9,'III_Plan comp 438.68 {Plan 2}'!BF$15)),"",'III_Plan comp 438.68 {Plan 2}'!BF$15&amp;analysismethod9)</f>
        <v xml:space="preserve">FTE Ratio Analysis; 
</v>
      </c>
      <c r="DN36" s="251" t="str">
        <f>IF(ISNUMBER(FIND(analysismethod9,'III_Plan comp 438.68 {Plan 2}'!BG$15)),"",'III_Plan comp 438.68 {Plan 2}'!BG$15&amp;analysismethod9)</f>
        <v xml:space="preserve">FTE Ratio Analysis; 
</v>
      </c>
      <c r="DO36" s="251" t="str">
        <f>IF(ISNUMBER(FIND(analysismethod9,'III_Plan comp 438.68 {Plan 2}'!BH$15)),"",'III_Plan comp 438.68 {Plan 2}'!BH$15&amp;analysismethod9)</f>
        <v xml:space="preserve">FTE Ratio Analysis; 
</v>
      </c>
      <c r="DP36" s="251" t="str">
        <f>IF(ISNUMBER(FIND(analysismethod9,'III_Plan comp 438.68 {Plan 2}'!BI$15)),"",'III_Plan comp 438.68 {Plan 2}'!BI$15&amp;analysismethod9)</f>
        <v xml:space="preserve">FTE Ratio Analysis; 
</v>
      </c>
      <c r="DQ36" s="251" t="str">
        <f>IF(ISNUMBER(FIND(analysismethod9,'III_Plan comp 438.68 {Plan 2}'!BJ$15)),"",'III_Plan comp 438.68 {Plan 2}'!BJ$15&amp;analysismethod9)</f>
        <v xml:space="preserve">FTE Ratio Analysis; 
</v>
      </c>
      <c r="DR36" s="251" t="str">
        <f>IF(ISNUMBER(FIND(analysismethod9,'III_Plan comp 438.68 {Plan 2}'!BK$15)),"",'III_Plan comp 438.68 {Plan 2}'!BK$15&amp;analysismethod9)</f>
        <v xml:space="preserve">FTE Ratio Analysis; 
</v>
      </c>
      <c r="DS36" s="251" t="str">
        <f>IF(ISNUMBER(FIND(analysismethod9,'III_Plan comp 438.68 {Plan 2}'!BL$15)),"",'III_Plan comp 438.68 {Plan 2}'!BL$15&amp;analysismethod9)</f>
        <v xml:space="preserve">FTE Ratio Analysis; 
</v>
      </c>
      <c r="DT36" s="251" t="str">
        <f>IF(ISNUMBER(FIND(analysismethod9,'III_Plan comp 438.68 {Plan 2}'!BM$15)),"",'III_Plan comp 438.68 {Plan 2}'!BM$15&amp;analysismethod9)</f>
        <v xml:space="preserve">FTE Ratio Analysis; 
</v>
      </c>
      <c r="DU36" s="251" t="str">
        <f>IF(ISNUMBER(FIND(analysismethod9,'III_Plan comp 438.68 {Plan 2}'!BN$15)),"",'III_Plan comp 438.68 {Plan 2}'!BN$15&amp;analysismethod9)</f>
        <v xml:space="preserve">FTE Ratio Analysis; 
</v>
      </c>
      <c r="DV36" s="251" t="str">
        <f>IF(ISNUMBER(FIND(analysismethod9,'III_Plan comp 438.68 {Plan 2}'!BO$15)),"",'III_Plan comp 438.68 {Plan 2}'!BO$15&amp;analysismethod9)</f>
        <v xml:space="preserve">FTE Ratio Analysis; 
</v>
      </c>
      <c r="DW36" s="251" t="str">
        <f>IF(ISNUMBER(FIND(analysismethod9,'III_Plan comp 438.68 {Plan 2}'!BP$15)),"",'III_Plan comp 438.68 {Plan 2}'!BP$15&amp;analysismethod9)</f>
        <v xml:space="preserve">FTE Ratio Analysis; 
</v>
      </c>
      <c r="DX36" s="251" t="str">
        <f>IF(ISNUMBER(FIND(analysismethod9,'III_Plan comp 438.68 {Plan 2}'!BQ$15)),"",'III_Plan comp 438.68 {Plan 2}'!BQ$15&amp;analysismethod9)</f>
        <v xml:space="preserve">FTE Ratio Analysis; 
</v>
      </c>
      <c r="DY36" s="251" t="str">
        <f>IF(ISNUMBER(FIND(analysismethod9,'III_Plan comp 438.68 {Plan 2}'!BR$15)),"",'III_Plan comp 438.68 {Plan 2}'!BR$15&amp;analysismethod9)</f>
        <v xml:space="preserve">FTE Ratio Analysis; 
</v>
      </c>
      <c r="DZ36" s="251" t="str">
        <f>IF(ISNUMBER(FIND(analysismethod9,'III_Plan comp 438.68 {Plan 2}'!BS$15)),"",'III_Plan comp 438.68 {Plan 2}'!BS$15&amp;analysismethod9)</f>
        <v xml:space="preserve">FTE Ratio Analysis; 
</v>
      </c>
      <c r="EA36" s="251" t="str">
        <f>IF(ISNUMBER(FIND(analysismethod9,'III_Plan comp 438.68 {Plan 2}'!BT$15)),"",'III_Plan comp 438.68 {Plan 2}'!BT$15&amp;analysismethod9)</f>
        <v xml:space="preserve">FTE Ratio Analysis; 
</v>
      </c>
      <c r="EB36" s="251" t="str">
        <f>IF(ISNUMBER(FIND(analysismethod9,'III_Plan comp 438.68 {Plan 2}'!BU$15)),"",'III_Plan comp 438.68 {Plan 2}'!BU$15&amp;analysismethod9)</f>
        <v xml:space="preserve">FTE Ratio Analysis; 
</v>
      </c>
      <c r="EC36" s="251" t="str">
        <f>IF(ISNUMBER(FIND(analysismethod9,'III_Plan comp 438.68 {Plan 2}'!BV$15)),"",'III_Plan comp 438.68 {Plan 2}'!BV$15&amp;analysismethod9)</f>
        <v xml:space="preserve">FTE Ratio Analysis; 
</v>
      </c>
      <c r="ED36" s="251" t="str">
        <f>IF(ISNUMBER(FIND(analysismethod9,'III_Plan comp 438.68 {Plan 2}'!BW$15)),"",'III_Plan comp 438.68 {Plan 2}'!BW$15&amp;analysismethod9)</f>
        <v xml:space="preserve">FTE Ratio Analysis; 
</v>
      </c>
      <c r="EE36" s="251" t="str">
        <f>IF(ISNUMBER(FIND(analysismethod9,'III_Plan comp 438.68 {Plan 2}'!BX$15)),"",'III_Plan comp 438.68 {Plan 2}'!BX$15&amp;analysismethod9)</f>
        <v xml:space="preserve">FTE Ratio Analysis; 
</v>
      </c>
      <c r="EF36" s="251" t="str">
        <f>IF(ISNUMBER(FIND(analysismethod9,'III_Plan comp 438.68 {Plan 2}'!BY$15)),"",'III_Plan comp 438.68 {Plan 2}'!BY$15&amp;analysismethod9)</f>
        <v xml:space="preserve">FTE Ratio Analysis; 
</v>
      </c>
      <c r="EG36" s="251" t="str">
        <f>IF(ISNUMBER(FIND(analysismethod9,'III_Plan comp 438.68 {Plan 2}'!BZ$15)),"",'III_Plan comp 438.68 {Plan 2}'!BZ$15&amp;analysismethod9)</f>
        <v xml:space="preserve">FTE Ratio Analysis; 
</v>
      </c>
      <c r="EH36" s="251" t="str">
        <f>IF(ISNUMBER(FIND(analysismethod9,'III_Plan comp 438.68 {Plan 2}'!CA$15)),"",'III_Plan comp 438.68 {Plan 2}'!CA$15&amp;analysismethod9)</f>
        <v xml:space="preserve">FTE Ratio Analysis; 
</v>
      </c>
      <c r="EI36" s="251" t="str">
        <f>IF(ISNUMBER(FIND(analysismethod9,'III_Plan comp 438.68 {Plan 2}'!CB$15)),"",'III_Plan comp 438.68 {Plan 2}'!CB$15&amp;analysismethod9)</f>
        <v xml:space="preserve">FTE Ratio Analysis; 
</v>
      </c>
      <c r="EJ36" s="251" t="str">
        <f>IF(ISNUMBER(FIND(analysismethod9,'III_Plan comp 438.68 {Plan 2}'!CC$15)),"",'III_Plan comp 438.68 {Plan 2}'!CC$15&amp;analysismethod9)</f>
        <v xml:space="preserve">FTE Ratio Analysis; 
</v>
      </c>
      <c r="EK36" s="251" t="str">
        <f>IF(ISNUMBER(FIND(analysismethod9,'III_Plan comp 438.68 {Plan 2}'!CD$15)),"",'III_Plan comp 438.68 {Plan 2}'!CD$15&amp;analysismethod9)</f>
        <v xml:space="preserve">FTE Ratio Analysis; 
</v>
      </c>
      <c r="EL36" s="251" t="str">
        <f>IF(ISNUMBER(FIND(analysismethod9,'III_Plan comp 438.68 {Plan 2}'!CE$15)),"",'III_Plan comp 438.68 {Plan 2}'!CE$15&amp;analysismethod9)</f>
        <v xml:space="preserve">FTE Ratio Analysis; 
</v>
      </c>
      <c r="EM36" s="251" t="str">
        <f>IF(ISNUMBER(FIND(analysismethod9,'III_Plan comp 438.68 {Plan 2}'!CF$15)),"",'III_Plan comp 438.68 {Plan 2}'!CF$15&amp;analysismethod9)</f>
        <v xml:space="preserve">FTE Ratio Analysis; 
</v>
      </c>
      <c r="EN36" s="251" t="str">
        <f>IF(ISNUMBER(FIND(analysismethod9,'III_Plan comp 438.68 {Plan 2}'!CG$15)),"",'III_Plan comp 438.68 {Plan 2}'!CG$15&amp;analysismethod9)</f>
        <v xml:space="preserve">FTE Ratio Analysis; 
</v>
      </c>
      <c r="EO36" s="251" t="str">
        <f>IF(ISNUMBER(FIND(analysismethod9,'III_Plan comp 438.68 {Plan 2}'!CH$15)),"",'III_Plan comp 438.68 {Plan 2}'!CH$15&amp;analysismethod9)</f>
        <v xml:space="preserve">FTE Ratio Analysis; 
</v>
      </c>
      <c r="EP36" s="251" t="str">
        <f>IF(ISNUMBER(FIND(analysismethod9,'III_Plan comp 438.68 {Plan 2}'!CI$15)),"",'III_Plan comp 438.68 {Plan 2}'!CI$15&amp;analysismethod9)</f>
        <v xml:space="preserve">FTE Ratio Analysis; 
</v>
      </c>
      <c r="EQ36" s="251" t="str">
        <f>IF(ISNUMBER(FIND(analysismethod9,'III_Plan comp 438.68 {Plan 2}'!CJ$15)),"",'III_Plan comp 438.68 {Plan 2}'!CJ$15&amp;analysismethod9)</f>
        <v xml:space="preserve">FTE Ratio Analysis; 
</v>
      </c>
      <c r="ER36" s="251" t="str">
        <f>IF(ISNUMBER(FIND(analysismethod9,'III_Plan comp 438.68 {Plan 2}'!CK$15)),"",'III_Plan comp 438.68 {Plan 2}'!CK$15&amp;analysismethod9)</f>
        <v xml:space="preserve">FTE Ratio Analysis; 
</v>
      </c>
      <c r="ES36" s="251" t="str">
        <f>IF(ISNUMBER(FIND(analysismethod9,'III_Plan comp 438.68 {Plan 2}'!CL$15)),"",'III_Plan comp 438.68 {Plan 2}'!CL$15&amp;analysismethod9)</f>
        <v xml:space="preserve">FTE Ratio Analysis; 
</v>
      </c>
      <c r="ET36" s="251" t="str">
        <f>IF(ISNUMBER(FIND(analysismethod9,'III_Plan comp 438.68 {Plan 2}'!CM$15)),"",'III_Plan comp 438.68 {Plan 2}'!CM$15&amp;analysismethod9)</f>
        <v xml:space="preserve">FTE Ratio Analysis; 
</v>
      </c>
      <c r="EU36" s="251" t="str">
        <f>IF(ISNUMBER(FIND(analysismethod9,'III_Plan comp 438.68 {Plan 2}'!CN$15)),"",'III_Plan comp 438.68 {Plan 2}'!CN$15&amp;analysismethod9)</f>
        <v xml:space="preserve">FTE Ratio Analysis; 
</v>
      </c>
      <c r="EV36" s="251" t="str">
        <f>IF(ISNUMBER(FIND(analysismethod9,'III_Plan comp 438.68 {Plan 2}'!CO$15)),"",'III_Plan comp 438.68 {Plan 2}'!CO$15&amp;analysismethod9)</f>
        <v xml:space="preserve">FTE Ratio Analysis; 
</v>
      </c>
      <c r="EW36" s="251" t="str">
        <f>IF(ISNUMBER(FIND(analysismethod9,'III_Plan comp 438.68 {Plan 2}'!CP$15)),"",'III_Plan comp 438.68 {Plan 2}'!CP$15&amp;analysismethod9)</f>
        <v xml:space="preserve">FTE Ratio Analysis; 
</v>
      </c>
      <c r="EX36" s="251" t="str">
        <f>IF(ISNUMBER(FIND(analysismethod9,'III_Plan comp 438.68 {Plan 2}'!CQ$15)),"",'III_Plan comp 438.68 {Plan 2}'!CQ$15&amp;analysismethod9)</f>
        <v xml:space="preserve">FTE Ratio Analysis; 
</v>
      </c>
      <c r="EY36" s="251" t="str">
        <f>IF(ISNUMBER(FIND(analysismethod9,'III_Plan comp 438.68 {Plan 2}'!CR$15)),"",'III_Plan comp 438.68 {Plan 2}'!CR$15&amp;analysismethod9)</f>
        <v xml:space="preserve">FTE Ratio Analysis; 
</v>
      </c>
      <c r="EZ36" s="251" t="str">
        <f>IF(ISNUMBER(FIND(analysismethod9,'III_Plan comp 438.68 {Plan 2}'!CS$15)),"",'III_Plan comp 438.68 {Plan 2}'!CS$15&amp;analysismethod9)</f>
        <v xml:space="preserve">FTE Ratio Analysis; 
</v>
      </c>
      <c r="FA36" s="251" t="str">
        <f>IF(ISNUMBER(FIND(analysismethod9,'III_Plan comp 438.68 {Plan 2}'!CT$15)),"",'III_Plan comp 438.68 {Plan 2}'!CT$15&amp;analysismethod9)</f>
        <v xml:space="preserve">FTE Ratio Analysis; 
</v>
      </c>
      <c r="FB36" s="251" t="str">
        <f>IF(ISNUMBER(FIND(analysismethod9,'III_Plan comp 438.68 {Plan 2}'!CU$15)),"",'III_Plan comp 438.68 {Plan 2}'!CU$15&amp;analysismethod9)</f>
        <v xml:space="preserve">FTE Ratio Analysis; 
</v>
      </c>
      <c r="FC36" s="251" t="str">
        <f>IF(ISNUMBER(FIND(analysismethod9,'III_Plan comp 438.68 {Plan 2}'!CV$15)),"",'III_Plan comp 438.68 {Plan 2}'!CV$15&amp;analysismethod9)</f>
        <v xml:space="preserve">FTE Ratio Analysis; 
</v>
      </c>
      <c r="FD36" s="251" t="str">
        <f>IF(ISNUMBER(FIND(analysismethod9,'III_Plan comp 438.68 {Plan 2}'!CW$15)),"",'III_Plan comp 438.68 {Plan 2}'!CW$15&amp;analysismethod9)</f>
        <v xml:space="preserve">FTE Ratio Analysis; 
</v>
      </c>
      <c r="FE36" s="251" t="str">
        <f>IF(ISNUMBER(FIND(analysismethod9,'III_Plan comp 438.68 {Plan 2}'!CX$15)),"",'III_Plan comp 438.68 {Plan 2}'!CX$15&amp;analysismethod9)</f>
        <v xml:space="preserve">FTE Ratio Analysis; 
</v>
      </c>
      <c r="FF36" s="251" t="str">
        <f>IF(ISNUMBER(FIND(analysismethod9,'III_Plan comp 438.68 {Plan 2}'!CY$15)),"",'III_Plan comp 438.68 {Plan 2}'!CY$15&amp;analysismethod9)</f>
        <v xml:space="preserve">FTE Ratio Analysis; 
</v>
      </c>
      <c r="FG36" s="251" t="str">
        <f>IF(ISNUMBER(FIND(analysismethod9,'III_Plan comp 438.68 {Plan 2}'!CZ$15)),"",'III_Plan comp 438.68 {Plan 2}'!CZ$15&amp;analysismethod9)</f>
        <v xml:space="preserve">FTE Ratio Analysis; 
</v>
      </c>
    </row>
    <row r="37" spans="2:163" ht="14.45" thickBot="1">
      <c r="B37" s="12" t="s">
        <v>747</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Mandatory Provider Type Validation Analysis; 
</v>
      </c>
      <c r="BM37" s="254" t="str">
        <f>IF(ISNUMBER(FIND(analysismethod10,'III_Plan comp 438.68 {Plan 2}'!F$15)),"",'III_Plan comp 438.68 {Plan 2}'!F$15&amp;analysismethod10)</f>
        <v xml:space="preserve">Mandatory Provider Type Validation Analysis; 
</v>
      </c>
      <c r="BN37" s="254" t="str">
        <f>IF(ISNUMBER(FIND(analysismethod10,'III_Plan comp 438.68 {Plan 2}'!G$15)),"",'III_Plan comp 438.68 {Plan 2}'!G$15&amp;analysismethod10)</f>
        <v xml:space="preserve">Mandatory Provider Type Validation Analysis; 
</v>
      </c>
      <c r="BO37" s="254" t="str">
        <f>IF(ISNUMBER(FIND(analysismethod10,'III_Plan comp 438.68 {Plan 2}'!H$15)),"",'III_Plan comp 438.68 {Plan 2}'!H$15&amp;analysismethod10)</f>
        <v xml:space="preserve">Mandatory Provider Type Validation Analysis; 
</v>
      </c>
      <c r="BP37" s="254" t="str">
        <f>IF(ISNUMBER(FIND(analysismethod10,'III_Plan comp 438.68 {Plan 2}'!I$15)),"",'III_Plan comp 438.68 {Plan 2}'!I$15&amp;analysismethod10)</f>
        <v xml:space="preserve">Mandatory Provider Type Validation Analysis; 
</v>
      </c>
      <c r="BQ37" s="254" t="str">
        <f>IF(ISNUMBER(FIND(analysismethod10,'III_Plan comp 438.68 {Plan 2}'!J$15)),"",'III_Plan comp 438.68 {Plan 2}'!J$15&amp;analysismethod10)</f>
        <v xml:space="preserve">Mandatory Provider Type Validation Analysis; 
</v>
      </c>
      <c r="BR37" s="254" t="str">
        <f>IF(ISNUMBER(FIND(analysismethod10,'III_Plan comp 438.68 {Plan 2}'!K$15)),"",'III_Plan comp 438.68 {Plan 2}'!K$15&amp;analysismethod10)</f>
        <v xml:space="preserve">Mandatory Provider Type Validation Analysis; 
</v>
      </c>
      <c r="BS37" s="254" t="str">
        <f>IF(ISNUMBER(FIND(analysismethod10,'III_Plan comp 438.68 {Plan 2}'!L$15)),"",'III_Plan comp 438.68 {Plan 2}'!L$15&amp;analysismethod10)</f>
        <v xml:space="preserve">Mandatory Provider Type Validation Analysis; 
</v>
      </c>
      <c r="BT37" s="254" t="str">
        <f>IF(ISNUMBER(FIND(analysismethod10,'III_Plan comp 438.68 {Plan 2}'!M$15)),"",'III_Plan comp 438.68 {Plan 2}'!M$15&amp;analysismethod10)</f>
        <v xml:space="preserve">Mandatory Provider Type Validation Analysis; 
</v>
      </c>
      <c r="BU37" s="254" t="str">
        <f>IF(ISNUMBER(FIND(analysismethod10,'III_Plan comp 438.68 {Plan 2}'!N$15)),"",'III_Plan comp 438.68 {Plan 2}'!N$15&amp;analysismethod10)</f>
        <v xml:space="preserve">Mandatory Provider Type Validation Analysis; 
</v>
      </c>
      <c r="BV37" s="254" t="str">
        <f>IF(ISNUMBER(FIND(analysismethod10,'III_Plan comp 438.68 {Plan 2}'!O$15)),"",'III_Plan comp 438.68 {Plan 2}'!O$15&amp;analysismethod10)</f>
        <v xml:space="preserve">Mandatory Provider Type Validation Analysis; 
</v>
      </c>
      <c r="BW37" s="254" t="str">
        <f>IF(ISNUMBER(FIND(analysismethod10,'III_Plan comp 438.68 {Plan 2}'!P$15)),"",'III_Plan comp 438.68 {Plan 2}'!P$15&amp;analysismethod10)</f>
        <v xml:space="preserve">Mandatory Provider Type Validation Analysis; 
</v>
      </c>
      <c r="BX37" s="254" t="str">
        <f>IF(ISNUMBER(FIND(analysismethod10,'III_Plan comp 438.68 {Plan 2}'!Q$15)),"",'III_Plan comp 438.68 {Plan 2}'!Q$15&amp;analysismethod10)</f>
        <v xml:space="preserve">Mandatory Provider Type Validation Analysis; 
</v>
      </c>
      <c r="BY37" s="254" t="str">
        <f>IF(ISNUMBER(FIND(analysismethod10,'III_Plan comp 438.68 {Plan 2}'!R$15)),"",'III_Plan comp 438.68 {Plan 2}'!R$15&amp;analysismethod10)</f>
        <v xml:space="preserve">Mandatory Provider Type Validation Analysis; 
</v>
      </c>
      <c r="BZ37" s="254" t="str">
        <f>IF(ISNUMBER(FIND(analysismethod10,'III_Plan comp 438.68 {Plan 2}'!S$15)),"",'III_Plan comp 438.68 {Plan 2}'!S$15&amp;analysismethod10)</f>
        <v xml:space="preserve">Mandatory Provider Type Validation Analysis; 
</v>
      </c>
      <c r="CA37" s="254" t="str">
        <f>IF(ISNUMBER(FIND(analysismethod10,'III_Plan comp 438.68 {Plan 2}'!T$15)),"",'III_Plan comp 438.68 {Plan 2}'!T$15&amp;analysismethod10)</f>
        <v xml:space="preserve">Mandatory Provider Type Validation Analysis; 
</v>
      </c>
      <c r="CB37" s="254" t="str">
        <f>IF(ISNUMBER(FIND(analysismethod10,'III_Plan comp 438.68 {Plan 2}'!U$15)),"",'III_Plan comp 438.68 {Plan 2}'!U$15&amp;analysismethod10)</f>
        <v xml:space="preserve">Mandatory Provider Type Validation Analysis; 
</v>
      </c>
      <c r="CC37" s="254" t="str">
        <f>IF(ISNUMBER(FIND(analysismethod10,'III_Plan comp 438.68 {Plan 2}'!V$15)),"",'III_Plan comp 438.68 {Plan 2}'!V$15&amp;analysismethod10)</f>
        <v xml:space="preserve">Mandatory Provider Type Validation Analysis; 
</v>
      </c>
      <c r="CD37" s="254" t="str">
        <f>IF(ISNUMBER(FIND(analysismethod10,'III_Plan comp 438.68 {Plan 2}'!W$15)),"",'III_Plan comp 438.68 {Plan 2}'!W$15&amp;analysismethod10)</f>
        <v xml:space="preserve">Mandatory Provider Type Validation Analysis; 
</v>
      </c>
      <c r="CE37" s="254" t="str">
        <f>IF(ISNUMBER(FIND(analysismethod10,'III_Plan comp 438.68 {Plan 2}'!X$15)),"",'III_Plan comp 438.68 {Plan 2}'!X$15&amp;analysismethod10)</f>
        <v xml:space="preserve">Mandatory Provider Type Validation Analysis; 
</v>
      </c>
      <c r="CF37" s="254" t="str">
        <f>IF(ISNUMBER(FIND(analysismethod10,'III_Plan comp 438.68 {Plan 2}'!Y$15)),"",'III_Plan comp 438.68 {Plan 2}'!Y$15&amp;analysismethod10)</f>
        <v xml:space="preserve">Mandatory Provider Type Validation Analysis; 
</v>
      </c>
      <c r="CG37" s="254" t="str">
        <f>IF(ISNUMBER(FIND(analysismethod10,'III_Plan comp 438.68 {Plan 2}'!Z$15)),"",'III_Plan comp 438.68 {Plan 2}'!Z$15&amp;analysismethod10)</f>
        <v xml:space="preserve">Mandatory Provider Type Validation Analysis; 
</v>
      </c>
      <c r="CH37" s="254" t="str">
        <f>IF(ISNUMBER(FIND(analysismethod10,'III_Plan comp 438.68 {Plan 2}'!AA$15)),"",'III_Plan comp 438.68 {Plan 2}'!AA$15&amp;analysismethod10)</f>
        <v xml:space="preserve">Mandatory Provider Type Validation Analysis; 
</v>
      </c>
      <c r="CI37" s="254" t="str">
        <f>IF(ISNUMBER(FIND(analysismethod10,'III_Plan comp 438.68 {Plan 2}'!AB$15)),"",'III_Plan comp 438.68 {Plan 2}'!AB$15&amp;analysismethod10)</f>
        <v xml:space="preserve">Mandatory Provider Type Validation Analysis; 
</v>
      </c>
      <c r="CJ37" s="254" t="str">
        <f>IF(ISNUMBER(FIND(analysismethod10,'III_Plan comp 438.68 {Plan 2}'!AC$15)),"",'III_Plan comp 438.68 {Plan 2}'!AC$15&amp;analysismethod10)</f>
        <v xml:space="preserve">Mandatory Provider Type Validation Analysis; 
</v>
      </c>
      <c r="CK37" s="254" t="str">
        <f>IF(ISNUMBER(FIND(analysismethod10,'III_Plan comp 438.68 {Plan 2}'!AD$15)),"",'III_Plan comp 438.68 {Plan 2}'!AD$15&amp;analysismethod10)</f>
        <v xml:space="preserve">Mandatory Provider Type Validation Analysis; 
</v>
      </c>
      <c r="CL37" s="254" t="str">
        <f>IF(ISNUMBER(FIND(analysismethod10,'III_Plan comp 438.68 {Plan 2}'!AE$15)),"",'III_Plan comp 438.68 {Plan 2}'!AE$15&amp;analysismethod10)</f>
        <v xml:space="preserve">Mandatory Provider Type Validation Analysis; 
</v>
      </c>
      <c r="CM37" s="254" t="str">
        <f>IF(ISNUMBER(FIND(analysismethod10,'III_Plan comp 438.68 {Plan 2}'!AF$15)),"",'III_Plan comp 438.68 {Plan 2}'!AF$15&amp;analysismethod10)</f>
        <v xml:space="preserve">Mandatory Provider Type Validation Analysis; 
</v>
      </c>
      <c r="CN37" s="254" t="str">
        <f>IF(ISNUMBER(FIND(analysismethod10,'III_Plan comp 438.68 {Plan 2}'!AG$15)),"",'III_Plan comp 438.68 {Plan 2}'!AG$15&amp;analysismethod10)</f>
        <v xml:space="preserve">Mandatory Provider Type Validation Analysis; 
</v>
      </c>
      <c r="CO37" s="254" t="str">
        <f>IF(ISNUMBER(FIND(analysismethod10,'III_Plan comp 438.68 {Plan 2}'!AH$15)),"",'III_Plan comp 438.68 {Plan 2}'!AH$15&amp;analysismethod10)</f>
        <v xml:space="preserve">Mandatory Provider Type Validation Analysis; 
</v>
      </c>
      <c r="CP37" s="254" t="str">
        <f>IF(ISNUMBER(FIND(analysismethod10,'III_Plan comp 438.68 {Plan 2}'!AI$15)),"",'III_Plan comp 438.68 {Plan 2}'!AI$15&amp;analysismethod10)</f>
        <v xml:space="preserve">Mandatory Provider Type Validation Analysis; 
</v>
      </c>
      <c r="CQ37" s="254" t="str">
        <f>IF(ISNUMBER(FIND(analysismethod10,'III_Plan comp 438.68 {Plan 2}'!AJ$15)),"",'III_Plan comp 438.68 {Plan 2}'!AJ$15&amp;analysismethod10)</f>
        <v xml:space="preserve">Mandatory Provider Type Validation Analysis; 
</v>
      </c>
      <c r="CR37" s="254" t="str">
        <f>IF(ISNUMBER(FIND(analysismethod10,'III_Plan comp 438.68 {Plan 2}'!AK$15)),"",'III_Plan comp 438.68 {Plan 2}'!AK$15&amp;analysismethod10)</f>
        <v xml:space="preserve">Mandatory Provider Type Validation Analysis; 
</v>
      </c>
      <c r="CS37" s="254" t="str">
        <f>IF(ISNUMBER(FIND(analysismethod10,'III_Plan comp 438.68 {Plan 2}'!AL$15)),"",'III_Plan comp 438.68 {Plan 2}'!AL$15&amp;analysismethod10)</f>
        <v xml:space="preserve">Mandatory Provider Type Validation Analysis; 
</v>
      </c>
      <c r="CT37" s="254" t="str">
        <f>IF(ISNUMBER(FIND(analysismethod10,'III_Plan comp 438.68 {Plan 2}'!AM$15)),"",'III_Plan comp 438.68 {Plan 2}'!AM$15&amp;analysismethod10)</f>
        <v xml:space="preserve">Mandatory Provider Type Validation Analysis; 
</v>
      </c>
      <c r="CU37" s="254" t="str">
        <f>IF(ISNUMBER(FIND(analysismethod10,'III_Plan comp 438.68 {Plan 2}'!AN$15)),"",'III_Plan comp 438.68 {Plan 2}'!AN$15&amp;analysismethod10)</f>
        <v xml:space="preserve">Mandatory Provider Type Validation Analysis; 
</v>
      </c>
      <c r="CV37" s="254" t="str">
        <f>IF(ISNUMBER(FIND(analysismethod10,'III_Plan comp 438.68 {Plan 2}'!AO$15)),"",'III_Plan comp 438.68 {Plan 2}'!AO$15&amp;analysismethod10)</f>
        <v xml:space="preserve">Mandatory Provider Type Validation Analysis; 
</v>
      </c>
      <c r="CW37" s="254" t="str">
        <f>IF(ISNUMBER(FIND(analysismethod10,'III_Plan comp 438.68 {Plan 2}'!AP$15)),"",'III_Plan comp 438.68 {Plan 2}'!AP$15&amp;analysismethod10)</f>
        <v xml:space="preserve">Mandatory Provider Type Validation Analysis; 
</v>
      </c>
      <c r="CX37" s="254" t="str">
        <f>IF(ISNUMBER(FIND(analysismethod10,'III_Plan comp 438.68 {Plan 2}'!AQ$15)),"",'III_Plan comp 438.68 {Plan 2}'!AQ$15&amp;analysismethod10)</f>
        <v xml:space="preserve">Mandatory Provider Type Validation Analysis; 
</v>
      </c>
      <c r="CY37" s="254" t="str">
        <f>IF(ISNUMBER(FIND(analysismethod10,'III_Plan comp 438.68 {Plan 2}'!AR$15)),"",'III_Plan comp 438.68 {Plan 2}'!AR$15&amp;analysismethod10)</f>
        <v xml:space="preserve">Mandatory Provider Type Validation Analysis; 
</v>
      </c>
      <c r="CZ37" s="254" t="str">
        <f>IF(ISNUMBER(FIND(analysismethod10,'III_Plan comp 438.68 {Plan 2}'!AS$15)),"",'III_Plan comp 438.68 {Plan 2}'!AS$15&amp;analysismethod10)</f>
        <v xml:space="preserve">Mandatory Provider Type Validation Analysis; 
</v>
      </c>
      <c r="DA37" s="254" t="str">
        <f>IF(ISNUMBER(FIND(analysismethod10,'III_Plan comp 438.68 {Plan 2}'!AT$15)),"",'III_Plan comp 438.68 {Plan 2}'!AT$15&amp;analysismethod10)</f>
        <v xml:space="preserve">Mandatory Provider Type Validation Analysis; 
</v>
      </c>
      <c r="DB37" s="254" t="str">
        <f>IF(ISNUMBER(FIND(analysismethod10,'III_Plan comp 438.68 {Plan 2}'!AU$15)),"",'III_Plan comp 438.68 {Plan 2}'!AU$15&amp;analysismethod10)</f>
        <v xml:space="preserve">Mandatory Provider Type Validation Analysis; 
</v>
      </c>
      <c r="DC37" s="254" t="str">
        <f>IF(ISNUMBER(FIND(analysismethod10,'III_Plan comp 438.68 {Plan 2}'!AV$15)),"",'III_Plan comp 438.68 {Plan 2}'!AV$15&amp;analysismethod10)</f>
        <v xml:space="preserve">Mandatory Provider Type Validation Analysis; 
</v>
      </c>
      <c r="DD37" s="254" t="str">
        <f>IF(ISNUMBER(FIND(analysismethod10,'III_Plan comp 438.68 {Plan 2}'!AW$15)),"",'III_Plan comp 438.68 {Plan 2}'!AW$15&amp;analysismethod10)</f>
        <v xml:space="preserve">Mandatory Provider Type Validation Analysis; 
</v>
      </c>
      <c r="DE37" s="254" t="str">
        <f>IF(ISNUMBER(FIND(analysismethod10,'III_Plan comp 438.68 {Plan 2}'!AX$15)),"",'III_Plan comp 438.68 {Plan 2}'!AX$15&amp;analysismethod10)</f>
        <v xml:space="preserve">Mandatory Provider Type Validation Analysis; 
</v>
      </c>
      <c r="DF37" s="254" t="str">
        <f>IF(ISNUMBER(FIND(analysismethod10,'III_Plan comp 438.68 {Plan 2}'!AY$15)),"",'III_Plan comp 438.68 {Plan 2}'!AY$15&amp;analysismethod10)</f>
        <v xml:space="preserve">Mandatory Provider Type Validation Analysis; 
</v>
      </c>
      <c r="DG37" s="254" t="str">
        <f>IF(ISNUMBER(FIND(analysismethod10,'III_Plan comp 438.68 {Plan 2}'!AZ$15)),"",'III_Plan comp 438.68 {Plan 2}'!AZ$15&amp;analysismethod10)</f>
        <v xml:space="preserve">Mandatory Provider Type Validation Analysis; 
</v>
      </c>
      <c r="DH37" s="254" t="str">
        <f>IF(ISNUMBER(FIND(analysismethod10,'III_Plan comp 438.68 {Plan 2}'!BA$15)),"",'III_Plan comp 438.68 {Plan 2}'!BA$15&amp;analysismethod10)</f>
        <v xml:space="preserve">Mandatory Provider Type Validation Analysis; 
</v>
      </c>
      <c r="DI37" s="254" t="str">
        <f>IF(ISNUMBER(FIND(analysismethod10,'III_Plan comp 438.68 {Plan 2}'!BB$15)),"",'III_Plan comp 438.68 {Plan 2}'!BB$15&amp;analysismethod10)</f>
        <v xml:space="preserve">Mandatory Provider Type Validation Analysis; 
</v>
      </c>
      <c r="DJ37" s="254" t="str">
        <f>IF(ISNUMBER(FIND(analysismethod10,'III_Plan comp 438.68 {Plan 2}'!BC$15)),"",'III_Plan comp 438.68 {Plan 2}'!BC$15&amp;analysismethod10)</f>
        <v xml:space="preserve">Mandatory Provider Type Validation Analysis; 
</v>
      </c>
      <c r="DK37" s="254" t="str">
        <f>IF(ISNUMBER(FIND(analysismethod10,'III_Plan comp 438.68 {Plan 2}'!BD$15)),"",'III_Plan comp 438.68 {Plan 2}'!BD$15&amp;analysismethod10)</f>
        <v xml:space="preserve">Mandatory Provider Type Validation Analysis; 
</v>
      </c>
      <c r="DL37" s="254" t="str">
        <f>IF(ISNUMBER(FIND(analysismethod10,'III_Plan comp 438.68 {Plan 2}'!BE$15)),"",'III_Plan comp 438.68 {Plan 2}'!BE$15&amp;analysismethod10)</f>
        <v xml:space="preserve">Mandatory Provider Type Validation Analysis; 
</v>
      </c>
      <c r="DM37" s="254" t="str">
        <f>IF(ISNUMBER(FIND(analysismethod10,'III_Plan comp 438.68 {Plan 2}'!BF$15)),"",'III_Plan comp 438.68 {Plan 2}'!BF$15&amp;analysismethod10)</f>
        <v xml:space="preserve">Mandatory Provider Type Validation Analysis; 
</v>
      </c>
      <c r="DN37" s="254" t="str">
        <f>IF(ISNUMBER(FIND(analysismethod10,'III_Plan comp 438.68 {Plan 2}'!BG$15)),"",'III_Plan comp 438.68 {Plan 2}'!BG$15&amp;analysismethod10)</f>
        <v xml:space="preserve">Mandatory Provider Type Validation Analysis; 
</v>
      </c>
      <c r="DO37" s="254" t="str">
        <f>IF(ISNUMBER(FIND(analysismethod10,'III_Plan comp 438.68 {Plan 2}'!BH$15)),"",'III_Plan comp 438.68 {Plan 2}'!BH$15&amp;analysismethod10)</f>
        <v xml:space="preserve">Mandatory Provider Type Validation Analysis; 
</v>
      </c>
      <c r="DP37" s="254" t="str">
        <f>IF(ISNUMBER(FIND(analysismethod10,'III_Plan comp 438.68 {Plan 2}'!BI$15)),"",'III_Plan comp 438.68 {Plan 2}'!BI$15&amp;analysismethod10)</f>
        <v xml:space="preserve">Mandatory Provider Type Validation Analysis; 
</v>
      </c>
      <c r="DQ37" s="254" t="str">
        <f>IF(ISNUMBER(FIND(analysismethod10,'III_Plan comp 438.68 {Plan 2}'!BJ$15)),"",'III_Plan comp 438.68 {Plan 2}'!BJ$15&amp;analysismethod10)</f>
        <v xml:space="preserve">Mandatory Provider Type Validation Analysis; 
</v>
      </c>
      <c r="DR37" s="254" t="str">
        <f>IF(ISNUMBER(FIND(analysismethod10,'III_Plan comp 438.68 {Plan 2}'!BK$15)),"",'III_Plan comp 438.68 {Plan 2}'!BK$15&amp;analysismethod10)</f>
        <v xml:space="preserve">Mandatory Provider Type Validation Analysis; 
</v>
      </c>
      <c r="DS37" s="254" t="str">
        <f>IF(ISNUMBER(FIND(analysismethod10,'III_Plan comp 438.68 {Plan 2}'!BL$15)),"",'III_Plan comp 438.68 {Plan 2}'!BL$15&amp;analysismethod10)</f>
        <v xml:space="preserve">Mandatory Provider Type Validation Analysis; 
</v>
      </c>
      <c r="DT37" s="254" t="str">
        <f>IF(ISNUMBER(FIND(analysismethod10,'III_Plan comp 438.68 {Plan 2}'!BM$15)),"",'III_Plan comp 438.68 {Plan 2}'!BM$15&amp;analysismethod10)</f>
        <v xml:space="preserve">Mandatory Provider Type Validation Analysis; 
</v>
      </c>
      <c r="DU37" s="254" t="str">
        <f>IF(ISNUMBER(FIND(analysismethod10,'III_Plan comp 438.68 {Plan 2}'!BN$15)),"",'III_Plan comp 438.68 {Plan 2}'!BN$15&amp;analysismethod10)</f>
        <v xml:space="preserve">Mandatory Provider Type Validation Analysis; 
</v>
      </c>
      <c r="DV37" s="254" t="str">
        <f>IF(ISNUMBER(FIND(analysismethod10,'III_Plan comp 438.68 {Plan 2}'!BO$15)),"",'III_Plan comp 438.68 {Plan 2}'!BO$15&amp;analysismethod10)</f>
        <v xml:space="preserve">Mandatory Provider Type Validation Analysis; 
</v>
      </c>
      <c r="DW37" s="254" t="str">
        <f>IF(ISNUMBER(FIND(analysismethod10,'III_Plan comp 438.68 {Plan 2}'!BP$15)),"",'III_Plan comp 438.68 {Plan 2}'!BP$15&amp;analysismethod10)</f>
        <v xml:space="preserve">Mandatory Provider Type Validation Analysis; 
</v>
      </c>
      <c r="DX37" s="254" t="str">
        <f>IF(ISNUMBER(FIND(analysismethod10,'III_Plan comp 438.68 {Plan 2}'!BQ$15)),"",'III_Plan comp 438.68 {Plan 2}'!BQ$15&amp;analysismethod10)</f>
        <v xml:space="preserve">Mandatory Provider Type Validation Analysis; 
</v>
      </c>
      <c r="DY37" s="254" t="str">
        <f>IF(ISNUMBER(FIND(analysismethod10,'III_Plan comp 438.68 {Plan 2}'!BR$15)),"",'III_Plan comp 438.68 {Plan 2}'!BR$15&amp;analysismethod10)</f>
        <v xml:space="preserve">Mandatory Provider Type Validation Analysis; 
</v>
      </c>
      <c r="DZ37" s="254" t="str">
        <f>IF(ISNUMBER(FIND(analysismethod10,'III_Plan comp 438.68 {Plan 2}'!BS$15)),"",'III_Plan comp 438.68 {Plan 2}'!BS$15&amp;analysismethod10)</f>
        <v xml:space="preserve">Mandatory Provider Type Validation Analysis; 
</v>
      </c>
      <c r="EA37" s="254" t="str">
        <f>IF(ISNUMBER(FIND(analysismethod10,'III_Plan comp 438.68 {Plan 2}'!BT$15)),"",'III_Plan comp 438.68 {Plan 2}'!BT$15&amp;analysismethod10)</f>
        <v xml:space="preserve">Mandatory Provider Type Validation Analysis; 
</v>
      </c>
      <c r="EB37" s="254" t="str">
        <f>IF(ISNUMBER(FIND(analysismethod10,'III_Plan comp 438.68 {Plan 2}'!BU$15)),"",'III_Plan comp 438.68 {Plan 2}'!BU$15&amp;analysismethod10)</f>
        <v xml:space="preserve">Mandatory Provider Type Validation Analysis; 
</v>
      </c>
      <c r="EC37" s="254" t="str">
        <f>IF(ISNUMBER(FIND(analysismethod10,'III_Plan comp 438.68 {Plan 2}'!BV$15)),"",'III_Plan comp 438.68 {Plan 2}'!BV$15&amp;analysismethod10)</f>
        <v xml:space="preserve">Mandatory Provider Type Validation Analysis; 
</v>
      </c>
      <c r="ED37" s="254" t="str">
        <f>IF(ISNUMBER(FIND(analysismethod10,'III_Plan comp 438.68 {Plan 2}'!BW$15)),"",'III_Plan comp 438.68 {Plan 2}'!BW$15&amp;analysismethod10)</f>
        <v xml:space="preserve">Mandatory Provider Type Validation Analysis; 
</v>
      </c>
      <c r="EE37" s="254" t="str">
        <f>IF(ISNUMBER(FIND(analysismethod10,'III_Plan comp 438.68 {Plan 2}'!BX$15)),"",'III_Plan comp 438.68 {Plan 2}'!BX$15&amp;analysismethod10)</f>
        <v xml:space="preserve">Mandatory Provider Type Validation Analysis; 
</v>
      </c>
      <c r="EF37" s="254" t="str">
        <f>IF(ISNUMBER(FIND(analysismethod10,'III_Plan comp 438.68 {Plan 2}'!BY$15)),"",'III_Plan comp 438.68 {Plan 2}'!BY$15&amp;analysismethod10)</f>
        <v xml:space="preserve">Mandatory Provider Type Validation Analysis; 
</v>
      </c>
      <c r="EG37" s="254" t="str">
        <f>IF(ISNUMBER(FIND(analysismethod10,'III_Plan comp 438.68 {Plan 2}'!BZ$15)),"",'III_Plan comp 438.68 {Plan 2}'!BZ$15&amp;analysismethod10)</f>
        <v xml:space="preserve">Mandatory Provider Type Validation Analysis; 
</v>
      </c>
      <c r="EH37" s="254" t="str">
        <f>IF(ISNUMBER(FIND(analysismethod10,'III_Plan comp 438.68 {Plan 2}'!CA$15)),"",'III_Plan comp 438.68 {Plan 2}'!CA$15&amp;analysismethod10)</f>
        <v xml:space="preserve">Mandatory Provider Type Validation Analysis; 
</v>
      </c>
      <c r="EI37" s="254" t="str">
        <f>IF(ISNUMBER(FIND(analysismethod10,'III_Plan comp 438.68 {Plan 2}'!CB$15)),"",'III_Plan comp 438.68 {Plan 2}'!CB$15&amp;analysismethod10)</f>
        <v xml:space="preserve">Mandatory Provider Type Validation Analysis; 
</v>
      </c>
      <c r="EJ37" s="254" t="str">
        <f>IF(ISNUMBER(FIND(analysismethod10,'III_Plan comp 438.68 {Plan 2}'!CC$15)),"",'III_Plan comp 438.68 {Plan 2}'!CC$15&amp;analysismethod10)</f>
        <v xml:space="preserve">Mandatory Provider Type Validation Analysis; 
</v>
      </c>
      <c r="EK37" s="254" t="str">
        <f>IF(ISNUMBER(FIND(analysismethod10,'III_Plan comp 438.68 {Plan 2}'!CD$15)),"",'III_Plan comp 438.68 {Plan 2}'!CD$15&amp;analysismethod10)</f>
        <v xml:space="preserve">Mandatory Provider Type Validation Analysis; 
</v>
      </c>
      <c r="EL37" s="254" t="str">
        <f>IF(ISNUMBER(FIND(analysismethod10,'III_Plan comp 438.68 {Plan 2}'!CE$15)),"",'III_Plan comp 438.68 {Plan 2}'!CE$15&amp;analysismethod10)</f>
        <v xml:space="preserve">Mandatory Provider Type Validation Analysis; 
</v>
      </c>
      <c r="EM37" s="254" t="str">
        <f>IF(ISNUMBER(FIND(analysismethod10,'III_Plan comp 438.68 {Plan 2}'!CF$15)),"",'III_Plan comp 438.68 {Plan 2}'!CF$15&amp;analysismethod10)</f>
        <v xml:space="preserve">Mandatory Provider Type Validation Analysis; 
</v>
      </c>
      <c r="EN37" s="254" t="str">
        <f>IF(ISNUMBER(FIND(analysismethod10,'III_Plan comp 438.68 {Plan 2}'!CG$15)),"",'III_Plan comp 438.68 {Plan 2}'!CG$15&amp;analysismethod10)</f>
        <v xml:space="preserve">Mandatory Provider Type Validation Analysis; 
</v>
      </c>
      <c r="EO37" s="254" t="str">
        <f>IF(ISNUMBER(FIND(analysismethod10,'III_Plan comp 438.68 {Plan 2}'!CH$15)),"",'III_Plan comp 438.68 {Plan 2}'!CH$15&amp;analysismethod10)</f>
        <v xml:space="preserve">Mandatory Provider Type Validation Analysis; 
</v>
      </c>
      <c r="EP37" s="254" t="str">
        <f>IF(ISNUMBER(FIND(analysismethod10,'III_Plan comp 438.68 {Plan 2}'!CI$15)),"",'III_Plan comp 438.68 {Plan 2}'!CI$15&amp;analysismethod10)</f>
        <v xml:space="preserve">Mandatory Provider Type Validation Analysis; 
</v>
      </c>
      <c r="EQ37" s="254" t="str">
        <f>IF(ISNUMBER(FIND(analysismethod10,'III_Plan comp 438.68 {Plan 2}'!CJ$15)),"",'III_Plan comp 438.68 {Plan 2}'!CJ$15&amp;analysismethod10)</f>
        <v xml:space="preserve">Mandatory Provider Type Validation Analysis; 
</v>
      </c>
      <c r="ER37" s="254" t="str">
        <f>IF(ISNUMBER(FIND(analysismethod10,'III_Plan comp 438.68 {Plan 2}'!CK$15)),"",'III_Plan comp 438.68 {Plan 2}'!CK$15&amp;analysismethod10)</f>
        <v xml:space="preserve">Mandatory Provider Type Validation Analysis; 
</v>
      </c>
      <c r="ES37" s="254" t="str">
        <f>IF(ISNUMBER(FIND(analysismethod10,'III_Plan comp 438.68 {Plan 2}'!CL$15)),"",'III_Plan comp 438.68 {Plan 2}'!CL$15&amp;analysismethod10)</f>
        <v xml:space="preserve">Mandatory Provider Type Validation Analysis; 
</v>
      </c>
      <c r="ET37" s="254" t="str">
        <f>IF(ISNUMBER(FIND(analysismethod10,'III_Plan comp 438.68 {Plan 2}'!CM$15)),"",'III_Plan comp 438.68 {Plan 2}'!CM$15&amp;analysismethod10)</f>
        <v xml:space="preserve">Mandatory Provider Type Validation Analysis; 
</v>
      </c>
      <c r="EU37" s="254" t="str">
        <f>IF(ISNUMBER(FIND(analysismethod10,'III_Plan comp 438.68 {Plan 2}'!CN$15)),"",'III_Plan comp 438.68 {Plan 2}'!CN$15&amp;analysismethod10)</f>
        <v xml:space="preserve">Mandatory Provider Type Validation Analysis; 
</v>
      </c>
      <c r="EV37" s="254" t="str">
        <f>IF(ISNUMBER(FIND(analysismethod10,'III_Plan comp 438.68 {Plan 2}'!CO$15)),"",'III_Plan comp 438.68 {Plan 2}'!CO$15&amp;analysismethod10)</f>
        <v xml:space="preserve">Mandatory Provider Type Validation Analysis; 
</v>
      </c>
      <c r="EW37" s="254" t="str">
        <f>IF(ISNUMBER(FIND(analysismethod10,'III_Plan comp 438.68 {Plan 2}'!CP$15)),"",'III_Plan comp 438.68 {Plan 2}'!CP$15&amp;analysismethod10)</f>
        <v xml:space="preserve">Mandatory Provider Type Validation Analysis; 
</v>
      </c>
      <c r="EX37" s="254" t="str">
        <f>IF(ISNUMBER(FIND(analysismethod10,'III_Plan comp 438.68 {Plan 2}'!CQ$15)),"",'III_Plan comp 438.68 {Plan 2}'!CQ$15&amp;analysismethod10)</f>
        <v xml:space="preserve">Mandatory Provider Type Validation Analysis; 
</v>
      </c>
      <c r="EY37" s="254" t="str">
        <f>IF(ISNUMBER(FIND(analysismethod10,'III_Plan comp 438.68 {Plan 2}'!CR$15)),"",'III_Plan comp 438.68 {Plan 2}'!CR$15&amp;analysismethod10)</f>
        <v xml:space="preserve">Mandatory Provider Type Validation Analysis; 
</v>
      </c>
      <c r="EZ37" s="254" t="str">
        <f>IF(ISNUMBER(FIND(analysismethod10,'III_Plan comp 438.68 {Plan 2}'!CS$15)),"",'III_Plan comp 438.68 {Plan 2}'!CS$15&amp;analysismethod10)</f>
        <v xml:space="preserve">Mandatory Provider Type Validation Analysis; 
</v>
      </c>
      <c r="FA37" s="254" t="str">
        <f>IF(ISNUMBER(FIND(analysismethod10,'III_Plan comp 438.68 {Plan 2}'!CT$15)),"",'III_Plan comp 438.68 {Plan 2}'!CT$15&amp;analysismethod10)</f>
        <v xml:space="preserve">Mandatory Provider Type Validation Analysis; 
</v>
      </c>
      <c r="FB37" s="254" t="str">
        <f>IF(ISNUMBER(FIND(analysismethod10,'III_Plan comp 438.68 {Plan 2}'!CU$15)),"",'III_Plan comp 438.68 {Plan 2}'!CU$15&amp;analysismethod10)</f>
        <v xml:space="preserve">Mandatory Provider Type Validation Analysis; 
</v>
      </c>
      <c r="FC37" s="254" t="str">
        <f>IF(ISNUMBER(FIND(analysismethod10,'III_Plan comp 438.68 {Plan 2}'!CV$15)),"",'III_Plan comp 438.68 {Plan 2}'!CV$15&amp;analysismethod10)</f>
        <v xml:space="preserve">Mandatory Provider Type Validation Analysis; 
</v>
      </c>
      <c r="FD37" s="254" t="str">
        <f>IF(ISNUMBER(FIND(analysismethod10,'III_Plan comp 438.68 {Plan 2}'!CW$15)),"",'III_Plan comp 438.68 {Plan 2}'!CW$15&amp;analysismethod10)</f>
        <v xml:space="preserve">Mandatory Provider Type Validation Analysis; 
</v>
      </c>
      <c r="FE37" s="254" t="str">
        <f>IF(ISNUMBER(FIND(analysismethod10,'III_Plan comp 438.68 {Plan 2}'!CX$15)),"",'III_Plan comp 438.68 {Plan 2}'!CX$15&amp;analysismethod10)</f>
        <v xml:space="preserve">Mandatory Provider Type Validation Analysis; 
</v>
      </c>
      <c r="FF37" s="254" t="str">
        <f>IF(ISNUMBER(FIND(analysismethod10,'III_Plan comp 438.68 {Plan 2}'!CY$15)),"",'III_Plan comp 438.68 {Plan 2}'!CY$15&amp;analysismethod10)</f>
        <v xml:space="preserve">Mandatory Provider Type Validation Analysis; 
</v>
      </c>
      <c r="FG37" s="254" t="str">
        <f>IF(ISNUMBER(FIND(analysismethod10,'III_Plan comp 438.68 {Plan 2}'!CZ$15)),"",'III_Plan comp 438.68 {Plan 2}'!CZ$15&amp;analysismethod10)</f>
        <v xml:space="preserve">Mandatory Provider Type Validation Analysis; 
</v>
      </c>
    </row>
    <row r="38" spans="2:163" ht="14.45" thickTop="1">
      <c r="B38" s="12" t="s">
        <v>748</v>
      </c>
      <c r="C38" s="12"/>
      <c r="D38" s="12"/>
      <c r="E38" s="12"/>
      <c r="F38" s="12"/>
      <c r="G38" s="12"/>
      <c r="J38" s="12"/>
      <c r="K38" s="12"/>
      <c r="L38" s="12"/>
      <c r="M38" s="12"/>
      <c r="N38" s="12"/>
      <c r="O38" s="12"/>
      <c r="P38" s="12"/>
      <c r="Q38" s="12"/>
      <c r="R38" s="12"/>
      <c r="S38" s="12"/>
      <c r="T38" s="12"/>
      <c r="BK38" s="12"/>
      <c r="BL38" s="12"/>
    </row>
    <row r="39" spans="2:163" ht="14.45" thickBot="1">
      <c r="B39" s="12" t="s">
        <v>749</v>
      </c>
      <c r="C39" s="12"/>
      <c r="D39" s="12"/>
      <c r="E39" s="12"/>
      <c r="F39" s="12"/>
      <c r="G39" s="12"/>
      <c r="J39" s="12"/>
      <c r="K39" s="12"/>
      <c r="L39" s="12"/>
      <c r="M39" s="12"/>
      <c r="N39" s="12"/>
      <c r="O39" s="12"/>
      <c r="P39" s="12"/>
      <c r="Q39" s="12"/>
      <c r="R39" s="12"/>
      <c r="S39" s="12"/>
      <c r="T39" s="12"/>
      <c r="BK39" s="12"/>
      <c r="BL39" s="12"/>
    </row>
    <row r="40" spans="2:163" ht="14.45" thickTop="1">
      <c r="B40" s="12" t="s">
        <v>750</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FTE Ratio Analysis;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751</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FTE Ratio Analysis; 
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c r="B42" s="12" t="s">
        <v>752</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753</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754</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755</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FTE Ratio Analysis; 
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c r="B46" s="12" t="s">
        <v>756</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757</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Revealed Shopper: Network Participation &amp; Appointment Availability; 
</v>
      </c>
      <c r="BM47" s="251" t="str">
        <f>IF(ISNUMBER(FIND(analysismethod8,'III_Plan comp 438.68 {Plan 3}'!F$15)),"",'III_Plan comp 438.68 {Plan 3}'!F$15&amp;analysismethod8)</f>
        <v xml:space="preserve">Revealed Shopper: Network Participation &amp; Appointment Availability; 
</v>
      </c>
      <c r="BN47" s="251" t="str">
        <f>IF(ISNUMBER(FIND(analysismethod8,'III_Plan comp 438.68 {Plan 3}'!G$15)),"",'III_Plan comp 438.68 {Plan 3}'!G$15&amp;analysismethod8)</f>
        <v xml:space="preserve">FTE Ratio Analysis; 
Revealed Shopper: Network Participation &amp; Appointment Availability; 
</v>
      </c>
      <c r="BO47" s="251" t="str">
        <f>IF(ISNUMBER(FIND(analysismethod8,'III_Plan comp 438.68 {Plan 3}'!H$15)),"",'III_Plan comp 438.68 {Plan 3}'!H$15&amp;analysismethod8)</f>
        <v xml:space="preserve">Revealed Shopper: Network Participation &amp; Appointment Availability; 
</v>
      </c>
      <c r="BP47" s="251" t="str">
        <f>IF(ISNUMBER(FIND(analysismethod8,'III_Plan comp 438.68 {Plan 3}'!I$15)),"",'III_Plan comp 438.68 {Plan 3}'!I$15&amp;analysismethod8)</f>
        <v xml:space="preserve">Revealed Shopper: Network Participation &amp; Appointment Availability; 
</v>
      </c>
      <c r="BQ47" s="251" t="str">
        <f>IF(ISNUMBER(FIND(analysismethod8,'III_Plan comp 438.68 {Plan 3}'!J$15)),"",'III_Plan comp 438.68 {Plan 3}'!J$15&amp;analysismethod8)</f>
        <v xml:space="preserve">Revealed Shopper: Network Participation &amp; Appointment Availability; 
</v>
      </c>
      <c r="BR47" s="251" t="str">
        <f>IF(ISNUMBER(FIND(analysismethod8,'III_Plan comp 438.68 {Plan 3}'!K$15)),"",'III_Plan comp 438.68 {Plan 3}'!K$15&amp;analysismethod8)</f>
        <v xml:space="preserve">Revealed Shopper: Network Participation &amp; Appointment Availability; 
</v>
      </c>
      <c r="BS47" s="251" t="str">
        <f>IF(ISNUMBER(FIND(analysismethod8,'III_Plan comp 438.68 {Plan 3}'!L$15)),"",'III_Plan comp 438.68 {Plan 3}'!L$15&amp;analysismethod8)</f>
        <v xml:space="preserve">Revealed Shopper: Network Participation &amp; Appointment Availability; 
</v>
      </c>
      <c r="BT47" s="251" t="str">
        <f>IF(ISNUMBER(FIND(analysismethod8,'III_Plan comp 438.68 {Plan 3}'!M$15)),"",'III_Plan comp 438.68 {Plan 3}'!M$15&amp;analysismethod8)</f>
        <v xml:space="preserve">Revealed Shopper: Network Participation &amp; Appointment Availability; 
</v>
      </c>
      <c r="BU47" s="251" t="str">
        <f>IF(ISNUMBER(FIND(analysismethod8,'III_Plan comp 438.68 {Plan 3}'!N$15)),"",'III_Plan comp 438.68 {Plan 3}'!N$15&amp;analysismethod8)</f>
        <v xml:space="preserve">Revealed Shopper: Network Participation &amp; Appointment Availability; 
</v>
      </c>
      <c r="BV47" s="251" t="str">
        <f>IF(ISNUMBER(FIND(analysismethod8,'III_Plan comp 438.68 {Plan 3}'!O$15)),"",'III_Plan comp 438.68 {Plan 3}'!O$15&amp;analysismethod8)</f>
        <v xml:space="preserve">Revealed Shopper: Network Participation &amp; Appointment Availability; 
</v>
      </c>
      <c r="BW47" s="251" t="str">
        <f>IF(ISNUMBER(FIND(analysismethod8,'III_Plan comp 438.68 {Plan 3}'!P$15)),"",'III_Plan comp 438.68 {Plan 3}'!P$15&amp;analysismethod8)</f>
        <v xml:space="preserve">Revealed Shopper: Network Participation &amp; Appointment Availability; 
</v>
      </c>
      <c r="BX47" s="251" t="str">
        <f>IF(ISNUMBER(FIND(analysismethod8,'III_Plan comp 438.68 {Plan 3}'!Q$15)),"",'III_Plan comp 438.68 {Plan 3}'!Q$15&amp;analysismethod8)</f>
        <v xml:space="preserve">Revealed Shopper: Network Participation &amp; Appointment Availability; 
</v>
      </c>
      <c r="BY47" s="251" t="str">
        <f>IF(ISNUMBER(FIND(analysismethod8,'III_Plan comp 438.68 {Plan 3}'!R$15)),"",'III_Plan comp 438.68 {Plan 3}'!R$15&amp;analysismethod8)</f>
        <v xml:space="preserve">Revealed Shopper: Network Participation &amp; Appointment Availability; 
</v>
      </c>
      <c r="BZ47" s="251" t="str">
        <f>IF(ISNUMBER(FIND(analysismethod8,'III_Plan comp 438.68 {Plan 3}'!S$15)),"",'III_Plan comp 438.68 {Plan 3}'!S$15&amp;analysismethod8)</f>
        <v xml:space="preserve">Revealed Shopper: Network Participation &amp; Appointment Availability; 
</v>
      </c>
      <c r="CA47" s="251" t="str">
        <f>IF(ISNUMBER(FIND(analysismethod8,'III_Plan comp 438.68 {Plan 3}'!T$15)),"",'III_Plan comp 438.68 {Plan 3}'!T$15&amp;analysismethod8)</f>
        <v xml:space="preserve">Revealed Shopper: Network Participation &amp; Appointment Availability; 
</v>
      </c>
      <c r="CB47" s="251" t="str">
        <f>IF(ISNUMBER(FIND(analysismethod8,'III_Plan comp 438.68 {Plan 3}'!U$15)),"",'III_Plan comp 438.68 {Plan 3}'!U$15&amp;analysismethod8)</f>
        <v xml:space="preserve">Revealed Shopper: Network Participation &amp; Appointment Availability; 
</v>
      </c>
      <c r="CC47" s="251" t="str">
        <f>IF(ISNUMBER(FIND(analysismethod8,'III_Plan comp 438.68 {Plan 3}'!V$15)),"",'III_Plan comp 438.68 {Plan 3}'!V$15&amp;analysismethod8)</f>
        <v xml:space="preserve">Revealed Shopper: Network Participation &amp; Appointment Availability; 
</v>
      </c>
      <c r="CD47" s="251" t="str">
        <f>IF(ISNUMBER(FIND(analysismethod8,'III_Plan comp 438.68 {Plan 3}'!W$15)),"",'III_Plan comp 438.68 {Plan 3}'!W$15&amp;analysismethod8)</f>
        <v xml:space="preserve">Revealed Shopper: Network Participation &amp; Appointment Availability; 
</v>
      </c>
      <c r="CE47" s="251" t="str">
        <f>IF(ISNUMBER(FIND(analysismethod8,'III_Plan comp 438.68 {Plan 3}'!X$15)),"",'III_Plan comp 438.68 {Plan 3}'!X$15&amp;analysismethod8)</f>
        <v xml:space="preserve">Revealed Shopper: Network Participation &amp; Appointment Availability; 
</v>
      </c>
      <c r="CF47" s="251" t="str">
        <f>IF(ISNUMBER(FIND(analysismethod8,'III_Plan comp 438.68 {Plan 3}'!Y$15)),"",'III_Plan comp 438.68 {Plan 3}'!Y$15&amp;analysismethod8)</f>
        <v xml:space="preserve">Revealed Shopper: Network Participation &amp; Appointment Availability; 
</v>
      </c>
      <c r="CG47" s="251" t="str">
        <f>IF(ISNUMBER(FIND(analysismethod8,'III_Plan comp 438.68 {Plan 3}'!Z$15)),"",'III_Plan comp 438.68 {Plan 3}'!Z$15&amp;analysismethod8)</f>
        <v xml:space="preserve">Revealed Shopper: Network Participation &amp; Appointment Availability; 
</v>
      </c>
      <c r="CH47" s="251" t="str">
        <f>IF(ISNUMBER(FIND(analysismethod8,'III_Plan comp 438.68 {Plan 3}'!AA$15)),"",'III_Plan comp 438.68 {Plan 3}'!AA$15&amp;analysismethod8)</f>
        <v xml:space="preserve">Revealed Shopper: Network Participation &amp; Appointment Availability; 
</v>
      </c>
      <c r="CI47" s="251" t="str">
        <f>IF(ISNUMBER(FIND(analysismethod8,'III_Plan comp 438.68 {Plan 3}'!AB$15)),"",'III_Plan comp 438.68 {Plan 3}'!AB$15&amp;analysismethod8)</f>
        <v xml:space="preserve">Revealed Shopper: Network Participation &amp; Appointment Availability; 
</v>
      </c>
      <c r="CJ47" s="251" t="str">
        <f>IF(ISNUMBER(FIND(analysismethod8,'III_Plan comp 438.68 {Plan 3}'!AC$15)),"",'III_Plan comp 438.68 {Plan 3}'!AC$15&amp;analysismethod8)</f>
        <v xml:space="preserve">Revealed Shopper: Network Participation &amp; Appointment Availability; 
</v>
      </c>
      <c r="CK47" s="251" t="str">
        <f>IF(ISNUMBER(FIND(analysismethod8,'III_Plan comp 438.68 {Plan 3}'!AD$15)),"",'III_Plan comp 438.68 {Plan 3}'!AD$15&amp;analysismethod8)</f>
        <v xml:space="preserve">Revealed Shopper: Network Participation &amp; Appointment Availability; 
</v>
      </c>
      <c r="CL47" s="251" t="str">
        <f>IF(ISNUMBER(FIND(analysismethod8,'III_Plan comp 438.68 {Plan 3}'!AE$15)),"",'III_Plan comp 438.68 {Plan 3}'!AE$15&amp;analysismethod8)</f>
        <v xml:space="preserve">Revealed Shopper: Network Participation &amp; Appointment Availability; 
</v>
      </c>
      <c r="CM47" s="251" t="str">
        <f>IF(ISNUMBER(FIND(analysismethod8,'III_Plan comp 438.68 {Plan 3}'!AF$15)),"",'III_Plan comp 438.68 {Plan 3}'!AF$15&amp;analysismethod8)</f>
        <v xml:space="preserve">Revealed Shopper: Network Participation &amp; Appointment Availability; 
</v>
      </c>
      <c r="CN47" s="251" t="str">
        <f>IF(ISNUMBER(FIND(analysismethod8,'III_Plan comp 438.68 {Plan 3}'!AG$15)),"",'III_Plan comp 438.68 {Plan 3}'!AG$15&amp;analysismethod8)</f>
        <v xml:space="preserve">Revealed Shopper: Network Participation &amp; Appointment Availability; 
</v>
      </c>
      <c r="CO47" s="251" t="str">
        <f>IF(ISNUMBER(FIND(analysismethod8,'III_Plan comp 438.68 {Plan 3}'!AH$15)),"",'III_Plan comp 438.68 {Plan 3}'!AH$15&amp;analysismethod8)</f>
        <v xml:space="preserve">Revealed Shopper: Network Participation &amp; Appointment Availability; 
</v>
      </c>
      <c r="CP47" s="251" t="str">
        <f>IF(ISNUMBER(FIND(analysismethod8,'III_Plan comp 438.68 {Plan 3}'!AI$15)),"",'III_Plan comp 438.68 {Plan 3}'!AI$15&amp;analysismethod8)</f>
        <v xml:space="preserve">Revealed Shopper: Network Participation &amp; Appointment Availability; 
</v>
      </c>
      <c r="CQ47" s="251" t="str">
        <f>IF(ISNUMBER(FIND(analysismethod8,'III_Plan comp 438.68 {Plan 3}'!AJ$15)),"",'III_Plan comp 438.68 {Plan 3}'!AJ$15&amp;analysismethod8)</f>
        <v xml:space="preserve">Revealed Shopper: Network Participation &amp; Appointment Availability; 
</v>
      </c>
      <c r="CR47" s="251" t="str">
        <f>IF(ISNUMBER(FIND(analysismethod8,'III_Plan comp 438.68 {Plan 3}'!AK$15)),"",'III_Plan comp 438.68 {Plan 3}'!AK$15&amp;analysismethod8)</f>
        <v xml:space="preserve">Revealed Shopper: Network Participation &amp; Appointment Availability; 
</v>
      </c>
      <c r="CS47" s="251" t="str">
        <f>IF(ISNUMBER(FIND(analysismethod8,'III_Plan comp 438.68 {Plan 3}'!AL$15)),"",'III_Plan comp 438.68 {Plan 3}'!AL$15&amp;analysismethod8)</f>
        <v xml:space="preserve">Revealed Shopper: Network Participation &amp; Appointment Availability; 
</v>
      </c>
      <c r="CT47" s="251" t="str">
        <f>IF(ISNUMBER(FIND(analysismethod8,'III_Plan comp 438.68 {Plan 3}'!AM$15)),"",'III_Plan comp 438.68 {Plan 3}'!AM$15&amp;analysismethod8)</f>
        <v xml:space="preserve">Revealed Shopper: Network Participation &amp; Appointment Availability; 
</v>
      </c>
      <c r="CU47" s="251" t="str">
        <f>IF(ISNUMBER(FIND(analysismethod8,'III_Plan comp 438.68 {Plan 3}'!AN$15)),"",'III_Plan comp 438.68 {Plan 3}'!AN$15&amp;analysismethod8)</f>
        <v xml:space="preserve">Revealed Shopper: Network Participation &amp; Appointment Availability; 
</v>
      </c>
      <c r="CV47" s="251" t="str">
        <f>IF(ISNUMBER(FIND(analysismethod8,'III_Plan comp 438.68 {Plan 3}'!AO$15)),"",'III_Plan comp 438.68 {Plan 3}'!AO$15&amp;analysismethod8)</f>
        <v xml:space="preserve">Revealed Shopper: Network Participation &amp; Appointment Availability; 
</v>
      </c>
      <c r="CW47" s="251" t="str">
        <f>IF(ISNUMBER(FIND(analysismethod8,'III_Plan comp 438.68 {Plan 3}'!AP$15)),"",'III_Plan comp 438.68 {Plan 3}'!AP$15&amp;analysismethod8)</f>
        <v xml:space="preserve">Revealed Shopper: Network Participation &amp; Appointment Availability; 
</v>
      </c>
      <c r="CX47" s="251" t="str">
        <f>IF(ISNUMBER(FIND(analysismethod8,'III_Plan comp 438.68 {Plan 3}'!AQ$15)),"",'III_Plan comp 438.68 {Plan 3}'!AQ$15&amp;analysismethod8)</f>
        <v xml:space="preserve">Revealed Shopper: Network Participation &amp; Appointment Availability; 
</v>
      </c>
      <c r="CY47" s="251" t="str">
        <f>IF(ISNUMBER(FIND(analysismethod8,'III_Plan comp 438.68 {Plan 3}'!AR$15)),"",'III_Plan comp 438.68 {Plan 3}'!AR$15&amp;analysismethod8)</f>
        <v xml:space="preserve">Revealed Shopper: Network Participation &amp; Appointment Availability; 
</v>
      </c>
      <c r="CZ47" s="251" t="str">
        <f>IF(ISNUMBER(FIND(analysismethod8,'III_Plan comp 438.68 {Plan 3}'!AS$15)),"",'III_Plan comp 438.68 {Plan 3}'!AS$15&amp;analysismethod8)</f>
        <v xml:space="preserve">Revealed Shopper: Network Participation &amp; Appointment Availability; 
</v>
      </c>
      <c r="DA47" s="251" t="str">
        <f>IF(ISNUMBER(FIND(analysismethod8,'III_Plan comp 438.68 {Plan 3}'!AT$15)),"",'III_Plan comp 438.68 {Plan 3}'!AT$15&amp;analysismethod8)</f>
        <v xml:space="preserve">Revealed Shopper: Network Participation &amp; Appointment Availability; 
</v>
      </c>
      <c r="DB47" s="251" t="str">
        <f>IF(ISNUMBER(FIND(analysismethod8,'III_Plan comp 438.68 {Plan 3}'!AU$15)),"",'III_Plan comp 438.68 {Plan 3}'!AU$15&amp;analysismethod8)</f>
        <v xml:space="preserve">Revealed Shopper: Network Participation &amp; Appointment Availability; 
</v>
      </c>
      <c r="DC47" s="251" t="str">
        <f>IF(ISNUMBER(FIND(analysismethod8,'III_Plan comp 438.68 {Plan 3}'!AV$15)),"",'III_Plan comp 438.68 {Plan 3}'!AV$15&amp;analysismethod8)</f>
        <v xml:space="preserve">Revealed Shopper: Network Participation &amp; Appointment Availability; 
</v>
      </c>
      <c r="DD47" s="251" t="str">
        <f>IF(ISNUMBER(FIND(analysismethod8,'III_Plan comp 438.68 {Plan 3}'!AW$15)),"",'III_Plan comp 438.68 {Plan 3}'!AW$15&amp;analysismethod8)</f>
        <v xml:space="preserve">Revealed Shopper: Network Participation &amp; Appointment Availability; 
</v>
      </c>
      <c r="DE47" s="251" t="str">
        <f>IF(ISNUMBER(FIND(analysismethod8,'III_Plan comp 438.68 {Plan 3}'!AX$15)),"",'III_Plan comp 438.68 {Plan 3}'!AX$15&amp;analysismethod8)</f>
        <v xml:space="preserve">Revealed Shopper: Network Participation &amp; Appointment Availability; 
</v>
      </c>
      <c r="DF47" s="251" t="str">
        <f>IF(ISNUMBER(FIND(analysismethod8,'III_Plan comp 438.68 {Plan 3}'!AY$15)),"",'III_Plan comp 438.68 {Plan 3}'!AY$15&amp;analysismethod8)</f>
        <v xml:space="preserve">Revealed Shopper: Network Participation &amp; Appointment Availability; 
</v>
      </c>
      <c r="DG47" s="251" t="str">
        <f>IF(ISNUMBER(FIND(analysismethod8,'III_Plan comp 438.68 {Plan 3}'!AZ$15)),"",'III_Plan comp 438.68 {Plan 3}'!AZ$15&amp;analysismethod8)</f>
        <v xml:space="preserve">Revealed Shopper: Network Participation &amp; Appointment Availability; 
</v>
      </c>
      <c r="DH47" s="251" t="str">
        <f>IF(ISNUMBER(FIND(analysismethod8,'III_Plan comp 438.68 {Plan 3}'!BA$15)),"",'III_Plan comp 438.68 {Plan 3}'!BA$15&amp;analysismethod8)</f>
        <v xml:space="preserve">Revealed Shopper: Network Participation &amp; Appointment Availability; 
</v>
      </c>
      <c r="DI47" s="251" t="str">
        <f>IF(ISNUMBER(FIND(analysismethod8,'III_Plan comp 438.68 {Plan 3}'!BB$15)),"",'III_Plan comp 438.68 {Plan 3}'!BB$15&amp;analysismethod8)</f>
        <v xml:space="preserve">Revealed Shopper: Network Participation &amp; Appointment Availability; 
</v>
      </c>
      <c r="DJ47" s="251" t="str">
        <f>IF(ISNUMBER(FIND(analysismethod8,'III_Plan comp 438.68 {Plan 3}'!BC$15)),"",'III_Plan comp 438.68 {Plan 3}'!BC$15&amp;analysismethod8)</f>
        <v xml:space="preserve">Revealed Shopper: Network Participation &amp; Appointment Availability; 
</v>
      </c>
      <c r="DK47" s="251" t="str">
        <f>IF(ISNUMBER(FIND(analysismethod8,'III_Plan comp 438.68 {Plan 3}'!BD$15)),"",'III_Plan comp 438.68 {Plan 3}'!BD$15&amp;analysismethod8)</f>
        <v xml:space="preserve">Revealed Shopper: Network Participation &amp; Appointment Availability; 
</v>
      </c>
      <c r="DL47" s="251" t="str">
        <f>IF(ISNUMBER(FIND(analysismethod8,'III_Plan comp 438.68 {Plan 3}'!BE$15)),"",'III_Plan comp 438.68 {Plan 3}'!BE$15&amp;analysismethod8)</f>
        <v xml:space="preserve">Revealed Shopper: Network Participation &amp; Appointment Availability; 
</v>
      </c>
      <c r="DM47" s="251" t="str">
        <f>IF(ISNUMBER(FIND(analysismethod8,'III_Plan comp 438.68 {Plan 3}'!BF$15)),"",'III_Plan comp 438.68 {Plan 3}'!BF$15&amp;analysismethod8)</f>
        <v xml:space="preserve">Revealed Shopper: Network Participation &amp; Appointment Availability; 
</v>
      </c>
      <c r="DN47" s="251" t="str">
        <f>IF(ISNUMBER(FIND(analysismethod8,'III_Plan comp 438.68 {Plan 3}'!BG$15)),"",'III_Plan comp 438.68 {Plan 3}'!BG$15&amp;analysismethod8)</f>
        <v xml:space="preserve">Revealed Shopper: Network Participation &amp; Appointment Availability; 
</v>
      </c>
      <c r="DO47" s="251" t="str">
        <f>IF(ISNUMBER(FIND(analysismethod8,'III_Plan comp 438.68 {Plan 3}'!BH$15)),"",'III_Plan comp 438.68 {Plan 3}'!BH$15&amp;analysismethod8)</f>
        <v xml:space="preserve">Revealed Shopper: Network Participation &amp; Appointment Availability; 
</v>
      </c>
      <c r="DP47" s="251" t="str">
        <f>IF(ISNUMBER(FIND(analysismethod8,'III_Plan comp 438.68 {Plan 3}'!BI$15)),"",'III_Plan comp 438.68 {Plan 3}'!BI$15&amp;analysismethod8)</f>
        <v xml:space="preserve">Revealed Shopper: Network Participation &amp; Appointment Availability; 
</v>
      </c>
      <c r="DQ47" s="251" t="str">
        <f>IF(ISNUMBER(FIND(analysismethod8,'III_Plan comp 438.68 {Plan 3}'!BJ$15)),"",'III_Plan comp 438.68 {Plan 3}'!BJ$15&amp;analysismethod8)</f>
        <v xml:space="preserve">Revealed Shopper: Network Participation &amp; Appointment Availability; 
</v>
      </c>
      <c r="DR47" s="251" t="str">
        <f>IF(ISNUMBER(FIND(analysismethod8,'III_Plan comp 438.68 {Plan 3}'!BK$15)),"",'III_Plan comp 438.68 {Plan 3}'!BK$15&amp;analysismethod8)</f>
        <v xml:space="preserve">Revealed Shopper: Network Participation &amp; Appointment Availability; 
</v>
      </c>
      <c r="DS47" s="251" t="str">
        <f>IF(ISNUMBER(FIND(analysismethod8,'III_Plan comp 438.68 {Plan 3}'!BL$15)),"",'III_Plan comp 438.68 {Plan 3}'!BL$15&amp;analysismethod8)</f>
        <v xml:space="preserve">Revealed Shopper: Network Participation &amp; Appointment Availability; 
</v>
      </c>
      <c r="DT47" s="251" t="str">
        <f>IF(ISNUMBER(FIND(analysismethod8,'III_Plan comp 438.68 {Plan 3}'!BM$15)),"",'III_Plan comp 438.68 {Plan 3}'!BM$15&amp;analysismethod8)</f>
        <v xml:space="preserve">Revealed Shopper: Network Participation &amp; Appointment Availability; 
</v>
      </c>
      <c r="DU47" s="251" t="str">
        <f>IF(ISNUMBER(FIND(analysismethod8,'III_Plan comp 438.68 {Plan 3}'!BN$15)),"",'III_Plan comp 438.68 {Plan 3}'!BN$15&amp;analysismethod8)</f>
        <v xml:space="preserve">Revealed Shopper: Network Participation &amp; Appointment Availability; 
</v>
      </c>
      <c r="DV47" s="251" t="str">
        <f>IF(ISNUMBER(FIND(analysismethod8,'III_Plan comp 438.68 {Plan 3}'!BO$15)),"",'III_Plan comp 438.68 {Plan 3}'!BO$15&amp;analysismethod8)</f>
        <v xml:space="preserve">Revealed Shopper: Network Participation &amp; Appointment Availability; 
</v>
      </c>
      <c r="DW47" s="251" t="str">
        <f>IF(ISNUMBER(FIND(analysismethod8,'III_Plan comp 438.68 {Plan 3}'!BP$15)),"",'III_Plan comp 438.68 {Plan 3}'!BP$15&amp;analysismethod8)</f>
        <v xml:space="preserve">Revealed Shopper: Network Participation &amp; Appointment Availability; 
</v>
      </c>
      <c r="DX47" s="251" t="str">
        <f>IF(ISNUMBER(FIND(analysismethod8,'III_Plan comp 438.68 {Plan 3}'!BQ$15)),"",'III_Plan comp 438.68 {Plan 3}'!BQ$15&amp;analysismethod8)</f>
        <v xml:space="preserve">Revealed Shopper: Network Participation &amp; Appointment Availability; 
</v>
      </c>
      <c r="DY47" s="251" t="str">
        <f>IF(ISNUMBER(FIND(analysismethod8,'III_Plan comp 438.68 {Plan 3}'!BR$15)),"",'III_Plan comp 438.68 {Plan 3}'!BR$15&amp;analysismethod8)</f>
        <v xml:space="preserve">Revealed Shopper: Network Participation &amp; Appointment Availability; 
</v>
      </c>
      <c r="DZ47" s="251" t="str">
        <f>IF(ISNUMBER(FIND(analysismethod8,'III_Plan comp 438.68 {Plan 3}'!BS$15)),"",'III_Plan comp 438.68 {Plan 3}'!BS$15&amp;analysismethod8)</f>
        <v xml:space="preserve">Revealed Shopper: Network Participation &amp; Appointment Availability; 
</v>
      </c>
      <c r="EA47" s="251" t="str">
        <f>IF(ISNUMBER(FIND(analysismethod8,'III_Plan comp 438.68 {Plan 3}'!BT$15)),"",'III_Plan comp 438.68 {Plan 3}'!BT$15&amp;analysismethod8)</f>
        <v xml:space="preserve">Revealed Shopper: Network Participation &amp; Appointment Availability; 
</v>
      </c>
      <c r="EB47" s="251" t="str">
        <f>IF(ISNUMBER(FIND(analysismethod8,'III_Plan comp 438.68 {Plan 3}'!BU$15)),"",'III_Plan comp 438.68 {Plan 3}'!BU$15&amp;analysismethod8)</f>
        <v xml:space="preserve">Revealed Shopper: Network Participation &amp; Appointment Availability; 
</v>
      </c>
      <c r="EC47" s="251" t="str">
        <f>IF(ISNUMBER(FIND(analysismethod8,'III_Plan comp 438.68 {Plan 3}'!BV$15)),"",'III_Plan comp 438.68 {Plan 3}'!BV$15&amp;analysismethod8)</f>
        <v xml:space="preserve">Revealed Shopper: Network Participation &amp; Appointment Availability; 
</v>
      </c>
      <c r="ED47" s="251" t="str">
        <f>IF(ISNUMBER(FIND(analysismethod8,'III_Plan comp 438.68 {Plan 3}'!BW$15)),"",'III_Plan comp 438.68 {Plan 3}'!BW$15&amp;analysismethod8)</f>
        <v xml:space="preserve">Revealed Shopper: Network Participation &amp; Appointment Availability; 
</v>
      </c>
      <c r="EE47" s="251" t="str">
        <f>IF(ISNUMBER(FIND(analysismethod8,'III_Plan comp 438.68 {Plan 3}'!BX$15)),"",'III_Plan comp 438.68 {Plan 3}'!BX$15&amp;analysismethod8)</f>
        <v xml:space="preserve">Revealed Shopper: Network Participation &amp; Appointment Availability; 
</v>
      </c>
      <c r="EF47" s="251" t="str">
        <f>IF(ISNUMBER(FIND(analysismethod8,'III_Plan comp 438.68 {Plan 3}'!BY$15)),"",'III_Plan comp 438.68 {Plan 3}'!BY$15&amp;analysismethod8)</f>
        <v xml:space="preserve">Revealed Shopper: Network Participation &amp; Appointment Availability; 
</v>
      </c>
      <c r="EG47" s="251" t="str">
        <f>IF(ISNUMBER(FIND(analysismethod8,'III_Plan comp 438.68 {Plan 3}'!BZ$15)),"",'III_Plan comp 438.68 {Plan 3}'!BZ$15&amp;analysismethod8)</f>
        <v xml:space="preserve">Revealed Shopper: Network Participation &amp; Appointment Availability; 
</v>
      </c>
      <c r="EH47" s="251" t="str">
        <f>IF(ISNUMBER(FIND(analysismethod8,'III_Plan comp 438.68 {Plan 3}'!CA$15)),"",'III_Plan comp 438.68 {Plan 3}'!CA$15&amp;analysismethod8)</f>
        <v xml:space="preserve">Revealed Shopper: Network Participation &amp; Appointment Availability; 
</v>
      </c>
      <c r="EI47" s="251" t="str">
        <f>IF(ISNUMBER(FIND(analysismethod8,'III_Plan comp 438.68 {Plan 3}'!CB$15)),"",'III_Plan comp 438.68 {Plan 3}'!CB$15&amp;analysismethod8)</f>
        <v xml:space="preserve">Revealed Shopper: Network Participation &amp; Appointment Availability; 
</v>
      </c>
      <c r="EJ47" s="251" t="str">
        <f>IF(ISNUMBER(FIND(analysismethod8,'III_Plan comp 438.68 {Plan 3}'!CC$15)),"",'III_Plan comp 438.68 {Plan 3}'!CC$15&amp;analysismethod8)</f>
        <v xml:space="preserve">Revealed Shopper: Network Participation &amp; Appointment Availability; 
</v>
      </c>
      <c r="EK47" s="251" t="str">
        <f>IF(ISNUMBER(FIND(analysismethod8,'III_Plan comp 438.68 {Plan 3}'!CD$15)),"",'III_Plan comp 438.68 {Plan 3}'!CD$15&amp;analysismethod8)</f>
        <v xml:space="preserve">Revealed Shopper: Network Participation &amp; Appointment Availability; 
</v>
      </c>
      <c r="EL47" s="251" t="str">
        <f>IF(ISNUMBER(FIND(analysismethod8,'III_Plan comp 438.68 {Plan 3}'!CE$15)),"",'III_Plan comp 438.68 {Plan 3}'!CE$15&amp;analysismethod8)</f>
        <v xml:space="preserve">Revealed Shopper: Network Participation &amp; Appointment Availability; 
</v>
      </c>
      <c r="EM47" s="251" t="str">
        <f>IF(ISNUMBER(FIND(analysismethod8,'III_Plan comp 438.68 {Plan 3}'!CF$15)),"",'III_Plan comp 438.68 {Plan 3}'!CF$15&amp;analysismethod8)</f>
        <v xml:space="preserve">Revealed Shopper: Network Participation &amp; Appointment Availability; 
</v>
      </c>
      <c r="EN47" s="251" t="str">
        <f>IF(ISNUMBER(FIND(analysismethod8,'III_Plan comp 438.68 {Plan 3}'!CG$15)),"",'III_Plan comp 438.68 {Plan 3}'!CG$15&amp;analysismethod8)</f>
        <v xml:space="preserve">Revealed Shopper: Network Participation &amp; Appointment Availability; 
</v>
      </c>
      <c r="EO47" s="251" t="str">
        <f>IF(ISNUMBER(FIND(analysismethod8,'III_Plan comp 438.68 {Plan 3}'!CH$15)),"",'III_Plan comp 438.68 {Plan 3}'!CH$15&amp;analysismethod8)</f>
        <v xml:space="preserve">Revealed Shopper: Network Participation &amp; Appointment Availability; 
</v>
      </c>
      <c r="EP47" s="251" t="str">
        <f>IF(ISNUMBER(FIND(analysismethod8,'III_Plan comp 438.68 {Plan 3}'!CI$15)),"",'III_Plan comp 438.68 {Plan 3}'!CI$15&amp;analysismethod8)</f>
        <v xml:space="preserve">Revealed Shopper: Network Participation &amp; Appointment Availability; 
</v>
      </c>
      <c r="EQ47" s="251" t="str">
        <f>IF(ISNUMBER(FIND(analysismethod8,'III_Plan comp 438.68 {Plan 3}'!CJ$15)),"",'III_Plan comp 438.68 {Plan 3}'!CJ$15&amp;analysismethod8)</f>
        <v xml:space="preserve">Revealed Shopper: Network Participation &amp; Appointment Availability; 
</v>
      </c>
      <c r="ER47" s="251" t="str">
        <f>IF(ISNUMBER(FIND(analysismethod8,'III_Plan comp 438.68 {Plan 3}'!CK$15)),"",'III_Plan comp 438.68 {Plan 3}'!CK$15&amp;analysismethod8)</f>
        <v xml:space="preserve">Revealed Shopper: Network Participation &amp; Appointment Availability; 
</v>
      </c>
      <c r="ES47" s="251" t="str">
        <f>IF(ISNUMBER(FIND(analysismethod8,'III_Plan comp 438.68 {Plan 3}'!CL$15)),"",'III_Plan comp 438.68 {Plan 3}'!CL$15&amp;analysismethod8)</f>
        <v xml:space="preserve">Revealed Shopper: Network Participation &amp; Appointment Availability; 
</v>
      </c>
      <c r="ET47" s="251" t="str">
        <f>IF(ISNUMBER(FIND(analysismethod8,'III_Plan comp 438.68 {Plan 3}'!CM$15)),"",'III_Plan comp 438.68 {Plan 3}'!CM$15&amp;analysismethod8)</f>
        <v xml:space="preserve">Revealed Shopper: Network Participation &amp; Appointment Availability; 
</v>
      </c>
      <c r="EU47" s="251" t="str">
        <f>IF(ISNUMBER(FIND(analysismethod8,'III_Plan comp 438.68 {Plan 3}'!CN$15)),"",'III_Plan comp 438.68 {Plan 3}'!CN$15&amp;analysismethod8)</f>
        <v xml:space="preserve">Revealed Shopper: Network Participation &amp; Appointment Availability; 
</v>
      </c>
      <c r="EV47" s="251" t="str">
        <f>IF(ISNUMBER(FIND(analysismethod8,'III_Plan comp 438.68 {Plan 3}'!CO$15)),"",'III_Plan comp 438.68 {Plan 3}'!CO$15&amp;analysismethod8)</f>
        <v xml:space="preserve">Revealed Shopper: Network Participation &amp; Appointment Availability; 
</v>
      </c>
      <c r="EW47" s="251" t="str">
        <f>IF(ISNUMBER(FIND(analysismethod8,'III_Plan comp 438.68 {Plan 3}'!CP$15)),"",'III_Plan comp 438.68 {Plan 3}'!CP$15&amp;analysismethod8)</f>
        <v xml:space="preserve">Revealed Shopper: Network Participation &amp; Appointment Availability; 
</v>
      </c>
      <c r="EX47" s="251" t="str">
        <f>IF(ISNUMBER(FIND(analysismethod8,'III_Plan comp 438.68 {Plan 3}'!CQ$15)),"",'III_Plan comp 438.68 {Plan 3}'!CQ$15&amp;analysismethod8)</f>
        <v xml:space="preserve">Revealed Shopper: Network Participation &amp; Appointment Availability; 
</v>
      </c>
      <c r="EY47" s="251" t="str">
        <f>IF(ISNUMBER(FIND(analysismethod8,'III_Plan comp 438.68 {Plan 3}'!CR$15)),"",'III_Plan comp 438.68 {Plan 3}'!CR$15&amp;analysismethod8)</f>
        <v xml:space="preserve">Revealed Shopper: Network Participation &amp; Appointment Availability; 
</v>
      </c>
      <c r="EZ47" s="251" t="str">
        <f>IF(ISNUMBER(FIND(analysismethod8,'III_Plan comp 438.68 {Plan 3}'!CS$15)),"",'III_Plan comp 438.68 {Plan 3}'!CS$15&amp;analysismethod8)</f>
        <v xml:space="preserve">Revealed Shopper: Network Participation &amp; Appointment Availability; 
</v>
      </c>
      <c r="FA47" s="251" t="str">
        <f>IF(ISNUMBER(FIND(analysismethod8,'III_Plan comp 438.68 {Plan 3}'!CT$15)),"",'III_Plan comp 438.68 {Plan 3}'!CT$15&amp;analysismethod8)</f>
        <v xml:space="preserve">Revealed Shopper: Network Participation &amp; Appointment Availability; 
</v>
      </c>
      <c r="FB47" s="251" t="str">
        <f>IF(ISNUMBER(FIND(analysismethod8,'III_Plan comp 438.68 {Plan 3}'!CU$15)),"",'III_Plan comp 438.68 {Plan 3}'!CU$15&amp;analysismethod8)</f>
        <v xml:space="preserve">Revealed Shopper: Network Participation &amp; Appointment Availability; 
</v>
      </c>
      <c r="FC47" s="251" t="str">
        <f>IF(ISNUMBER(FIND(analysismethod8,'III_Plan comp 438.68 {Plan 3}'!CV$15)),"",'III_Plan comp 438.68 {Plan 3}'!CV$15&amp;analysismethod8)</f>
        <v xml:space="preserve">Revealed Shopper: Network Participation &amp; Appointment Availability; 
</v>
      </c>
      <c r="FD47" s="251" t="str">
        <f>IF(ISNUMBER(FIND(analysismethod8,'III_Plan comp 438.68 {Plan 3}'!CW$15)),"",'III_Plan comp 438.68 {Plan 3}'!CW$15&amp;analysismethod8)</f>
        <v xml:space="preserve">Revealed Shopper: Network Participation &amp; Appointment Availability; 
</v>
      </c>
      <c r="FE47" s="251" t="str">
        <f>IF(ISNUMBER(FIND(analysismethod8,'III_Plan comp 438.68 {Plan 3}'!CX$15)),"",'III_Plan comp 438.68 {Plan 3}'!CX$15&amp;analysismethod8)</f>
        <v xml:space="preserve">Revealed Shopper: Network Participation &amp; Appointment Availability; 
</v>
      </c>
      <c r="FF47" s="251" t="str">
        <f>IF(ISNUMBER(FIND(analysismethod8,'III_Plan comp 438.68 {Plan 3}'!CY$15)),"",'III_Plan comp 438.68 {Plan 3}'!CY$15&amp;analysismethod8)</f>
        <v xml:space="preserve">Revealed Shopper: Network Participation &amp; Appointment Availability; 
</v>
      </c>
      <c r="FG47" s="251" t="str">
        <f>IF(ISNUMBER(FIND(analysismethod8,'III_Plan comp 438.68 {Plan 3}'!CZ$15)),"",'III_Plan comp 438.68 {Plan 3}'!CZ$15&amp;analysismethod8)</f>
        <v xml:space="preserve">Revealed Shopper: Network Participation &amp; Appointment Availability; 
</v>
      </c>
    </row>
    <row r="48" spans="2:163">
      <c r="B48" s="11" t="s">
        <v>758</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FTE Ratio Analysis; 
</v>
      </c>
      <c r="BM48" s="251" t="str">
        <f>IF(ISNUMBER(FIND(analysismethod9,'III_Plan comp 438.68 {Plan 3}'!F$15)),"",'III_Plan comp 438.68 {Plan 3}'!F$15&amp;analysismethod9)</f>
        <v xml:space="preserve">FTE Ratio Analysis; 
</v>
      </c>
      <c r="BN48" s="251" t="str">
        <f>IF(ISNUMBER(FIND(analysismethod9,'III_Plan comp 438.68 {Plan 3}'!G$15)),"",'III_Plan comp 438.68 {Plan 3}'!G$15&amp;analysismethod9)</f>
        <v/>
      </c>
      <c r="BO48" s="251" t="str">
        <f>IF(ISNUMBER(FIND(analysismethod9,'III_Plan comp 438.68 {Plan 3}'!H$15)),"",'III_Plan comp 438.68 {Plan 3}'!H$15&amp;analysismethod9)</f>
        <v xml:space="preserve">FTE Ratio Analysis; 
</v>
      </c>
      <c r="BP48" s="251" t="str">
        <f>IF(ISNUMBER(FIND(analysismethod9,'III_Plan comp 438.68 {Plan 3}'!I$15)),"",'III_Plan comp 438.68 {Plan 3}'!I$15&amp;analysismethod9)</f>
        <v xml:space="preserve">FTE Ratio Analysis; 
</v>
      </c>
      <c r="BQ48" s="251" t="str">
        <f>IF(ISNUMBER(FIND(analysismethod9,'III_Plan comp 438.68 {Plan 3}'!J$15)),"",'III_Plan comp 438.68 {Plan 3}'!J$15&amp;analysismethod9)</f>
        <v xml:space="preserve">FTE Ratio Analysis; 
</v>
      </c>
      <c r="BR48" s="251" t="str">
        <f>IF(ISNUMBER(FIND(analysismethod9,'III_Plan comp 438.68 {Plan 3}'!K$15)),"",'III_Plan comp 438.68 {Plan 3}'!K$15&amp;analysismethod9)</f>
        <v xml:space="preserve">FTE Ratio Analysis; 
</v>
      </c>
      <c r="BS48" s="251" t="str">
        <f>IF(ISNUMBER(FIND(analysismethod9,'III_Plan comp 438.68 {Plan 3}'!L$15)),"",'III_Plan comp 438.68 {Plan 3}'!L$15&amp;analysismethod9)</f>
        <v xml:space="preserve">FTE Ratio Analysis; 
</v>
      </c>
      <c r="BT48" s="251" t="str">
        <f>IF(ISNUMBER(FIND(analysismethod9,'III_Plan comp 438.68 {Plan 3}'!M$15)),"",'III_Plan comp 438.68 {Plan 3}'!M$15&amp;analysismethod9)</f>
        <v xml:space="preserve">FTE Ratio Analysis; 
</v>
      </c>
      <c r="BU48" s="251" t="str">
        <f>IF(ISNUMBER(FIND(analysismethod9,'III_Plan comp 438.68 {Plan 3}'!N$15)),"",'III_Plan comp 438.68 {Plan 3}'!N$15&amp;analysismethod9)</f>
        <v xml:space="preserve">FTE Ratio Analysis; 
</v>
      </c>
      <c r="BV48" s="251" t="str">
        <f>IF(ISNUMBER(FIND(analysismethod9,'III_Plan comp 438.68 {Plan 3}'!O$15)),"",'III_Plan comp 438.68 {Plan 3}'!O$15&amp;analysismethod9)</f>
        <v xml:space="preserve">FTE Ratio Analysis; 
</v>
      </c>
      <c r="BW48" s="251" t="str">
        <f>IF(ISNUMBER(FIND(analysismethod9,'III_Plan comp 438.68 {Plan 3}'!P$15)),"",'III_Plan comp 438.68 {Plan 3}'!P$15&amp;analysismethod9)</f>
        <v xml:space="preserve">FTE Ratio Analysis; 
</v>
      </c>
      <c r="BX48" s="251" t="str">
        <f>IF(ISNUMBER(FIND(analysismethod9,'III_Plan comp 438.68 {Plan 3}'!Q$15)),"",'III_Plan comp 438.68 {Plan 3}'!Q$15&amp;analysismethod9)</f>
        <v xml:space="preserve">FTE Ratio Analysis; 
</v>
      </c>
      <c r="BY48" s="251" t="str">
        <f>IF(ISNUMBER(FIND(analysismethod9,'III_Plan comp 438.68 {Plan 3}'!R$15)),"",'III_Plan comp 438.68 {Plan 3}'!R$15&amp;analysismethod9)</f>
        <v xml:space="preserve">FTE Ratio Analysis; 
</v>
      </c>
      <c r="BZ48" s="251" t="str">
        <f>IF(ISNUMBER(FIND(analysismethod9,'III_Plan comp 438.68 {Plan 3}'!S$15)),"",'III_Plan comp 438.68 {Plan 3}'!S$15&amp;analysismethod9)</f>
        <v xml:space="preserve">FTE Ratio Analysis; 
</v>
      </c>
      <c r="CA48" s="251" t="str">
        <f>IF(ISNUMBER(FIND(analysismethod9,'III_Plan comp 438.68 {Plan 3}'!T$15)),"",'III_Plan comp 438.68 {Plan 3}'!T$15&amp;analysismethod9)</f>
        <v xml:space="preserve">FTE Ratio Analysis; 
</v>
      </c>
      <c r="CB48" s="251" t="str">
        <f>IF(ISNUMBER(FIND(analysismethod9,'III_Plan comp 438.68 {Plan 3}'!U$15)),"",'III_Plan comp 438.68 {Plan 3}'!U$15&amp;analysismethod9)</f>
        <v xml:space="preserve">FTE Ratio Analysis; 
</v>
      </c>
      <c r="CC48" s="251" t="str">
        <f>IF(ISNUMBER(FIND(analysismethod9,'III_Plan comp 438.68 {Plan 3}'!V$15)),"",'III_Plan comp 438.68 {Plan 3}'!V$15&amp;analysismethod9)</f>
        <v xml:space="preserve">FTE Ratio Analysis; 
</v>
      </c>
      <c r="CD48" s="251" t="str">
        <f>IF(ISNUMBER(FIND(analysismethod9,'III_Plan comp 438.68 {Plan 3}'!W$15)),"",'III_Plan comp 438.68 {Plan 3}'!W$15&amp;analysismethod9)</f>
        <v xml:space="preserve">FTE Ratio Analysis; 
</v>
      </c>
      <c r="CE48" s="251" t="str">
        <f>IF(ISNUMBER(FIND(analysismethod9,'III_Plan comp 438.68 {Plan 3}'!X$15)),"",'III_Plan comp 438.68 {Plan 3}'!X$15&amp;analysismethod9)</f>
        <v xml:space="preserve">FTE Ratio Analysis; 
</v>
      </c>
      <c r="CF48" s="251" t="str">
        <f>IF(ISNUMBER(FIND(analysismethod9,'III_Plan comp 438.68 {Plan 3}'!Y$15)),"",'III_Plan comp 438.68 {Plan 3}'!Y$15&amp;analysismethod9)</f>
        <v xml:space="preserve">FTE Ratio Analysis; 
</v>
      </c>
      <c r="CG48" s="251" t="str">
        <f>IF(ISNUMBER(FIND(analysismethod9,'III_Plan comp 438.68 {Plan 3}'!Z$15)),"",'III_Plan comp 438.68 {Plan 3}'!Z$15&amp;analysismethod9)</f>
        <v xml:space="preserve">FTE Ratio Analysis; 
</v>
      </c>
      <c r="CH48" s="251" t="str">
        <f>IF(ISNUMBER(FIND(analysismethod9,'III_Plan comp 438.68 {Plan 3}'!AA$15)),"",'III_Plan comp 438.68 {Plan 3}'!AA$15&amp;analysismethod9)</f>
        <v xml:space="preserve">FTE Ratio Analysis; 
</v>
      </c>
      <c r="CI48" s="251" t="str">
        <f>IF(ISNUMBER(FIND(analysismethod9,'III_Plan comp 438.68 {Plan 3}'!AB$15)),"",'III_Plan comp 438.68 {Plan 3}'!AB$15&amp;analysismethod9)</f>
        <v xml:space="preserve">FTE Ratio Analysis; 
</v>
      </c>
      <c r="CJ48" s="251" t="str">
        <f>IF(ISNUMBER(FIND(analysismethod9,'III_Plan comp 438.68 {Plan 3}'!AC$15)),"",'III_Plan comp 438.68 {Plan 3}'!AC$15&amp;analysismethod9)</f>
        <v xml:space="preserve">FTE Ratio Analysis; 
</v>
      </c>
      <c r="CK48" s="251" t="str">
        <f>IF(ISNUMBER(FIND(analysismethod9,'III_Plan comp 438.68 {Plan 3}'!AD$15)),"",'III_Plan comp 438.68 {Plan 3}'!AD$15&amp;analysismethod9)</f>
        <v xml:space="preserve">FTE Ratio Analysis; 
</v>
      </c>
      <c r="CL48" s="251" t="str">
        <f>IF(ISNUMBER(FIND(analysismethod9,'III_Plan comp 438.68 {Plan 3}'!AE$15)),"",'III_Plan comp 438.68 {Plan 3}'!AE$15&amp;analysismethod9)</f>
        <v xml:space="preserve">FTE Ratio Analysis; 
</v>
      </c>
      <c r="CM48" s="251" t="str">
        <f>IF(ISNUMBER(FIND(analysismethod9,'III_Plan comp 438.68 {Plan 3}'!AF$15)),"",'III_Plan comp 438.68 {Plan 3}'!AF$15&amp;analysismethod9)</f>
        <v xml:space="preserve">FTE Ratio Analysis; 
</v>
      </c>
      <c r="CN48" s="251" t="str">
        <f>IF(ISNUMBER(FIND(analysismethod9,'III_Plan comp 438.68 {Plan 3}'!AG$15)),"",'III_Plan comp 438.68 {Plan 3}'!AG$15&amp;analysismethod9)</f>
        <v xml:space="preserve">FTE Ratio Analysis; 
</v>
      </c>
      <c r="CO48" s="251" t="str">
        <f>IF(ISNUMBER(FIND(analysismethod9,'III_Plan comp 438.68 {Plan 3}'!AH$15)),"",'III_Plan comp 438.68 {Plan 3}'!AH$15&amp;analysismethod9)</f>
        <v xml:space="preserve">FTE Ratio Analysis; 
</v>
      </c>
      <c r="CP48" s="251" t="str">
        <f>IF(ISNUMBER(FIND(analysismethod9,'III_Plan comp 438.68 {Plan 3}'!AI$15)),"",'III_Plan comp 438.68 {Plan 3}'!AI$15&amp;analysismethod9)</f>
        <v xml:space="preserve">FTE Ratio Analysis; 
</v>
      </c>
      <c r="CQ48" s="251" t="str">
        <f>IF(ISNUMBER(FIND(analysismethod9,'III_Plan comp 438.68 {Plan 3}'!AJ$15)),"",'III_Plan comp 438.68 {Plan 3}'!AJ$15&amp;analysismethod9)</f>
        <v xml:space="preserve">FTE Ratio Analysis; 
</v>
      </c>
      <c r="CR48" s="251" t="str">
        <f>IF(ISNUMBER(FIND(analysismethod9,'III_Plan comp 438.68 {Plan 3}'!AK$15)),"",'III_Plan comp 438.68 {Plan 3}'!AK$15&amp;analysismethod9)</f>
        <v xml:space="preserve">FTE Ratio Analysis; 
</v>
      </c>
      <c r="CS48" s="251" t="str">
        <f>IF(ISNUMBER(FIND(analysismethod9,'III_Plan comp 438.68 {Plan 3}'!AL$15)),"",'III_Plan comp 438.68 {Plan 3}'!AL$15&amp;analysismethod9)</f>
        <v xml:space="preserve">FTE Ratio Analysis; 
</v>
      </c>
      <c r="CT48" s="251" t="str">
        <f>IF(ISNUMBER(FIND(analysismethod9,'III_Plan comp 438.68 {Plan 3}'!AM$15)),"",'III_Plan comp 438.68 {Plan 3}'!AM$15&amp;analysismethod9)</f>
        <v xml:space="preserve">FTE Ratio Analysis; 
</v>
      </c>
      <c r="CU48" s="251" t="str">
        <f>IF(ISNUMBER(FIND(analysismethod9,'III_Plan comp 438.68 {Plan 3}'!AN$15)),"",'III_Plan comp 438.68 {Plan 3}'!AN$15&amp;analysismethod9)</f>
        <v xml:space="preserve">FTE Ratio Analysis; 
</v>
      </c>
      <c r="CV48" s="251" t="str">
        <f>IF(ISNUMBER(FIND(analysismethod9,'III_Plan comp 438.68 {Plan 3}'!AO$15)),"",'III_Plan comp 438.68 {Plan 3}'!AO$15&amp;analysismethod9)</f>
        <v xml:space="preserve">FTE Ratio Analysis; 
</v>
      </c>
      <c r="CW48" s="251" t="str">
        <f>IF(ISNUMBER(FIND(analysismethod9,'III_Plan comp 438.68 {Plan 3}'!AP$15)),"",'III_Plan comp 438.68 {Plan 3}'!AP$15&amp;analysismethod9)</f>
        <v xml:space="preserve">FTE Ratio Analysis; 
</v>
      </c>
      <c r="CX48" s="251" t="str">
        <f>IF(ISNUMBER(FIND(analysismethod9,'III_Plan comp 438.68 {Plan 3}'!AQ$15)),"",'III_Plan comp 438.68 {Plan 3}'!AQ$15&amp;analysismethod9)</f>
        <v xml:space="preserve">FTE Ratio Analysis; 
</v>
      </c>
      <c r="CY48" s="251" t="str">
        <f>IF(ISNUMBER(FIND(analysismethod9,'III_Plan comp 438.68 {Plan 3}'!AR$15)),"",'III_Plan comp 438.68 {Plan 3}'!AR$15&amp;analysismethod9)</f>
        <v xml:space="preserve">FTE Ratio Analysis; 
</v>
      </c>
      <c r="CZ48" s="251" t="str">
        <f>IF(ISNUMBER(FIND(analysismethod9,'III_Plan comp 438.68 {Plan 3}'!AS$15)),"",'III_Plan comp 438.68 {Plan 3}'!AS$15&amp;analysismethod9)</f>
        <v xml:space="preserve">FTE Ratio Analysis; 
</v>
      </c>
      <c r="DA48" s="251" t="str">
        <f>IF(ISNUMBER(FIND(analysismethod9,'III_Plan comp 438.68 {Plan 3}'!AT$15)),"",'III_Plan comp 438.68 {Plan 3}'!AT$15&amp;analysismethod9)</f>
        <v xml:space="preserve">FTE Ratio Analysis; 
</v>
      </c>
      <c r="DB48" s="251" t="str">
        <f>IF(ISNUMBER(FIND(analysismethod9,'III_Plan comp 438.68 {Plan 3}'!AU$15)),"",'III_Plan comp 438.68 {Plan 3}'!AU$15&amp;analysismethod9)</f>
        <v xml:space="preserve">FTE Ratio Analysis; 
</v>
      </c>
      <c r="DC48" s="251" t="str">
        <f>IF(ISNUMBER(FIND(analysismethod9,'III_Plan comp 438.68 {Plan 3}'!AV$15)),"",'III_Plan comp 438.68 {Plan 3}'!AV$15&amp;analysismethod9)</f>
        <v xml:space="preserve">FTE Ratio Analysis; 
</v>
      </c>
      <c r="DD48" s="251" t="str">
        <f>IF(ISNUMBER(FIND(analysismethod9,'III_Plan comp 438.68 {Plan 3}'!AW$15)),"",'III_Plan comp 438.68 {Plan 3}'!AW$15&amp;analysismethod9)</f>
        <v xml:space="preserve">FTE Ratio Analysis; 
</v>
      </c>
      <c r="DE48" s="251" t="str">
        <f>IF(ISNUMBER(FIND(analysismethod9,'III_Plan comp 438.68 {Plan 3}'!AX$15)),"",'III_Plan comp 438.68 {Plan 3}'!AX$15&amp;analysismethod9)</f>
        <v xml:space="preserve">FTE Ratio Analysis; 
</v>
      </c>
      <c r="DF48" s="251" t="str">
        <f>IF(ISNUMBER(FIND(analysismethod9,'III_Plan comp 438.68 {Plan 3}'!AY$15)),"",'III_Plan comp 438.68 {Plan 3}'!AY$15&amp;analysismethod9)</f>
        <v xml:space="preserve">FTE Ratio Analysis; 
</v>
      </c>
      <c r="DG48" s="251" t="str">
        <f>IF(ISNUMBER(FIND(analysismethod9,'III_Plan comp 438.68 {Plan 3}'!AZ$15)),"",'III_Plan comp 438.68 {Plan 3}'!AZ$15&amp;analysismethod9)</f>
        <v xml:space="preserve">FTE Ratio Analysis; 
</v>
      </c>
      <c r="DH48" s="251" t="str">
        <f>IF(ISNUMBER(FIND(analysismethod9,'III_Plan comp 438.68 {Plan 3}'!BA$15)),"",'III_Plan comp 438.68 {Plan 3}'!BA$15&amp;analysismethod9)</f>
        <v xml:space="preserve">FTE Ratio Analysis; 
</v>
      </c>
      <c r="DI48" s="251" t="str">
        <f>IF(ISNUMBER(FIND(analysismethod9,'III_Plan comp 438.68 {Plan 3}'!BB$15)),"",'III_Plan comp 438.68 {Plan 3}'!BB$15&amp;analysismethod9)</f>
        <v xml:space="preserve">FTE Ratio Analysis; 
</v>
      </c>
      <c r="DJ48" s="251" t="str">
        <f>IF(ISNUMBER(FIND(analysismethod9,'III_Plan comp 438.68 {Plan 3}'!BC$15)),"",'III_Plan comp 438.68 {Plan 3}'!BC$15&amp;analysismethod9)</f>
        <v xml:space="preserve">FTE Ratio Analysis; 
</v>
      </c>
      <c r="DK48" s="251" t="str">
        <f>IF(ISNUMBER(FIND(analysismethod9,'III_Plan comp 438.68 {Plan 3}'!BD$15)),"",'III_Plan comp 438.68 {Plan 3}'!BD$15&amp;analysismethod9)</f>
        <v xml:space="preserve">FTE Ratio Analysis; 
</v>
      </c>
      <c r="DL48" s="251" t="str">
        <f>IF(ISNUMBER(FIND(analysismethod9,'III_Plan comp 438.68 {Plan 3}'!BE$15)),"",'III_Plan comp 438.68 {Plan 3}'!BE$15&amp;analysismethod9)</f>
        <v xml:space="preserve">FTE Ratio Analysis; 
</v>
      </c>
      <c r="DM48" s="251" t="str">
        <f>IF(ISNUMBER(FIND(analysismethod9,'III_Plan comp 438.68 {Plan 3}'!BF$15)),"",'III_Plan comp 438.68 {Plan 3}'!BF$15&amp;analysismethod9)</f>
        <v xml:space="preserve">FTE Ratio Analysis; 
</v>
      </c>
      <c r="DN48" s="251" t="str">
        <f>IF(ISNUMBER(FIND(analysismethod9,'III_Plan comp 438.68 {Plan 3}'!BG$15)),"",'III_Plan comp 438.68 {Plan 3}'!BG$15&amp;analysismethod9)</f>
        <v xml:space="preserve">FTE Ratio Analysis; 
</v>
      </c>
      <c r="DO48" s="251" t="str">
        <f>IF(ISNUMBER(FIND(analysismethod9,'III_Plan comp 438.68 {Plan 3}'!BH$15)),"",'III_Plan comp 438.68 {Plan 3}'!BH$15&amp;analysismethod9)</f>
        <v xml:space="preserve">FTE Ratio Analysis; 
</v>
      </c>
      <c r="DP48" s="251" t="str">
        <f>IF(ISNUMBER(FIND(analysismethod9,'III_Plan comp 438.68 {Plan 3}'!BI$15)),"",'III_Plan comp 438.68 {Plan 3}'!BI$15&amp;analysismethod9)</f>
        <v xml:space="preserve">FTE Ratio Analysis; 
</v>
      </c>
      <c r="DQ48" s="251" t="str">
        <f>IF(ISNUMBER(FIND(analysismethod9,'III_Plan comp 438.68 {Plan 3}'!BJ$15)),"",'III_Plan comp 438.68 {Plan 3}'!BJ$15&amp;analysismethod9)</f>
        <v xml:space="preserve">FTE Ratio Analysis; 
</v>
      </c>
      <c r="DR48" s="251" t="str">
        <f>IF(ISNUMBER(FIND(analysismethod9,'III_Plan comp 438.68 {Plan 3}'!BK$15)),"",'III_Plan comp 438.68 {Plan 3}'!BK$15&amp;analysismethod9)</f>
        <v xml:space="preserve">FTE Ratio Analysis; 
</v>
      </c>
      <c r="DS48" s="251" t="str">
        <f>IF(ISNUMBER(FIND(analysismethod9,'III_Plan comp 438.68 {Plan 3}'!BL$15)),"",'III_Plan comp 438.68 {Plan 3}'!BL$15&amp;analysismethod9)</f>
        <v xml:space="preserve">FTE Ratio Analysis; 
</v>
      </c>
      <c r="DT48" s="251" t="str">
        <f>IF(ISNUMBER(FIND(analysismethod9,'III_Plan comp 438.68 {Plan 3}'!BM$15)),"",'III_Plan comp 438.68 {Plan 3}'!BM$15&amp;analysismethod9)</f>
        <v xml:space="preserve">FTE Ratio Analysis; 
</v>
      </c>
      <c r="DU48" s="251" t="str">
        <f>IF(ISNUMBER(FIND(analysismethod9,'III_Plan comp 438.68 {Plan 3}'!BN$15)),"",'III_Plan comp 438.68 {Plan 3}'!BN$15&amp;analysismethod9)</f>
        <v xml:space="preserve">FTE Ratio Analysis; 
</v>
      </c>
      <c r="DV48" s="251" t="str">
        <f>IF(ISNUMBER(FIND(analysismethod9,'III_Plan comp 438.68 {Plan 3}'!BO$15)),"",'III_Plan comp 438.68 {Plan 3}'!BO$15&amp;analysismethod9)</f>
        <v xml:space="preserve">FTE Ratio Analysis; 
</v>
      </c>
      <c r="DW48" s="251" t="str">
        <f>IF(ISNUMBER(FIND(analysismethod9,'III_Plan comp 438.68 {Plan 3}'!BP$15)),"",'III_Plan comp 438.68 {Plan 3}'!BP$15&amp;analysismethod9)</f>
        <v xml:space="preserve">FTE Ratio Analysis; 
</v>
      </c>
      <c r="DX48" s="251" t="str">
        <f>IF(ISNUMBER(FIND(analysismethod9,'III_Plan comp 438.68 {Plan 3}'!BQ$15)),"",'III_Plan comp 438.68 {Plan 3}'!BQ$15&amp;analysismethod9)</f>
        <v xml:space="preserve">FTE Ratio Analysis; 
</v>
      </c>
      <c r="DY48" s="251" t="str">
        <f>IF(ISNUMBER(FIND(analysismethod9,'III_Plan comp 438.68 {Plan 3}'!BR$15)),"",'III_Plan comp 438.68 {Plan 3}'!BR$15&amp;analysismethod9)</f>
        <v xml:space="preserve">FTE Ratio Analysis; 
</v>
      </c>
      <c r="DZ48" s="251" t="str">
        <f>IF(ISNUMBER(FIND(analysismethod9,'III_Plan comp 438.68 {Plan 3}'!BS$15)),"",'III_Plan comp 438.68 {Plan 3}'!BS$15&amp;analysismethod9)</f>
        <v xml:space="preserve">FTE Ratio Analysis; 
</v>
      </c>
      <c r="EA48" s="251" t="str">
        <f>IF(ISNUMBER(FIND(analysismethod9,'III_Plan comp 438.68 {Plan 3}'!BT$15)),"",'III_Plan comp 438.68 {Plan 3}'!BT$15&amp;analysismethod9)</f>
        <v xml:space="preserve">FTE Ratio Analysis; 
</v>
      </c>
      <c r="EB48" s="251" t="str">
        <f>IF(ISNUMBER(FIND(analysismethod9,'III_Plan comp 438.68 {Plan 3}'!BU$15)),"",'III_Plan comp 438.68 {Plan 3}'!BU$15&amp;analysismethod9)</f>
        <v xml:space="preserve">FTE Ratio Analysis; 
</v>
      </c>
      <c r="EC48" s="251" t="str">
        <f>IF(ISNUMBER(FIND(analysismethod9,'III_Plan comp 438.68 {Plan 3}'!BV$15)),"",'III_Plan comp 438.68 {Plan 3}'!BV$15&amp;analysismethod9)</f>
        <v xml:space="preserve">FTE Ratio Analysis; 
</v>
      </c>
      <c r="ED48" s="251" t="str">
        <f>IF(ISNUMBER(FIND(analysismethod9,'III_Plan comp 438.68 {Plan 3}'!BW$15)),"",'III_Plan comp 438.68 {Plan 3}'!BW$15&amp;analysismethod9)</f>
        <v xml:space="preserve">FTE Ratio Analysis; 
</v>
      </c>
      <c r="EE48" s="251" t="str">
        <f>IF(ISNUMBER(FIND(analysismethod9,'III_Plan comp 438.68 {Plan 3}'!BX$15)),"",'III_Plan comp 438.68 {Plan 3}'!BX$15&amp;analysismethod9)</f>
        <v xml:space="preserve">FTE Ratio Analysis; 
</v>
      </c>
      <c r="EF48" s="251" t="str">
        <f>IF(ISNUMBER(FIND(analysismethod9,'III_Plan comp 438.68 {Plan 3}'!BY$15)),"",'III_Plan comp 438.68 {Plan 3}'!BY$15&amp;analysismethod9)</f>
        <v xml:space="preserve">FTE Ratio Analysis; 
</v>
      </c>
      <c r="EG48" s="251" t="str">
        <f>IF(ISNUMBER(FIND(analysismethod9,'III_Plan comp 438.68 {Plan 3}'!BZ$15)),"",'III_Plan comp 438.68 {Plan 3}'!BZ$15&amp;analysismethod9)</f>
        <v xml:space="preserve">FTE Ratio Analysis; 
</v>
      </c>
      <c r="EH48" s="251" t="str">
        <f>IF(ISNUMBER(FIND(analysismethod9,'III_Plan comp 438.68 {Plan 3}'!CA$15)),"",'III_Plan comp 438.68 {Plan 3}'!CA$15&amp;analysismethod9)</f>
        <v xml:space="preserve">FTE Ratio Analysis; 
</v>
      </c>
      <c r="EI48" s="251" t="str">
        <f>IF(ISNUMBER(FIND(analysismethod9,'III_Plan comp 438.68 {Plan 3}'!CB$15)),"",'III_Plan comp 438.68 {Plan 3}'!CB$15&amp;analysismethod9)</f>
        <v xml:space="preserve">FTE Ratio Analysis; 
</v>
      </c>
      <c r="EJ48" s="251" t="str">
        <f>IF(ISNUMBER(FIND(analysismethod9,'III_Plan comp 438.68 {Plan 3}'!CC$15)),"",'III_Plan comp 438.68 {Plan 3}'!CC$15&amp;analysismethod9)</f>
        <v xml:space="preserve">FTE Ratio Analysis; 
</v>
      </c>
      <c r="EK48" s="251" t="str">
        <f>IF(ISNUMBER(FIND(analysismethod9,'III_Plan comp 438.68 {Plan 3}'!CD$15)),"",'III_Plan comp 438.68 {Plan 3}'!CD$15&amp;analysismethod9)</f>
        <v xml:space="preserve">FTE Ratio Analysis; 
</v>
      </c>
      <c r="EL48" s="251" t="str">
        <f>IF(ISNUMBER(FIND(analysismethod9,'III_Plan comp 438.68 {Plan 3}'!CE$15)),"",'III_Plan comp 438.68 {Plan 3}'!CE$15&amp;analysismethod9)</f>
        <v xml:space="preserve">FTE Ratio Analysis; 
</v>
      </c>
      <c r="EM48" s="251" t="str">
        <f>IF(ISNUMBER(FIND(analysismethod9,'III_Plan comp 438.68 {Plan 3}'!CF$15)),"",'III_Plan comp 438.68 {Plan 3}'!CF$15&amp;analysismethod9)</f>
        <v xml:space="preserve">FTE Ratio Analysis; 
</v>
      </c>
      <c r="EN48" s="251" t="str">
        <f>IF(ISNUMBER(FIND(analysismethod9,'III_Plan comp 438.68 {Plan 3}'!CG$15)),"",'III_Plan comp 438.68 {Plan 3}'!CG$15&amp;analysismethod9)</f>
        <v xml:space="preserve">FTE Ratio Analysis; 
</v>
      </c>
      <c r="EO48" s="251" t="str">
        <f>IF(ISNUMBER(FIND(analysismethod9,'III_Plan comp 438.68 {Plan 3}'!CH$15)),"",'III_Plan comp 438.68 {Plan 3}'!CH$15&amp;analysismethod9)</f>
        <v xml:space="preserve">FTE Ratio Analysis; 
</v>
      </c>
      <c r="EP48" s="251" t="str">
        <f>IF(ISNUMBER(FIND(analysismethod9,'III_Plan comp 438.68 {Plan 3}'!CI$15)),"",'III_Plan comp 438.68 {Plan 3}'!CI$15&amp;analysismethod9)</f>
        <v xml:space="preserve">FTE Ratio Analysis; 
</v>
      </c>
      <c r="EQ48" s="251" t="str">
        <f>IF(ISNUMBER(FIND(analysismethod9,'III_Plan comp 438.68 {Plan 3}'!CJ$15)),"",'III_Plan comp 438.68 {Plan 3}'!CJ$15&amp;analysismethod9)</f>
        <v xml:space="preserve">FTE Ratio Analysis; 
</v>
      </c>
      <c r="ER48" s="251" t="str">
        <f>IF(ISNUMBER(FIND(analysismethod9,'III_Plan comp 438.68 {Plan 3}'!CK$15)),"",'III_Plan comp 438.68 {Plan 3}'!CK$15&amp;analysismethod9)</f>
        <v xml:space="preserve">FTE Ratio Analysis; 
</v>
      </c>
      <c r="ES48" s="251" t="str">
        <f>IF(ISNUMBER(FIND(analysismethod9,'III_Plan comp 438.68 {Plan 3}'!CL$15)),"",'III_Plan comp 438.68 {Plan 3}'!CL$15&amp;analysismethod9)</f>
        <v xml:space="preserve">FTE Ratio Analysis; 
</v>
      </c>
      <c r="ET48" s="251" t="str">
        <f>IF(ISNUMBER(FIND(analysismethod9,'III_Plan comp 438.68 {Plan 3}'!CM$15)),"",'III_Plan comp 438.68 {Plan 3}'!CM$15&amp;analysismethod9)</f>
        <v xml:space="preserve">FTE Ratio Analysis; 
</v>
      </c>
      <c r="EU48" s="251" t="str">
        <f>IF(ISNUMBER(FIND(analysismethod9,'III_Plan comp 438.68 {Plan 3}'!CN$15)),"",'III_Plan comp 438.68 {Plan 3}'!CN$15&amp;analysismethod9)</f>
        <v xml:space="preserve">FTE Ratio Analysis; 
</v>
      </c>
      <c r="EV48" s="251" t="str">
        <f>IF(ISNUMBER(FIND(analysismethod9,'III_Plan comp 438.68 {Plan 3}'!CO$15)),"",'III_Plan comp 438.68 {Plan 3}'!CO$15&amp;analysismethod9)</f>
        <v xml:space="preserve">FTE Ratio Analysis; 
</v>
      </c>
      <c r="EW48" s="251" t="str">
        <f>IF(ISNUMBER(FIND(analysismethod9,'III_Plan comp 438.68 {Plan 3}'!CP$15)),"",'III_Plan comp 438.68 {Plan 3}'!CP$15&amp;analysismethod9)</f>
        <v xml:space="preserve">FTE Ratio Analysis; 
</v>
      </c>
      <c r="EX48" s="251" t="str">
        <f>IF(ISNUMBER(FIND(analysismethod9,'III_Plan comp 438.68 {Plan 3}'!CQ$15)),"",'III_Plan comp 438.68 {Plan 3}'!CQ$15&amp;analysismethod9)</f>
        <v xml:space="preserve">FTE Ratio Analysis; 
</v>
      </c>
      <c r="EY48" s="251" t="str">
        <f>IF(ISNUMBER(FIND(analysismethod9,'III_Plan comp 438.68 {Plan 3}'!CR$15)),"",'III_Plan comp 438.68 {Plan 3}'!CR$15&amp;analysismethod9)</f>
        <v xml:space="preserve">FTE Ratio Analysis; 
</v>
      </c>
      <c r="EZ48" s="251" t="str">
        <f>IF(ISNUMBER(FIND(analysismethod9,'III_Plan comp 438.68 {Plan 3}'!CS$15)),"",'III_Plan comp 438.68 {Plan 3}'!CS$15&amp;analysismethod9)</f>
        <v xml:space="preserve">FTE Ratio Analysis; 
</v>
      </c>
      <c r="FA48" s="251" t="str">
        <f>IF(ISNUMBER(FIND(analysismethod9,'III_Plan comp 438.68 {Plan 3}'!CT$15)),"",'III_Plan comp 438.68 {Plan 3}'!CT$15&amp;analysismethod9)</f>
        <v xml:space="preserve">FTE Ratio Analysis; 
</v>
      </c>
      <c r="FB48" s="251" t="str">
        <f>IF(ISNUMBER(FIND(analysismethod9,'III_Plan comp 438.68 {Plan 3}'!CU$15)),"",'III_Plan comp 438.68 {Plan 3}'!CU$15&amp;analysismethod9)</f>
        <v xml:space="preserve">FTE Ratio Analysis; 
</v>
      </c>
      <c r="FC48" s="251" t="str">
        <f>IF(ISNUMBER(FIND(analysismethod9,'III_Plan comp 438.68 {Plan 3}'!CV$15)),"",'III_Plan comp 438.68 {Plan 3}'!CV$15&amp;analysismethod9)</f>
        <v xml:space="preserve">FTE Ratio Analysis; 
</v>
      </c>
      <c r="FD48" s="251" t="str">
        <f>IF(ISNUMBER(FIND(analysismethod9,'III_Plan comp 438.68 {Plan 3}'!CW$15)),"",'III_Plan comp 438.68 {Plan 3}'!CW$15&amp;analysismethod9)</f>
        <v xml:space="preserve">FTE Ratio Analysis; 
</v>
      </c>
      <c r="FE48" s="251" t="str">
        <f>IF(ISNUMBER(FIND(analysismethod9,'III_Plan comp 438.68 {Plan 3}'!CX$15)),"",'III_Plan comp 438.68 {Plan 3}'!CX$15&amp;analysismethod9)</f>
        <v xml:space="preserve">FTE Ratio Analysis; 
</v>
      </c>
      <c r="FF48" s="251" t="str">
        <f>IF(ISNUMBER(FIND(analysismethod9,'III_Plan comp 438.68 {Plan 3}'!CY$15)),"",'III_Plan comp 438.68 {Plan 3}'!CY$15&amp;analysismethod9)</f>
        <v xml:space="preserve">FTE Ratio Analysis; 
</v>
      </c>
      <c r="FG48" s="251" t="str">
        <f>IF(ISNUMBER(FIND(analysismethod9,'III_Plan comp 438.68 {Plan 3}'!CZ$15)),"",'III_Plan comp 438.68 {Plan 3}'!CZ$15&amp;analysismethod9)</f>
        <v xml:space="preserve">FTE Ratio Analysis; 
</v>
      </c>
    </row>
    <row r="49" spans="2:163" ht="14.45" thickBot="1">
      <c r="B49" s="11" t="s">
        <v>759</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Mandatory Provider Type Validation Analysis; 
</v>
      </c>
      <c r="BM49" s="254" t="str">
        <f>IF(ISNUMBER(FIND(analysismethod10,'III_Plan comp 438.68 {Plan 1}'!F$15)),"",'III_Plan comp 438.68 {Plan 1}'!F$15&amp;analysismethod10)</f>
        <v xml:space="preserve">Mandatory Provider Type Validation Analysis; 
</v>
      </c>
      <c r="BN49" s="254" t="str">
        <f>IF(ISNUMBER(FIND(analysismethod10,'III_Plan comp 438.68 {Plan 1}'!G$15)),"",'III_Plan comp 438.68 {Plan 1}'!G$15&amp;analysismethod10)</f>
        <v xml:space="preserve">Mandatory Provider Type Validation Analysis; 
</v>
      </c>
      <c r="BO49" s="254" t="str">
        <f>IF(ISNUMBER(FIND(analysismethod10,'III_Plan comp 438.68 {Plan 1}'!H$15)),"",'III_Plan comp 438.68 {Plan 1}'!H$15&amp;analysismethod10)</f>
        <v xml:space="preserve">Mandatory Provider Type Validation Analysis; 
</v>
      </c>
      <c r="BP49" s="254" t="str">
        <f>IF(ISNUMBER(FIND(analysismethod10,'III_Plan comp 438.68 {Plan 1}'!I$15)),"",'III_Plan comp 438.68 {Plan 1}'!I$15&amp;analysismethod10)</f>
        <v xml:space="preserve">Mandatory Provider Type Validation Analysis; 
</v>
      </c>
      <c r="BQ49" s="254" t="str">
        <f>IF(ISNUMBER(FIND(analysismethod10,'III_Plan comp 438.68 {Plan 1}'!J$15)),"",'III_Plan comp 438.68 {Plan 1}'!J$15&amp;analysismethod10)</f>
        <v xml:space="preserve">Mandatory Provider Type Validation Analysis; 
</v>
      </c>
      <c r="BR49" s="254" t="str">
        <f>IF(ISNUMBER(FIND(analysismethod10,'III_Plan comp 438.68 {Plan 1}'!K$15)),"",'III_Plan comp 438.68 {Plan 1}'!K$15&amp;analysismethod10)</f>
        <v xml:space="preserve">Mandatory Provider Type Validation Analysis; 
</v>
      </c>
      <c r="BS49" s="254" t="str">
        <f>IF(ISNUMBER(FIND(analysismethod10,'III_Plan comp 438.68 {Plan 1}'!L$15)),"",'III_Plan comp 438.68 {Plan 1}'!L$15&amp;analysismethod10)</f>
        <v xml:space="preserve">Mandatory Provider Type Validation Analysis; 
</v>
      </c>
      <c r="BT49" s="254" t="str">
        <f>IF(ISNUMBER(FIND(analysismethod10,'III_Plan comp 438.68 {Plan 1}'!M$15)),"",'III_Plan comp 438.68 {Plan 1}'!M$15&amp;analysismethod10)</f>
        <v xml:space="preserve">Mandatory Provider Type Validation Analysis; 
</v>
      </c>
      <c r="BU49" s="254" t="str">
        <f>IF(ISNUMBER(FIND(analysismethod10,'III_Plan comp 438.68 {Plan 1}'!N$15)),"",'III_Plan comp 438.68 {Plan 1}'!N$15&amp;analysismethod10)</f>
        <v xml:space="preserve">Mandatory Provider Type Validation Analysis; 
</v>
      </c>
      <c r="BV49" s="254" t="str">
        <f>IF(ISNUMBER(FIND(analysismethod10,'III_Plan comp 438.68 {Plan 1}'!O$15)),"",'III_Plan comp 438.68 {Plan 1}'!O$15&amp;analysismethod10)</f>
        <v xml:space="preserve">Mandatory Provider Type Validation Analysis; 
</v>
      </c>
      <c r="BW49" s="254" t="str">
        <f>IF(ISNUMBER(FIND(analysismethod10,'III_Plan comp 438.68 {Plan 1}'!P$15)),"",'III_Plan comp 438.68 {Plan 1}'!P$15&amp;analysismethod10)</f>
        <v xml:space="preserve">Mandatory Provider Type Validation Analysis; 
</v>
      </c>
      <c r="BX49" s="254" t="str">
        <f>IF(ISNUMBER(FIND(analysismethod10,'III_Plan comp 438.68 {Plan 1}'!Q$15)),"",'III_Plan comp 438.68 {Plan 1}'!Q$15&amp;analysismethod10)</f>
        <v xml:space="preserve">Mandatory Provider Type Validation Analysis; 
</v>
      </c>
      <c r="BY49" s="254" t="str">
        <f>IF(ISNUMBER(FIND(analysismethod10,'III_Plan comp 438.68 {Plan 1}'!R$15)),"",'III_Plan comp 438.68 {Plan 1}'!R$15&amp;analysismethod10)</f>
        <v xml:space="preserve">Mandatory Provider Type Validation Analysis; 
</v>
      </c>
      <c r="BZ49" s="254" t="str">
        <f>IF(ISNUMBER(FIND(analysismethod10,'III_Plan comp 438.68 {Plan 1}'!S$15)),"",'III_Plan comp 438.68 {Plan 1}'!S$15&amp;analysismethod10)</f>
        <v xml:space="preserve">Mandatory Provider Type Validation Analysis; 
</v>
      </c>
      <c r="CA49" s="254" t="str">
        <f>IF(ISNUMBER(FIND(analysismethod10,'III_Plan comp 438.68 {Plan 1}'!T$15)),"",'III_Plan comp 438.68 {Plan 1}'!T$15&amp;analysismethod10)</f>
        <v xml:space="preserve">Mandatory Provider Type Validation Analysis; 
</v>
      </c>
      <c r="CB49" s="254" t="str">
        <f>IF(ISNUMBER(FIND(analysismethod10,'III_Plan comp 438.68 {Plan 1}'!U$15)),"",'III_Plan comp 438.68 {Plan 1}'!U$15&amp;analysismethod10)</f>
        <v xml:space="preserve">Mandatory Provider Type Validation Analysis; 
</v>
      </c>
      <c r="CC49" s="254" t="str">
        <f>IF(ISNUMBER(FIND(analysismethod10,'III_Plan comp 438.68 {Plan 1}'!V$15)),"",'III_Plan comp 438.68 {Plan 1}'!V$15&amp;analysismethod10)</f>
        <v xml:space="preserve">Mandatory Provider Type Validation Analysis; 
</v>
      </c>
      <c r="CD49" s="254" t="str">
        <f>IF(ISNUMBER(FIND(analysismethod10,'III_Plan comp 438.68 {Plan 1}'!W$15)),"",'III_Plan comp 438.68 {Plan 1}'!W$15&amp;analysismethod10)</f>
        <v xml:space="preserve">Mandatory Provider Type Validation Analysis; 
</v>
      </c>
      <c r="CE49" s="254" t="str">
        <f>IF(ISNUMBER(FIND(analysismethod10,'III_Plan comp 438.68 {Plan 1}'!X$15)),"",'III_Plan comp 438.68 {Plan 1}'!X$15&amp;analysismethod10)</f>
        <v xml:space="preserve">Mandatory Provider Type Validation Analysis; 
</v>
      </c>
      <c r="CF49" s="254" t="str">
        <f>IF(ISNUMBER(FIND(analysismethod10,'III_Plan comp 438.68 {Plan 1}'!Y$15)),"",'III_Plan comp 438.68 {Plan 1}'!Y$15&amp;analysismethod10)</f>
        <v xml:space="preserve">Mandatory Provider Type Validation Analysis; 
</v>
      </c>
      <c r="CG49" s="254" t="str">
        <f>IF(ISNUMBER(FIND(analysismethod10,'III_Plan comp 438.68 {Plan 1}'!Z$15)),"",'III_Plan comp 438.68 {Plan 1}'!Z$15&amp;analysismethod10)</f>
        <v xml:space="preserve">Mandatory Provider Type Validation Analysis; 
</v>
      </c>
      <c r="CH49" s="254" t="str">
        <f>IF(ISNUMBER(FIND(analysismethod10,'III_Plan comp 438.68 {Plan 1}'!AA$15)),"",'III_Plan comp 438.68 {Plan 1}'!AA$15&amp;analysismethod10)</f>
        <v xml:space="preserve">Mandatory Provider Type Validation Analysis; 
</v>
      </c>
      <c r="CI49" s="254" t="str">
        <f>IF(ISNUMBER(FIND(analysismethod10,'III_Plan comp 438.68 {Plan 1}'!AB$15)),"",'III_Plan comp 438.68 {Plan 1}'!AB$15&amp;analysismethod10)</f>
        <v xml:space="preserve">Mandatory Provider Type Validation Analysis; 
</v>
      </c>
      <c r="CJ49" s="254" t="str">
        <f>IF(ISNUMBER(FIND(analysismethod10,'III_Plan comp 438.68 {Plan 1}'!AC$15)),"",'III_Plan comp 438.68 {Plan 1}'!AC$15&amp;analysismethod10)</f>
        <v xml:space="preserve">Mandatory Provider Type Validation Analysis; 
</v>
      </c>
      <c r="CK49" s="254" t="str">
        <f>IF(ISNUMBER(FIND(analysismethod10,'III_Plan comp 438.68 {Plan 1}'!AD$15)),"",'III_Plan comp 438.68 {Plan 1}'!AD$15&amp;analysismethod10)</f>
        <v xml:space="preserve">Mandatory Provider Type Validation Analysis; 
</v>
      </c>
      <c r="CL49" s="254" t="str">
        <f>IF(ISNUMBER(FIND(analysismethod10,'III_Plan comp 438.68 {Plan 1}'!AE$15)),"",'III_Plan comp 438.68 {Plan 1}'!AE$15&amp;analysismethod10)</f>
        <v xml:space="preserve">Mandatory Provider Type Validation Analysis; 
</v>
      </c>
      <c r="CM49" s="254" t="str">
        <f>IF(ISNUMBER(FIND(analysismethod10,'III_Plan comp 438.68 {Plan 1}'!AF$15)),"",'III_Plan comp 438.68 {Plan 1}'!AF$15&amp;analysismethod10)</f>
        <v xml:space="preserve">Mandatory Provider Type Validation Analysis; 
</v>
      </c>
      <c r="CN49" s="254" t="str">
        <f>IF(ISNUMBER(FIND(analysismethod10,'III_Plan comp 438.68 {Plan 1}'!AG$15)),"",'III_Plan comp 438.68 {Plan 1}'!AG$15&amp;analysismethod10)</f>
        <v xml:space="preserve">Mandatory Provider Type Validation Analysis; 
</v>
      </c>
      <c r="CO49" s="254" t="str">
        <f>IF(ISNUMBER(FIND(analysismethod10,'III_Plan comp 438.68 {Plan 1}'!AH$15)),"",'III_Plan comp 438.68 {Plan 1}'!AH$15&amp;analysismethod10)</f>
        <v xml:space="preserve">Mandatory Provider Type Validation Analysis; 
</v>
      </c>
      <c r="CP49" s="254" t="str">
        <f>IF(ISNUMBER(FIND(analysismethod10,'III_Plan comp 438.68 {Plan 1}'!AI$15)),"",'III_Plan comp 438.68 {Plan 1}'!AI$15&amp;analysismethod10)</f>
        <v xml:space="preserve">Mandatory Provider Type Validation Analysis; 
</v>
      </c>
      <c r="CQ49" s="254" t="str">
        <f>IF(ISNUMBER(FIND(analysismethod10,'III_Plan comp 438.68 {Plan 1}'!AJ$15)),"",'III_Plan comp 438.68 {Plan 1}'!AJ$15&amp;analysismethod10)</f>
        <v xml:space="preserve">Mandatory Provider Type Validation Analysis; 
</v>
      </c>
      <c r="CR49" s="254" t="str">
        <f>IF(ISNUMBER(FIND(analysismethod10,'III_Plan comp 438.68 {Plan 1}'!AK$15)),"",'III_Plan comp 438.68 {Plan 1}'!AK$15&amp;analysismethod10)</f>
        <v xml:space="preserve">Mandatory Provider Type Validation Analysis; 
</v>
      </c>
      <c r="CS49" s="254" t="str">
        <f>IF(ISNUMBER(FIND(analysismethod10,'III_Plan comp 438.68 {Plan 1}'!AL$15)),"",'III_Plan comp 438.68 {Plan 1}'!AL$15&amp;analysismethod10)</f>
        <v xml:space="preserve">Mandatory Provider Type Validation Analysis; 
</v>
      </c>
      <c r="CT49" s="254" t="str">
        <f>IF(ISNUMBER(FIND(analysismethod10,'III_Plan comp 438.68 {Plan 1}'!AM$15)),"",'III_Plan comp 438.68 {Plan 1}'!AM$15&amp;analysismethod10)</f>
        <v xml:space="preserve">Mandatory Provider Type Validation Analysis; 
</v>
      </c>
      <c r="CU49" s="254" t="str">
        <f>IF(ISNUMBER(FIND(analysismethod10,'III_Plan comp 438.68 {Plan 1}'!AN$15)),"",'III_Plan comp 438.68 {Plan 1}'!AN$15&amp;analysismethod10)</f>
        <v xml:space="preserve">Mandatory Provider Type Validation Analysis; 
</v>
      </c>
      <c r="CV49" s="254" t="str">
        <f>IF(ISNUMBER(FIND(analysismethod10,'III_Plan comp 438.68 {Plan 1}'!AO$15)),"",'III_Plan comp 438.68 {Plan 1}'!AO$15&amp;analysismethod10)</f>
        <v xml:space="preserve">Mandatory Provider Type Validation Analysis; 
</v>
      </c>
      <c r="CW49" s="254" t="str">
        <f>IF(ISNUMBER(FIND(analysismethod10,'III_Plan comp 438.68 {Plan 1}'!AP$15)),"",'III_Plan comp 438.68 {Plan 1}'!AP$15&amp;analysismethod10)</f>
        <v xml:space="preserve">Mandatory Provider Type Validation Analysis; 
</v>
      </c>
      <c r="CX49" s="254" t="str">
        <f>IF(ISNUMBER(FIND(analysismethod10,'III_Plan comp 438.68 {Plan 1}'!AQ$15)),"",'III_Plan comp 438.68 {Plan 1}'!AQ$15&amp;analysismethod10)</f>
        <v xml:space="preserve">Mandatory Provider Type Validation Analysis; 
</v>
      </c>
      <c r="CY49" s="254" t="str">
        <f>IF(ISNUMBER(FIND(analysismethod10,'III_Plan comp 438.68 {Plan 1}'!AR$15)),"",'III_Plan comp 438.68 {Plan 1}'!AR$15&amp;analysismethod10)</f>
        <v xml:space="preserve">Mandatory Provider Type Validation Analysis; 
</v>
      </c>
      <c r="CZ49" s="254" t="str">
        <f>IF(ISNUMBER(FIND(analysismethod10,'III_Plan comp 438.68 {Plan 1}'!AS$15)),"",'III_Plan comp 438.68 {Plan 1}'!AS$15&amp;analysismethod10)</f>
        <v xml:space="preserve">Mandatory Provider Type Validation Analysis; 
</v>
      </c>
      <c r="DA49" s="254" t="str">
        <f>IF(ISNUMBER(FIND(analysismethod10,'III_Plan comp 438.68 {Plan 1}'!AT$15)),"",'III_Plan comp 438.68 {Plan 1}'!AT$15&amp;analysismethod10)</f>
        <v xml:space="preserve">Mandatory Provider Type Validation Analysis; 
</v>
      </c>
      <c r="DB49" s="254" t="str">
        <f>IF(ISNUMBER(FIND(analysismethod10,'III_Plan comp 438.68 {Plan 1}'!AU$15)),"",'III_Plan comp 438.68 {Plan 1}'!AU$15&amp;analysismethod10)</f>
        <v xml:space="preserve">Mandatory Provider Type Validation Analysis; 
</v>
      </c>
      <c r="DC49" s="254" t="str">
        <f>IF(ISNUMBER(FIND(analysismethod10,'III_Plan comp 438.68 {Plan 1}'!AV$15)),"",'III_Plan comp 438.68 {Plan 1}'!AV$15&amp;analysismethod10)</f>
        <v xml:space="preserve">Mandatory Provider Type Validation Analysis; 
</v>
      </c>
      <c r="DD49" s="254" t="str">
        <f>IF(ISNUMBER(FIND(analysismethod10,'III_Plan comp 438.68 {Plan 1}'!AW$15)),"",'III_Plan comp 438.68 {Plan 1}'!AW$15&amp;analysismethod10)</f>
        <v xml:space="preserve">Mandatory Provider Type Validation Analysis; 
</v>
      </c>
      <c r="DE49" s="254" t="str">
        <f>IF(ISNUMBER(FIND(analysismethod10,'III_Plan comp 438.68 {Plan 1}'!AX$15)),"",'III_Plan comp 438.68 {Plan 1}'!AX$15&amp;analysismethod10)</f>
        <v xml:space="preserve">Mandatory Provider Type Validation Analysis; 
</v>
      </c>
      <c r="DF49" s="254" t="str">
        <f>IF(ISNUMBER(FIND(analysismethod10,'III_Plan comp 438.68 {Plan 1}'!AY$15)),"",'III_Plan comp 438.68 {Plan 1}'!AY$15&amp;analysismethod10)</f>
        <v xml:space="preserve">Mandatory Provider Type Validation Analysis; 
</v>
      </c>
      <c r="DG49" s="254" t="str">
        <f>IF(ISNUMBER(FIND(analysismethod10,'III_Plan comp 438.68 {Plan 1}'!AZ$15)),"",'III_Plan comp 438.68 {Plan 1}'!AZ$15&amp;analysismethod10)</f>
        <v xml:space="preserve">Mandatory Provider Type Validation Analysis; 
</v>
      </c>
      <c r="DH49" s="254" t="str">
        <f>IF(ISNUMBER(FIND(analysismethod10,'III_Plan comp 438.68 {Plan 1}'!BA$15)),"",'III_Plan comp 438.68 {Plan 1}'!BA$15&amp;analysismethod10)</f>
        <v xml:space="preserve">Mandatory Provider Type Validation Analysis; 
</v>
      </c>
      <c r="DI49" s="254" t="str">
        <f>IF(ISNUMBER(FIND(analysismethod10,'III_Plan comp 438.68 {Plan 1}'!BB$15)),"",'III_Plan comp 438.68 {Plan 1}'!BB$15&amp;analysismethod10)</f>
        <v xml:space="preserve">Mandatory Provider Type Validation Analysis; 
</v>
      </c>
      <c r="DJ49" s="254" t="str">
        <f>IF(ISNUMBER(FIND(analysismethod10,'III_Plan comp 438.68 {Plan 1}'!BC$15)),"",'III_Plan comp 438.68 {Plan 1}'!BC$15&amp;analysismethod10)</f>
        <v xml:space="preserve">Mandatory Provider Type Validation Analysis; 
</v>
      </c>
      <c r="DK49" s="254" t="str">
        <f>IF(ISNUMBER(FIND(analysismethod10,'III_Plan comp 438.68 {Plan 1}'!BD$15)),"",'III_Plan comp 438.68 {Plan 1}'!BD$15&amp;analysismethod10)</f>
        <v xml:space="preserve">Mandatory Provider Type Validation Analysis; 
</v>
      </c>
      <c r="DL49" s="254" t="str">
        <f>IF(ISNUMBER(FIND(analysismethod10,'III_Plan comp 438.68 {Plan 1}'!BE$15)),"",'III_Plan comp 438.68 {Plan 1}'!BE$15&amp;analysismethod10)</f>
        <v xml:space="preserve">Mandatory Provider Type Validation Analysis; 
</v>
      </c>
      <c r="DM49" s="254" t="str">
        <f>IF(ISNUMBER(FIND(analysismethod10,'III_Plan comp 438.68 {Plan 1}'!BF$15)),"",'III_Plan comp 438.68 {Plan 1}'!BF$15&amp;analysismethod10)</f>
        <v xml:space="preserve">Mandatory Provider Type Validation Analysis; 
</v>
      </c>
      <c r="DN49" s="254" t="str">
        <f>IF(ISNUMBER(FIND(analysismethod10,'III_Plan comp 438.68 {Plan 1}'!BG$15)),"",'III_Plan comp 438.68 {Plan 1}'!BG$15&amp;analysismethod10)</f>
        <v xml:space="preserve">Mandatory Provider Type Validation Analysis; 
</v>
      </c>
      <c r="DO49" s="254" t="str">
        <f>IF(ISNUMBER(FIND(analysismethod10,'III_Plan comp 438.68 {Plan 1}'!BH$15)),"",'III_Plan comp 438.68 {Plan 1}'!BH$15&amp;analysismethod10)</f>
        <v xml:space="preserve">Mandatory Provider Type Validation Analysis; 
</v>
      </c>
      <c r="DP49" s="254" t="str">
        <f>IF(ISNUMBER(FIND(analysismethod10,'III_Plan comp 438.68 {Plan 1}'!BI$15)),"",'III_Plan comp 438.68 {Plan 1}'!BI$15&amp;analysismethod10)</f>
        <v xml:space="preserve">Mandatory Provider Type Validation Analysis; 
</v>
      </c>
      <c r="DQ49" s="254" t="str">
        <f>IF(ISNUMBER(FIND(analysismethod10,'III_Plan comp 438.68 {Plan 1}'!BJ$15)),"",'III_Plan comp 438.68 {Plan 1}'!BJ$15&amp;analysismethod10)</f>
        <v xml:space="preserve">Mandatory Provider Type Validation Analysis; 
</v>
      </c>
      <c r="DR49" s="254" t="str">
        <f>IF(ISNUMBER(FIND(analysismethod10,'III_Plan comp 438.68 {Plan 1}'!BK$15)),"",'III_Plan comp 438.68 {Plan 1}'!BK$15&amp;analysismethod10)</f>
        <v xml:space="preserve">Mandatory Provider Type Validation Analysis; 
</v>
      </c>
      <c r="DS49" s="254" t="str">
        <f>IF(ISNUMBER(FIND(analysismethod10,'III_Plan comp 438.68 {Plan 1}'!BL$15)),"",'III_Plan comp 438.68 {Plan 1}'!BL$15&amp;analysismethod10)</f>
        <v xml:space="preserve">Mandatory Provider Type Validation Analysis; 
</v>
      </c>
      <c r="DT49" s="254" t="str">
        <f>IF(ISNUMBER(FIND(analysismethod10,'III_Plan comp 438.68 {Plan 1}'!BM$15)),"",'III_Plan comp 438.68 {Plan 1}'!BM$15&amp;analysismethod10)</f>
        <v xml:space="preserve">Mandatory Provider Type Validation Analysis; 
</v>
      </c>
      <c r="DU49" s="254" t="str">
        <f>IF(ISNUMBER(FIND(analysismethod10,'III_Plan comp 438.68 {Plan 1}'!BN$15)),"",'III_Plan comp 438.68 {Plan 1}'!BN$15&amp;analysismethod10)</f>
        <v xml:space="preserve">Mandatory Provider Type Validation Analysis; 
</v>
      </c>
      <c r="DV49" s="254" t="str">
        <f>IF(ISNUMBER(FIND(analysismethod10,'III_Plan comp 438.68 {Plan 1}'!BO$15)),"",'III_Plan comp 438.68 {Plan 1}'!BO$15&amp;analysismethod10)</f>
        <v xml:space="preserve">Mandatory Provider Type Validation Analysis; 
</v>
      </c>
      <c r="DW49" s="254" t="str">
        <f>IF(ISNUMBER(FIND(analysismethod10,'III_Plan comp 438.68 {Plan 1}'!BP$15)),"",'III_Plan comp 438.68 {Plan 1}'!BP$15&amp;analysismethod10)</f>
        <v xml:space="preserve">Mandatory Provider Type Validation Analysis; 
</v>
      </c>
      <c r="DX49" s="254" t="str">
        <f>IF(ISNUMBER(FIND(analysismethod10,'III_Plan comp 438.68 {Plan 1}'!BQ$15)),"",'III_Plan comp 438.68 {Plan 1}'!BQ$15&amp;analysismethod10)</f>
        <v xml:space="preserve">Mandatory Provider Type Validation Analysis; 
</v>
      </c>
      <c r="DY49" s="254" t="str">
        <f>IF(ISNUMBER(FIND(analysismethod10,'III_Plan comp 438.68 {Plan 1}'!BR$15)),"",'III_Plan comp 438.68 {Plan 1}'!BR$15&amp;analysismethod10)</f>
        <v xml:space="preserve">Mandatory Provider Type Validation Analysis; 
</v>
      </c>
      <c r="DZ49" s="254" t="str">
        <f>IF(ISNUMBER(FIND(analysismethod10,'III_Plan comp 438.68 {Plan 1}'!BS$15)),"",'III_Plan comp 438.68 {Plan 1}'!BS$15&amp;analysismethod10)</f>
        <v xml:space="preserve">Mandatory Provider Type Validation Analysis; 
</v>
      </c>
      <c r="EA49" s="254" t="str">
        <f>IF(ISNUMBER(FIND(analysismethod10,'III_Plan comp 438.68 {Plan 1}'!BT$15)),"",'III_Plan comp 438.68 {Plan 1}'!BT$15&amp;analysismethod10)</f>
        <v xml:space="preserve">Mandatory Provider Type Validation Analysis; 
</v>
      </c>
      <c r="EB49" s="254" t="str">
        <f>IF(ISNUMBER(FIND(analysismethod10,'III_Plan comp 438.68 {Plan 1}'!BU$15)),"",'III_Plan comp 438.68 {Plan 1}'!BU$15&amp;analysismethod10)</f>
        <v xml:space="preserve">Mandatory Provider Type Validation Analysis; 
</v>
      </c>
      <c r="EC49" s="254" t="str">
        <f>IF(ISNUMBER(FIND(analysismethod10,'III_Plan comp 438.68 {Plan 1}'!BV$15)),"",'III_Plan comp 438.68 {Plan 1}'!BV$15&amp;analysismethod10)</f>
        <v xml:space="preserve">Mandatory Provider Type Validation Analysis; 
</v>
      </c>
      <c r="ED49" s="254" t="str">
        <f>IF(ISNUMBER(FIND(analysismethod10,'III_Plan comp 438.68 {Plan 1}'!BW$15)),"",'III_Plan comp 438.68 {Plan 1}'!BW$15&amp;analysismethod10)</f>
        <v xml:space="preserve">Mandatory Provider Type Validation Analysis; 
</v>
      </c>
      <c r="EE49" s="254" t="str">
        <f>IF(ISNUMBER(FIND(analysismethod10,'III_Plan comp 438.68 {Plan 1}'!BX$15)),"",'III_Plan comp 438.68 {Plan 1}'!BX$15&amp;analysismethod10)</f>
        <v xml:space="preserve">Mandatory Provider Type Validation Analysis; 
</v>
      </c>
      <c r="EF49" s="254" t="str">
        <f>IF(ISNUMBER(FIND(analysismethod10,'III_Plan comp 438.68 {Plan 1}'!BY$15)),"",'III_Plan comp 438.68 {Plan 1}'!BY$15&amp;analysismethod10)</f>
        <v xml:space="preserve">Mandatory Provider Type Validation Analysis; 
</v>
      </c>
      <c r="EG49" s="254" t="str">
        <f>IF(ISNUMBER(FIND(analysismethod10,'III_Plan comp 438.68 {Plan 1}'!BZ$15)),"",'III_Plan comp 438.68 {Plan 1}'!BZ$15&amp;analysismethod10)</f>
        <v xml:space="preserve">Mandatory Provider Type Validation Analysis; 
</v>
      </c>
      <c r="EH49" s="254" t="str">
        <f>IF(ISNUMBER(FIND(analysismethod10,'III_Plan comp 438.68 {Plan 1}'!CA$15)),"",'III_Plan comp 438.68 {Plan 1}'!CA$15&amp;analysismethod10)</f>
        <v xml:space="preserve">Mandatory Provider Type Validation Analysis; 
</v>
      </c>
      <c r="EI49" s="254" t="str">
        <f>IF(ISNUMBER(FIND(analysismethod10,'III_Plan comp 438.68 {Plan 1}'!CB$15)),"",'III_Plan comp 438.68 {Plan 1}'!CB$15&amp;analysismethod10)</f>
        <v xml:space="preserve">Mandatory Provider Type Validation Analysis; 
</v>
      </c>
      <c r="EJ49" s="254" t="str">
        <f>IF(ISNUMBER(FIND(analysismethod10,'III_Plan comp 438.68 {Plan 1}'!CC$15)),"",'III_Plan comp 438.68 {Plan 1}'!CC$15&amp;analysismethod10)</f>
        <v xml:space="preserve">Mandatory Provider Type Validation Analysis; 
</v>
      </c>
      <c r="EK49" s="254" t="str">
        <f>IF(ISNUMBER(FIND(analysismethod10,'III_Plan comp 438.68 {Plan 1}'!CD$15)),"",'III_Plan comp 438.68 {Plan 1}'!CD$15&amp;analysismethod10)</f>
        <v xml:space="preserve">Mandatory Provider Type Validation Analysis; 
</v>
      </c>
      <c r="EL49" s="254" t="str">
        <f>IF(ISNUMBER(FIND(analysismethod10,'III_Plan comp 438.68 {Plan 1}'!CE$15)),"",'III_Plan comp 438.68 {Plan 1}'!CE$15&amp;analysismethod10)</f>
        <v xml:space="preserve">Mandatory Provider Type Validation Analysis; 
</v>
      </c>
      <c r="EM49" s="254" t="str">
        <f>IF(ISNUMBER(FIND(analysismethod10,'III_Plan comp 438.68 {Plan 1}'!CF$15)),"",'III_Plan comp 438.68 {Plan 1}'!CF$15&amp;analysismethod10)</f>
        <v xml:space="preserve">Mandatory Provider Type Validation Analysis; 
</v>
      </c>
      <c r="EN49" s="254" t="str">
        <f>IF(ISNUMBER(FIND(analysismethod10,'III_Plan comp 438.68 {Plan 1}'!CG$15)),"",'III_Plan comp 438.68 {Plan 1}'!CG$15&amp;analysismethod10)</f>
        <v xml:space="preserve">Mandatory Provider Type Validation Analysis; 
</v>
      </c>
      <c r="EO49" s="254" t="str">
        <f>IF(ISNUMBER(FIND(analysismethod10,'III_Plan comp 438.68 {Plan 1}'!CH$15)),"",'III_Plan comp 438.68 {Plan 1}'!CH$15&amp;analysismethod10)</f>
        <v xml:space="preserve">Mandatory Provider Type Validation Analysis; 
</v>
      </c>
      <c r="EP49" s="254" t="str">
        <f>IF(ISNUMBER(FIND(analysismethod10,'III_Plan comp 438.68 {Plan 1}'!CI$15)),"",'III_Plan comp 438.68 {Plan 1}'!CI$15&amp;analysismethod10)</f>
        <v xml:space="preserve">Mandatory Provider Type Validation Analysis; 
</v>
      </c>
      <c r="EQ49" s="254" t="str">
        <f>IF(ISNUMBER(FIND(analysismethod10,'III_Plan comp 438.68 {Plan 1}'!CJ$15)),"",'III_Plan comp 438.68 {Plan 1}'!CJ$15&amp;analysismethod10)</f>
        <v xml:space="preserve">Mandatory Provider Type Validation Analysis; 
</v>
      </c>
      <c r="ER49" s="254" t="str">
        <f>IF(ISNUMBER(FIND(analysismethod10,'III_Plan comp 438.68 {Plan 1}'!CK$15)),"",'III_Plan comp 438.68 {Plan 1}'!CK$15&amp;analysismethod10)</f>
        <v xml:space="preserve">Mandatory Provider Type Validation Analysis; 
</v>
      </c>
      <c r="ES49" s="254" t="str">
        <f>IF(ISNUMBER(FIND(analysismethod10,'III_Plan comp 438.68 {Plan 1}'!CL$15)),"",'III_Plan comp 438.68 {Plan 1}'!CL$15&amp;analysismethod10)</f>
        <v xml:space="preserve">Mandatory Provider Type Validation Analysis; 
</v>
      </c>
      <c r="ET49" s="254" t="str">
        <f>IF(ISNUMBER(FIND(analysismethod10,'III_Plan comp 438.68 {Plan 1}'!CM$15)),"",'III_Plan comp 438.68 {Plan 1}'!CM$15&amp;analysismethod10)</f>
        <v xml:space="preserve">Mandatory Provider Type Validation Analysis; 
</v>
      </c>
      <c r="EU49" s="254" t="str">
        <f>IF(ISNUMBER(FIND(analysismethod10,'III_Plan comp 438.68 {Plan 1}'!CN$15)),"",'III_Plan comp 438.68 {Plan 1}'!CN$15&amp;analysismethod10)</f>
        <v xml:space="preserve">Mandatory Provider Type Validation Analysis; 
</v>
      </c>
      <c r="EV49" s="254" t="str">
        <f>IF(ISNUMBER(FIND(analysismethod10,'III_Plan comp 438.68 {Plan 1}'!CO$15)),"",'III_Plan comp 438.68 {Plan 1}'!CO$15&amp;analysismethod10)</f>
        <v xml:space="preserve">Mandatory Provider Type Validation Analysis; 
</v>
      </c>
      <c r="EW49" s="254" t="str">
        <f>IF(ISNUMBER(FIND(analysismethod10,'III_Plan comp 438.68 {Plan 1}'!CP$15)),"",'III_Plan comp 438.68 {Plan 1}'!CP$15&amp;analysismethod10)</f>
        <v xml:space="preserve">Mandatory Provider Type Validation Analysis; 
</v>
      </c>
      <c r="EX49" s="254" t="str">
        <f>IF(ISNUMBER(FIND(analysismethod10,'III_Plan comp 438.68 {Plan 1}'!CQ$15)),"",'III_Plan comp 438.68 {Plan 1}'!CQ$15&amp;analysismethod10)</f>
        <v xml:space="preserve">Mandatory Provider Type Validation Analysis; 
</v>
      </c>
      <c r="EY49" s="254" t="str">
        <f>IF(ISNUMBER(FIND(analysismethod10,'III_Plan comp 438.68 {Plan 1}'!CR$15)),"",'III_Plan comp 438.68 {Plan 1}'!CR$15&amp;analysismethod10)</f>
        <v xml:space="preserve">Mandatory Provider Type Validation Analysis; 
</v>
      </c>
      <c r="EZ49" s="254" t="str">
        <f>IF(ISNUMBER(FIND(analysismethod10,'III_Plan comp 438.68 {Plan 1}'!CS$15)),"",'III_Plan comp 438.68 {Plan 1}'!CS$15&amp;analysismethod10)</f>
        <v xml:space="preserve">Mandatory Provider Type Validation Analysis; 
</v>
      </c>
      <c r="FA49" s="254" t="str">
        <f>IF(ISNUMBER(FIND(analysismethod10,'III_Plan comp 438.68 {Plan 1}'!CT$15)),"",'III_Plan comp 438.68 {Plan 1}'!CT$15&amp;analysismethod10)</f>
        <v xml:space="preserve">Mandatory Provider Type Validation Analysis; 
</v>
      </c>
      <c r="FB49" s="254" t="str">
        <f>IF(ISNUMBER(FIND(analysismethod10,'III_Plan comp 438.68 {Plan 1}'!CU$15)),"",'III_Plan comp 438.68 {Plan 1}'!CU$15&amp;analysismethod10)</f>
        <v xml:space="preserve">Mandatory Provider Type Validation Analysis; 
</v>
      </c>
      <c r="FC49" s="254" t="str">
        <f>IF(ISNUMBER(FIND(analysismethod10,'III_Plan comp 438.68 {Plan 1}'!CV$15)),"",'III_Plan comp 438.68 {Plan 1}'!CV$15&amp;analysismethod10)</f>
        <v xml:space="preserve">Mandatory Provider Type Validation Analysis; 
</v>
      </c>
      <c r="FD49" s="254" t="str">
        <f>IF(ISNUMBER(FIND(analysismethod10,'III_Plan comp 438.68 {Plan 1}'!CW$15)),"",'III_Plan comp 438.68 {Plan 1}'!CW$15&amp;analysismethod10)</f>
        <v xml:space="preserve">Mandatory Provider Type Validation Analysis; 
</v>
      </c>
      <c r="FE49" s="254" t="str">
        <f>IF(ISNUMBER(FIND(analysismethod10,'III_Plan comp 438.68 {Plan 1}'!CX$15)),"",'III_Plan comp 438.68 {Plan 1}'!CX$15&amp;analysismethod10)</f>
        <v xml:space="preserve">Mandatory Provider Type Validation Analysis; 
</v>
      </c>
      <c r="FF49" s="254" t="str">
        <f>IF(ISNUMBER(FIND(analysismethod10,'III_Plan comp 438.68 {Plan 1}'!CY$15)),"",'III_Plan comp 438.68 {Plan 1}'!CY$15&amp;analysismethod10)</f>
        <v xml:space="preserve">Mandatory Provider Type Validation Analysis; 
</v>
      </c>
      <c r="FG49" s="254" t="str">
        <f>IF(ISNUMBER(FIND(analysismethod10,'III_Plan comp 438.68 {Plan 1}'!CZ$15)),"",'III_Plan comp 438.68 {Plan 1}'!CZ$15&amp;analysismethod10)</f>
        <v xml:space="preserve">Mandatory Provider Type Validation Analysis; 
</v>
      </c>
    </row>
    <row r="50" spans="2:163" ht="14.45" thickTop="1">
      <c r="B50" s="11" t="s">
        <v>760</v>
      </c>
      <c r="C50" s="11"/>
      <c r="D50" s="11"/>
      <c r="E50" s="11"/>
      <c r="F50" s="11"/>
      <c r="G50" s="11"/>
      <c r="J50" s="11"/>
      <c r="K50" s="11"/>
      <c r="L50" s="11"/>
      <c r="M50" s="11"/>
      <c r="N50" s="11"/>
      <c r="O50" s="11"/>
      <c r="P50" s="11"/>
      <c r="Q50" s="11"/>
      <c r="R50" s="11"/>
      <c r="S50" s="11"/>
      <c r="T50" s="11"/>
      <c r="BK50" s="11"/>
      <c r="BL50" s="11"/>
    </row>
    <row r="51" spans="2:163" ht="14.45" thickBot="1">
      <c r="B51" s="11" t="s">
        <v>761</v>
      </c>
      <c r="C51" s="11"/>
      <c r="D51" s="11"/>
      <c r="E51" s="11"/>
      <c r="F51" s="11"/>
      <c r="G51" s="11"/>
      <c r="J51" s="11"/>
      <c r="K51" s="11"/>
      <c r="L51" s="11"/>
      <c r="M51" s="11"/>
      <c r="N51" s="11"/>
      <c r="O51" s="11"/>
      <c r="P51" s="11"/>
      <c r="Q51" s="11"/>
      <c r="R51" s="11"/>
      <c r="S51" s="11"/>
      <c r="T51" s="11"/>
      <c r="BK51" s="11"/>
      <c r="BL51" s="11"/>
    </row>
    <row r="52" spans="2:163" ht="14.45" thickTop="1">
      <c r="B52" s="11" t="s">
        <v>762</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763</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Revealed Shopper: Network Participation &amp; Appointment Availability; 
</v>
      </c>
      <c r="BM59" s="251" t="str">
        <f>IF(ISNUMBER(FIND(analysismethod8,'III_Plan comp 438.68 {Plan 4}'!F$15)),"",'III_Plan comp 438.68 {Plan 4}'!F$15&amp;analysismethod8)</f>
        <v xml:space="preserve">Revealed Shopper: Network Participation &amp; Appointment Availability; 
</v>
      </c>
      <c r="BN59" s="251" t="str">
        <f>IF(ISNUMBER(FIND(analysismethod8,'III_Plan comp 438.68 {Plan 4}'!G$15)),"",'III_Plan comp 438.68 {Plan 4}'!G$15&amp;analysismethod8)</f>
        <v xml:space="preserve">Revealed Shopper: Network Participation &amp; Appointment Availability; 
</v>
      </c>
      <c r="BO59" s="251" t="str">
        <f>IF(ISNUMBER(FIND(analysismethod8,'III_Plan comp 438.68 {Plan 4}'!H$15)),"",'III_Plan comp 438.68 {Plan 4}'!H$15&amp;analysismethod8)</f>
        <v xml:space="preserve">Revealed Shopper: Network Participation &amp; Appointment Availability; 
</v>
      </c>
      <c r="BP59" s="251" t="str">
        <f>IF(ISNUMBER(FIND(analysismethod8,'III_Plan comp 438.68 {Plan 4}'!I$15)),"",'III_Plan comp 438.68 {Plan 4}'!I$15&amp;analysismethod8)</f>
        <v xml:space="preserve">Revealed Shopper: Network Participation &amp; Appointment Availability; 
</v>
      </c>
      <c r="BQ59" s="251" t="str">
        <f>IF(ISNUMBER(FIND(analysismethod8,'III_Plan comp 438.68 {Plan 4}'!J$15)),"",'III_Plan comp 438.68 {Plan 4}'!J$15&amp;analysismethod8)</f>
        <v xml:space="preserve">Revealed Shopper: Network Participation &amp; Appointment Availability; 
</v>
      </c>
      <c r="BR59" s="251" t="str">
        <f>IF(ISNUMBER(FIND(analysismethod8,'III_Plan comp 438.68 {Plan 4}'!K$15)),"",'III_Plan comp 438.68 {Plan 4}'!K$15&amp;analysismethod8)</f>
        <v xml:space="preserve">Revealed Shopper: Network Participation &amp; Appointment Availability; 
</v>
      </c>
      <c r="BS59" s="251" t="str">
        <f>IF(ISNUMBER(FIND(analysismethod8,'III_Plan comp 438.68 {Plan 4}'!L$15)),"",'III_Plan comp 438.68 {Plan 4}'!L$15&amp;analysismethod8)</f>
        <v xml:space="preserve">Revealed Shopper: Network Participation &amp; Appointment Availability; 
</v>
      </c>
      <c r="BT59" s="251" t="str">
        <f>IF(ISNUMBER(FIND(analysismethod8,'III_Plan comp 438.68 {Plan 4}'!M$15)),"",'III_Plan comp 438.68 {Plan 4}'!M$15&amp;analysismethod8)</f>
        <v xml:space="preserve">Revealed Shopper: Network Participation &amp; Appointment Availability; 
</v>
      </c>
      <c r="BU59" s="251" t="str">
        <f>IF(ISNUMBER(FIND(analysismethod8,'III_Plan comp 438.68 {Plan 4}'!N$15)),"",'III_Plan comp 438.68 {Plan 4}'!N$15&amp;analysismethod8)</f>
        <v xml:space="preserve">Revealed Shopper: Network Participation &amp; Appointment Availability; 
</v>
      </c>
      <c r="BV59" s="251" t="str">
        <f>IF(ISNUMBER(FIND(analysismethod8,'III_Plan comp 438.68 {Plan 4}'!O$15)),"",'III_Plan comp 438.68 {Plan 4}'!O$15&amp;analysismethod8)</f>
        <v xml:space="preserve">Revealed Shopper: Network Participation &amp; Appointment Availability; 
</v>
      </c>
      <c r="BW59" s="251" t="str">
        <f>IF(ISNUMBER(FIND(analysismethod8,'III_Plan comp 438.68 {Plan 4}'!P$15)),"",'III_Plan comp 438.68 {Plan 4}'!P$15&amp;analysismethod8)</f>
        <v xml:space="preserve">Revealed Shopper: Network Participation &amp; Appointment Availability; 
</v>
      </c>
      <c r="BX59" s="251" t="str">
        <f>IF(ISNUMBER(FIND(analysismethod8,'III_Plan comp 438.68 {Plan 4}'!Q$15)),"",'III_Plan comp 438.68 {Plan 4}'!Q$15&amp;analysismethod8)</f>
        <v xml:space="preserve">Revealed Shopper: Network Participation &amp; Appointment Availability; 
</v>
      </c>
      <c r="BY59" s="251" t="str">
        <f>IF(ISNUMBER(FIND(analysismethod8,'III_Plan comp 438.68 {Plan 4}'!R$15)),"",'III_Plan comp 438.68 {Plan 4}'!R$15&amp;analysismethod8)</f>
        <v xml:space="preserve">Revealed Shopper: Network Participation &amp; Appointment Availability; 
</v>
      </c>
      <c r="BZ59" s="251" t="str">
        <f>IF(ISNUMBER(FIND(analysismethod8,'III_Plan comp 438.68 {Plan 4}'!S$15)),"",'III_Plan comp 438.68 {Plan 4}'!S$15&amp;analysismethod8)</f>
        <v xml:space="preserve">Revealed Shopper: Network Participation &amp; Appointment Availability; 
</v>
      </c>
      <c r="CA59" s="251" t="str">
        <f>IF(ISNUMBER(FIND(analysismethod8,'III_Plan comp 438.68 {Plan 4}'!T$15)),"",'III_Plan comp 438.68 {Plan 4}'!T$15&amp;analysismethod8)</f>
        <v xml:space="preserve">Revealed Shopper: Network Participation &amp; Appointment Availability; 
</v>
      </c>
      <c r="CB59" s="251" t="str">
        <f>IF(ISNUMBER(FIND(analysismethod8,'III_Plan comp 438.68 {Plan 4}'!U$15)),"",'III_Plan comp 438.68 {Plan 4}'!U$15&amp;analysismethod8)</f>
        <v xml:space="preserve">Revealed Shopper: Network Participation &amp; Appointment Availability; 
</v>
      </c>
      <c r="CC59" s="251" t="str">
        <f>IF(ISNUMBER(FIND(analysismethod8,'III_Plan comp 438.68 {Plan 4}'!V$15)),"",'III_Plan comp 438.68 {Plan 4}'!V$15&amp;analysismethod8)</f>
        <v xml:space="preserve">Revealed Shopper: Network Participation &amp; Appointment Availability; 
</v>
      </c>
      <c r="CD59" s="251" t="str">
        <f>IF(ISNUMBER(FIND(analysismethod8,'III_Plan comp 438.68 {Plan 4}'!W$15)),"",'III_Plan comp 438.68 {Plan 4}'!W$15&amp;analysismethod8)</f>
        <v xml:space="preserve">Revealed Shopper: Network Participation &amp; Appointment Availability; 
</v>
      </c>
      <c r="CE59" s="251" t="str">
        <f>IF(ISNUMBER(FIND(analysismethod8,'III_Plan comp 438.68 {Plan 4}'!X$15)),"",'III_Plan comp 438.68 {Plan 4}'!X$15&amp;analysismethod8)</f>
        <v xml:space="preserve">Revealed Shopper: Network Participation &amp; Appointment Availability; 
</v>
      </c>
      <c r="CF59" s="251" t="str">
        <f>IF(ISNUMBER(FIND(analysismethod8,'III_Plan comp 438.68 {Plan 4}'!Y$15)),"",'III_Plan comp 438.68 {Plan 4}'!Y$15&amp;analysismethod8)</f>
        <v xml:space="preserve">Revealed Shopper: Network Participation &amp; Appointment Availability; 
</v>
      </c>
      <c r="CG59" s="251" t="str">
        <f>IF(ISNUMBER(FIND(analysismethod8,'III_Plan comp 438.68 {Plan 4}'!Z$15)),"",'III_Plan comp 438.68 {Plan 4}'!Z$15&amp;analysismethod8)</f>
        <v xml:space="preserve">Revealed Shopper: Network Participation &amp; Appointment Availability; 
</v>
      </c>
      <c r="CH59" s="251" t="str">
        <f>IF(ISNUMBER(FIND(analysismethod8,'III_Plan comp 438.68 {Plan 4}'!AA$15)),"",'III_Plan comp 438.68 {Plan 4}'!AA$15&amp;analysismethod8)</f>
        <v xml:space="preserve">Revealed Shopper: Network Participation &amp; Appointment Availability; 
</v>
      </c>
      <c r="CI59" s="251" t="str">
        <f>IF(ISNUMBER(FIND(analysismethod8,'III_Plan comp 438.68 {Plan 4}'!AB$15)),"",'III_Plan comp 438.68 {Plan 4}'!AB$15&amp;analysismethod8)</f>
        <v xml:space="preserve">Revealed Shopper: Network Participation &amp; Appointment Availability; 
</v>
      </c>
      <c r="CJ59" s="251" t="str">
        <f>IF(ISNUMBER(FIND(analysismethod8,'III_Plan comp 438.68 {Plan 4}'!AC$15)),"",'III_Plan comp 438.68 {Plan 4}'!AC$15&amp;analysismethod8)</f>
        <v xml:space="preserve">Revealed Shopper: Network Participation &amp; Appointment Availability; 
</v>
      </c>
      <c r="CK59" s="251" t="str">
        <f>IF(ISNUMBER(FIND(analysismethod8,'III_Plan comp 438.68 {Plan 4}'!AD$15)),"",'III_Plan comp 438.68 {Plan 4}'!AD$15&amp;analysismethod8)</f>
        <v xml:space="preserve">Revealed Shopper: Network Participation &amp; Appointment Availability; 
</v>
      </c>
      <c r="CL59" s="251" t="str">
        <f>IF(ISNUMBER(FIND(analysismethod8,'III_Plan comp 438.68 {Plan 4}'!AE$15)),"",'III_Plan comp 438.68 {Plan 4}'!AE$15&amp;analysismethod8)</f>
        <v xml:space="preserve">Revealed Shopper: Network Participation &amp; Appointment Availability; 
</v>
      </c>
      <c r="CM59" s="251" t="str">
        <f>IF(ISNUMBER(FIND(analysismethod8,'III_Plan comp 438.68 {Plan 4}'!AF$15)),"",'III_Plan comp 438.68 {Plan 4}'!AF$15&amp;analysismethod8)</f>
        <v xml:space="preserve">Revealed Shopper: Network Participation &amp; Appointment Availability; 
</v>
      </c>
      <c r="CN59" s="251" t="str">
        <f>IF(ISNUMBER(FIND(analysismethod8,'III_Plan comp 438.68 {Plan 4}'!AG$15)),"",'III_Plan comp 438.68 {Plan 4}'!AG$15&amp;analysismethod8)</f>
        <v xml:space="preserve">Revealed Shopper: Network Participation &amp; Appointment Availability; 
</v>
      </c>
      <c r="CO59" s="251" t="str">
        <f>IF(ISNUMBER(FIND(analysismethod8,'III_Plan comp 438.68 {Plan 4}'!AH$15)),"",'III_Plan comp 438.68 {Plan 4}'!AH$15&amp;analysismethod8)</f>
        <v xml:space="preserve">Revealed Shopper: Network Participation &amp; Appointment Availability; 
</v>
      </c>
      <c r="CP59" s="251" t="str">
        <f>IF(ISNUMBER(FIND(analysismethod8,'III_Plan comp 438.68 {Plan 4}'!AI$15)),"",'III_Plan comp 438.68 {Plan 4}'!AI$15&amp;analysismethod8)</f>
        <v xml:space="preserve">Revealed Shopper: Network Participation &amp; Appointment Availability; 
</v>
      </c>
      <c r="CQ59" s="251" t="str">
        <f>IF(ISNUMBER(FIND(analysismethod8,'III_Plan comp 438.68 {Plan 4}'!AJ$15)),"",'III_Plan comp 438.68 {Plan 4}'!AJ$15&amp;analysismethod8)</f>
        <v xml:space="preserve">Revealed Shopper: Network Participation &amp; Appointment Availability; 
</v>
      </c>
      <c r="CR59" s="251" t="str">
        <f>IF(ISNUMBER(FIND(analysismethod8,'III_Plan comp 438.68 {Plan 4}'!AK$15)),"",'III_Plan comp 438.68 {Plan 4}'!AK$15&amp;analysismethod8)</f>
        <v xml:space="preserve">Revealed Shopper: Network Participation &amp; Appointment Availability; 
</v>
      </c>
      <c r="CS59" s="251" t="str">
        <f>IF(ISNUMBER(FIND(analysismethod8,'III_Plan comp 438.68 {Plan 4}'!AL$15)),"",'III_Plan comp 438.68 {Plan 4}'!AL$15&amp;analysismethod8)</f>
        <v xml:space="preserve">Revealed Shopper: Network Participation &amp; Appointment Availability; 
</v>
      </c>
      <c r="CT59" s="251" t="str">
        <f>IF(ISNUMBER(FIND(analysismethod8,'III_Plan comp 438.68 {Plan 4}'!AM$15)),"",'III_Plan comp 438.68 {Plan 4}'!AM$15&amp;analysismethod8)</f>
        <v xml:space="preserve">Revealed Shopper: Network Participation &amp; Appointment Availability; 
</v>
      </c>
      <c r="CU59" s="251" t="str">
        <f>IF(ISNUMBER(FIND(analysismethod8,'III_Plan comp 438.68 {Plan 4}'!AN$15)),"",'III_Plan comp 438.68 {Plan 4}'!AN$15&amp;analysismethod8)</f>
        <v xml:space="preserve">Revealed Shopper: Network Participation &amp; Appointment Availability; 
</v>
      </c>
      <c r="CV59" s="251" t="str">
        <f>IF(ISNUMBER(FIND(analysismethod8,'III_Plan comp 438.68 {Plan 4}'!AO$15)),"",'III_Plan comp 438.68 {Plan 4}'!AO$15&amp;analysismethod8)</f>
        <v xml:space="preserve">Revealed Shopper: Network Participation &amp; Appointment Availability; 
</v>
      </c>
      <c r="CW59" s="251" t="str">
        <f>IF(ISNUMBER(FIND(analysismethod8,'III_Plan comp 438.68 {Plan 4}'!AP$15)),"",'III_Plan comp 438.68 {Plan 4}'!AP$15&amp;analysismethod8)</f>
        <v xml:space="preserve">Revealed Shopper: Network Participation &amp; Appointment Availability; 
</v>
      </c>
      <c r="CX59" s="251" t="str">
        <f>IF(ISNUMBER(FIND(analysismethod8,'III_Plan comp 438.68 {Plan 4}'!AQ$15)),"",'III_Plan comp 438.68 {Plan 4}'!AQ$15&amp;analysismethod8)</f>
        <v xml:space="preserve">Revealed Shopper: Network Participation &amp; Appointment Availability; 
</v>
      </c>
      <c r="CY59" s="251" t="str">
        <f>IF(ISNUMBER(FIND(analysismethod8,'III_Plan comp 438.68 {Plan 4}'!AR$15)),"",'III_Plan comp 438.68 {Plan 4}'!AR$15&amp;analysismethod8)</f>
        <v xml:space="preserve">Revealed Shopper: Network Participation &amp; Appointment Availability; 
</v>
      </c>
      <c r="CZ59" s="251" t="str">
        <f>IF(ISNUMBER(FIND(analysismethod8,'III_Plan comp 438.68 {Plan 4}'!AS$15)),"",'III_Plan comp 438.68 {Plan 4}'!AS$15&amp;analysismethod8)</f>
        <v xml:space="preserve">Revealed Shopper: Network Participation &amp; Appointment Availability; 
</v>
      </c>
      <c r="DA59" s="251" t="str">
        <f>IF(ISNUMBER(FIND(analysismethod8,'III_Plan comp 438.68 {Plan 4}'!AT$15)),"",'III_Plan comp 438.68 {Plan 4}'!AT$15&amp;analysismethod8)</f>
        <v xml:space="preserve">Revealed Shopper: Network Participation &amp; Appointment Availability; 
</v>
      </c>
      <c r="DB59" s="251" t="str">
        <f>IF(ISNUMBER(FIND(analysismethod8,'III_Plan comp 438.68 {Plan 4}'!AU$15)),"",'III_Plan comp 438.68 {Plan 4}'!AU$15&amp;analysismethod8)</f>
        <v xml:space="preserve">Revealed Shopper: Network Participation &amp; Appointment Availability; 
</v>
      </c>
      <c r="DC59" s="251" t="str">
        <f>IF(ISNUMBER(FIND(analysismethod8,'III_Plan comp 438.68 {Plan 4}'!AV$15)),"",'III_Plan comp 438.68 {Plan 4}'!AV$15&amp;analysismethod8)</f>
        <v xml:space="preserve">Revealed Shopper: Network Participation &amp; Appointment Availability; 
</v>
      </c>
      <c r="DD59" s="251" t="str">
        <f>IF(ISNUMBER(FIND(analysismethod8,'III_Plan comp 438.68 {Plan 4}'!AW$15)),"",'III_Plan comp 438.68 {Plan 4}'!AW$15&amp;analysismethod8)</f>
        <v xml:space="preserve">Revealed Shopper: Network Participation &amp; Appointment Availability; 
</v>
      </c>
      <c r="DE59" s="251" t="str">
        <f>IF(ISNUMBER(FIND(analysismethod8,'III_Plan comp 438.68 {Plan 4}'!AX$15)),"",'III_Plan comp 438.68 {Plan 4}'!AX$15&amp;analysismethod8)</f>
        <v xml:space="preserve">Revealed Shopper: Network Participation &amp; Appointment Availability; 
</v>
      </c>
      <c r="DF59" s="251" t="str">
        <f>IF(ISNUMBER(FIND(analysismethod8,'III_Plan comp 438.68 {Plan 4}'!AY$15)),"",'III_Plan comp 438.68 {Plan 4}'!AY$15&amp;analysismethod8)</f>
        <v xml:space="preserve">Revealed Shopper: Network Participation &amp; Appointment Availability; 
</v>
      </c>
      <c r="DG59" s="251" t="str">
        <f>IF(ISNUMBER(FIND(analysismethod8,'III_Plan comp 438.68 {Plan 4}'!AZ$15)),"",'III_Plan comp 438.68 {Plan 4}'!AZ$15&amp;analysismethod8)</f>
        <v xml:space="preserve">Revealed Shopper: Network Participation &amp; Appointment Availability; 
</v>
      </c>
      <c r="DH59" s="251" t="str">
        <f>IF(ISNUMBER(FIND(analysismethod8,'III_Plan comp 438.68 {Plan 4}'!BA$15)),"",'III_Plan comp 438.68 {Plan 4}'!BA$15&amp;analysismethod8)</f>
        <v xml:space="preserve">Revealed Shopper: Network Participation &amp; Appointment Availability; 
</v>
      </c>
      <c r="DI59" s="251" t="str">
        <f>IF(ISNUMBER(FIND(analysismethod8,'III_Plan comp 438.68 {Plan 4}'!BB$15)),"",'III_Plan comp 438.68 {Plan 4}'!BB$15&amp;analysismethod8)</f>
        <v xml:space="preserve">Revealed Shopper: Network Participation &amp; Appointment Availability; 
</v>
      </c>
      <c r="DJ59" s="251" t="str">
        <f>IF(ISNUMBER(FIND(analysismethod8,'III_Plan comp 438.68 {Plan 4}'!BC$15)),"",'III_Plan comp 438.68 {Plan 4}'!BC$15&amp;analysismethod8)</f>
        <v xml:space="preserve">Revealed Shopper: Network Participation &amp; Appointment Availability; 
</v>
      </c>
      <c r="DK59" s="251" t="str">
        <f>IF(ISNUMBER(FIND(analysismethod8,'III_Plan comp 438.68 {Plan 4}'!BD$15)),"",'III_Plan comp 438.68 {Plan 4}'!BD$15&amp;analysismethod8)</f>
        <v xml:space="preserve">Revealed Shopper: Network Participation &amp; Appointment Availability; 
</v>
      </c>
      <c r="DL59" s="251" t="str">
        <f>IF(ISNUMBER(FIND(analysismethod8,'III_Plan comp 438.68 {Plan 4}'!BE$15)),"",'III_Plan comp 438.68 {Plan 4}'!BE$15&amp;analysismethod8)</f>
        <v xml:space="preserve">Revealed Shopper: Network Participation &amp; Appointment Availability; 
</v>
      </c>
      <c r="DM59" s="251" t="str">
        <f>IF(ISNUMBER(FIND(analysismethod8,'III_Plan comp 438.68 {Plan 4}'!BF$15)),"",'III_Plan comp 438.68 {Plan 4}'!BF$15&amp;analysismethod8)</f>
        <v xml:space="preserve">Revealed Shopper: Network Participation &amp; Appointment Availability; 
</v>
      </c>
      <c r="DN59" s="251" t="str">
        <f>IF(ISNUMBER(FIND(analysismethod8,'III_Plan comp 438.68 {Plan 4}'!BG$15)),"",'III_Plan comp 438.68 {Plan 4}'!BG$15&amp;analysismethod8)</f>
        <v xml:space="preserve">Revealed Shopper: Network Participation &amp; Appointment Availability; 
</v>
      </c>
      <c r="DO59" s="251" t="str">
        <f>IF(ISNUMBER(FIND(analysismethod8,'III_Plan comp 438.68 {Plan 4}'!BH$15)),"",'III_Plan comp 438.68 {Plan 4}'!BH$15&amp;analysismethod8)</f>
        <v xml:space="preserve">Revealed Shopper: Network Participation &amp; Appointment Availability; 
</v>
      </c>
      <c r="DP59" s="251" t="str">
        <f>IF(ISNUMBER(FIND(analysismethod8,'III_Plan comp 438.68 {Plan 4}'!BI$15)),"",'III_Plan comp 438.68 {Plan 4}'!BI$15&amp;analysismethod8)</f>
        <v xml:space="preserve">Revealed Shopper: Network Participation &amp; Appointment Availability; 
</v>
      </c>
      <c r="DQ59" s="251" t="str">
        <f>IF(ISNUMBER(FIND(analysismethod8,'III_Plan comp 438.68 {Plan 4}'!BJ$15)),"",'III_Plan comp 438.68 {Plan 4}'!BJ$15&amp;analysismethod8)</f>
        <v xml:space="preserve">Revealed Shopper: Network Participation &amp; Appointment Availability; 
</v>
      </c>
      <c r="DR59" s="251" t="str">
        <f>IF(ISNUMBER(FIND(analysismethod8,'III_Plan comp 438.68 {Plan 4}'!BK$15)),"",'III_Plan comp 438.68 {Plan 4}'!BK$15&amp;analysismethod8)</f>
        <v xml:space="preserve">Revealed Shopper: Network Participation &amp; Appointment Availability; 
</v>
      </c>
      <c r="DS59" s="251" t="str">
        <f>IF(ISNUMBER(FIND(analysismethod8,'III_Plan comp 438.68 {Plan 4}'!BL$15)),"",'III_Plan comp 438.68 {Plan 4}'!BL$15&amp;analysismethod8)</f>
        <v xml:space="preserve">Revealed Shopper: Network Participation &amp; Appointment Availability; 
</v>
      </c>
      <c r="DT59" s="251" t="str">
        <f>IF(ISNUMBER(FIND(analysismethod8,'III_Plan comp 438.68 {Plan 4}'!BM$15)),"",'III_Plan comp 438.68 {Plan 4}'!BM$15&amp;analysismethod8)</f>
        <v xml:space="preserve">Revealed Shopper: Network Participation &amp; Appointment Availability; 
</v>
      </c>
      <c r="DU59" s="251" t="str">
        <f>IF(ISNUMBER(FIND(analysismethod8,'III_Plan comp 438.68 {Plan 4}'!BN$15)),"",'III_Plan comp 438.68 {Plan 4}'!BN$15&amp;analysismethod8)</f>
        <v xml:space="preserve">Revealed Shopper: Network Participation &amp; Appointment Availability; 
</v>
      </c>
      <c r="DV59" s="251" t="str">
        <f>IF(ISNUMBER(FIND(analysismethod8,'III_Plan comp 438.68 {Plan 4}'!BO$15)),"",'III_Plan comp 438.68 {Plan 4}'!BO$15&amp;analysismethod8)</f>
        <v xml:space="preserve">Revealed Shopper: Network Participation &amp; Appointment Availability; 
</v>
      </c>
      <c r="DW59" s="251" t="str">
        <f>IF(ISNUMBER(FIND(analysismethod8,'III_Plan comp 438.68 {Plan 4}'!BP$15)),"",'III_Plan comp 438.68 {Plan 4}'!BP$15&amp;analysismethod8)</f>
        <v xml:space="preserve">Revealed Shopper: Network Participation &amp; Appointment Availability; 
</v>
      </c>
      <c r="DX59" s="251" t="str">
        <f>IF(ISNUMBER(FIND(analysismethod8,'III_Plan comp 438.68 {Plan 4}'!BQ$15)),"",'III_Plan comp 438.68 {Plan 4}'!BQ$15&amp;analysismethod8)</f>
        <v xml:space="preserve">Revealed Shopper: Network Participation &amp; Appointment Availability; 
</v>
      </c>
      <c r="DY59" s="251" t="str">
        <f>IF(ISNUMBER(FIND(analysismethod8,'III_Plan comp 438.68 {Plan 4}'!BR$15)),"",'III_Plan comp 438.68 {Plan 4}'!BR$15&amp;analysismethod8)</f>
        <v xml:space="preserve">Revealed Shopper: Network Participation &amp; Appointment Availability; 
</v>
      </c>
      <c r="DZ59" s="251" t="str">
        <f>IF(ISNUMBER(FIND(analysismethod8,'III_Plan comp 438.68 {Plan 4}'!BS$15)),"",'III_Plan comp 438.68 {Plan 4}'!BS$15&amp;analysismethod8)</f>
        <v xml:space="preserve">Revealed Shopper: Network Participation &amp; Appointment Availability; 
</v>
      </c>
      <c r="EA59" s="251" t="str">
        <f>IF(ISNUMBER(FIND(analysismethod8,'III_Plan comp 438.68 {Plan 4}'!BT$15)),"",'III_Plan comp 438.68 {Plan 4}'!BT$15&amp;analysismethod8)</f>
        <v xml:space="preserve">Revealed Shopper: Network Participation &amp; Appointment Availability; 
</v>
      </c>
      <c r="EB59" s="251" t="str">
        <f>IF(ISNUMBER(FIND(analysismethod8,'III_Plan comp 438.68 {Plan 4}'!BU$15)),"",'III_Plan comp 438.68 {Plan 4}'!BU$15&amp;analysismethod8)</f>
        <v xml:space="preserve">Revealed Shopper: Network Participation &amp; Appointment Availability; 
</v>
      </c>
      <c r="EC59" s="251" t="str">
        <f>IF(ISNUMBER(FIND(analysismethod8,'III_Plan comp 438.68 {Plan 4}'!BV$15)),"",'III_Plan comp 438.68 {Plan 4}'!BV$15&amp;analysismethod8)</f>
        <v xml:space="preserve">Revealed Shopper: Network Participation &amp; Appointment Availability; 
</v>
      </c>
      <c r="ED59" s="251" t="str">
        <f>IF(ISNUMBER(FIND(analysismethod8,'III_Plan comp 438.68 {Plan 4}'!BW$15)),"",'III_Plan comp 438.68 {Plan 4}'!BW$15&amp;analysismethod8)</f>
        <v xml:space="preserve">Revealed Shopper: Network Participation &amp; Appointment Availability; 
</v>
      </c>
      <c r="EE59" s="251" t="str">
        <f>IF(ISNUMBER(FIND(analysismethod8,'III_Plan comp 438.68 {Plan 4}'!BX$15)),"",'III_Plan comp 438.68 {Plan 4}'!BX$15&amp;analysismethod8)</f>
        <v xml:space="preserve">Revealed Shopper: Network Participation &amp; Appointment Availability; 
</v>
      </c>
      <c r="EF59" s="251" t="str">
        <f>IF(ISNUMBER(FIND(analysismethod8,'III_Plan comp 438.68 {Plan 4}'!BY$15)),"",'III_Plan comp 438.68 {Plan 4}'!BY$15&amp;analysismethod8)</f>
        <v xml:space="preserve">Revealed Shopper: Network Participation &amp; Appointment Availability; 
</v>
      </c>
      <c r="EG59" s="251" t="str">
        <f>IF(ISNUMBER(FIND(analysismethod8,'III_Plan comp 438.68 {Plan 4}'!BZ$15)),"",'III_Plan comp 438.68 {Plan 4}'!BZ$15&amp;analysismethod8)</f>
        <v xml:space="preserve">Revealed Shopper: Network Participation &amp; Appointment Availability; 
</v>
      </c>
      <c r="EH59" s="251" t="str">
        <f>IF(ISNUMBER(FIND(analysismethod8,'III_Plan comp 438.68 {Plan 4}'!CA$15)),"",'III_Plan comp 438.68 {Plan 4}'!CA$15&amp;analysismethod8)</f>
        <v xml:space="preserve">Revealed Shopper: Network Participation &amp; Appointment Availability; 
</v>
      </c>
      <c r="EI59" s="251" t="str">
        <f>IF(ISNUMBER(FIND(analysismethod8,'III_Plan comp 438.68 {Plan 4}'!CB$15)),"",'III_Plan comp 438.68 {Plan 4}'!CB$15&amp;analysismethod8)</f>
        <v xml:space="preserve">Revealed Shopper: Network Participation &amp; Appointment Availability; 
</v>
      </c>
      <c r="EJ59" s="251" t="str">
        <f>IF(ISNUMBER(FIND(analysismethod8,'III_Plan comp 438.68 {Plan 4}'!CC$15)),"",'III_Plan comp 438.68 {Plan 4}'!CC$15&amp;analysismethod8)</f>
        <v xml:space="preserve">Revealed Shopper: Network Participation &amp; Appointment Availability; 
</v>
      </c>
      <c r="EK59" s="251" t="str">
        <f>IF(ISNUMBER(FIND(analysismethod8,'III_Plan comp 438.68 {Plan 4}'!CD$15)),"",'III_Plan comp 438.68 {Plan 4}'!CD$15&amp;analysismethod8)</f>
        <v xml:space="preserve">Revealed Shopper: Network Participation &amp; Appointment Availability; 
</v>
      </c>
      <c r="EL59" s="251" t="str">
        <f>IF(ISNUMBER(FIND(analysismethod8,'III_Plan comp 438.68 {Plan 4}'!CE$15)),"",'III_Plan comp 438.68 {Plan 4}'!CE$15&amp;analysismethod8)</f>
        <v xml:space="preserve">Revealed Shopper: Network Participation &amp; Appointment Availability; 
</v>
      </c>
      <c r="EM59" s="251" t="str">
        <f>IF(ISNUMBER(FIND(analysismethod8,'III_Plan comp 438.68 {Plan 4}'!CF$15)),"",'III_Plan comp 438.68 {Plan 4}'!CF$15&amp;analysismethod8)</f>
        <v xml:space="preserve">Revealed Shopper: Network Participation &amp; Appointment Availability; 
</v>
      </c>
      <c r="EN59" s="251" t="str">
        <f>IF(ISNUMBER(FIND(analysismethod8,'III_Plan comp 438.68 {Plan 4}'!CG$15)),"",'III_Plan comp 438.68 {Plan 4}'!CG$15&amp;analysismethod8)</f>
        <v xml:space="preserve">Revealed Shopper: Network Participation &amp; Appointment Availability; 
</v>
      </c>
      <c r="EO59" s="251" t="str">
        <f>IF(ISNUMBER(FIND(analysismethod8,'III_Plan comp 438.68 {Plan 4}'!CH$15)),"",'III_Plan comp 438.68 {Plan 4}'!CH$15&amp;analysismethod8)</f>
        <v xml:space="preserve">Revealed Shopper: Network Participation &amp; Appointment Availability; 
</v>
      </c>
      <c r="EP59" s="251" t="str">
        <f>IF(ISNUMBER(FIND(analysismethod8,'III_Plan comp 438.68 {Plan 4}'!CI$15)),"",'III_Plan comp 438.68 {Plan 4}'!CI$15&amp;analysismethod8)</f>
        <v xml:space="preserve">Revealed Shopper: Network Participation &amp; Appointment Availability; 
</v>
      </c>
      <c r="EQ59" s="251" t="str">
        <f>IF(ISNUMBER(FIND(analysismethod8,'III_Plan comp 438.68 {Plan 4}'!CJ$15)),"",'III_Plan comp 438.68 {Plan 4}'!CJ$15&amp;analysismethod8)</f>
        <v xml:space="preserve">Revealed Shopper: Network Participation &amp; Appointment Availability; 
</v>
      </c>
      <c r="ER59" s="251" t="str">
        <f>IF(ISNUMBER(FIND(analysismethod8,'III_Plan comp 438.68 {Plan 4}'!CK$15)),"",'III_Plan comp 438.68 {Plan 4}'!CK$15&amp;analysismethod8)</f>
        <v xml:space="preserve">Revealed Shopper: Network Participation &amp; Appointment Availability; 
</v>
      </c>
      <c r="ES59" s="251" t="str">
        <f>IF(ISNUMBER(FIND(analysismethod8,'III_Plan comp 438.68 {Plan 4}'!CL$15)),"",'III_Plan comp 438.68 {Plan 4}'!CL$15&amp;analysismethod8)</f>
        <v xml:space="preserve">Revealed Shopper: Network Participation &amp; Appointment Availability; 
</v>
      </c>
      <c r="ET59" s="251" t="str">
        <f>IF(ISNUMBER(FIND(analysismethod8,'III_Plan comp 438.68 {Plan 4}'!CM$15)),"",'III_Plan comp 438.68 {Plan 4}'!CM$15&amp;analysismethod8)</f>
        <v xml:space="preserve">Revealed Shopper: Network Participation &amp; Appointment Availability; 
</v>
      </c>
      <c r="EU59" s="251" t="str">
        <f>IF(ISNUMBER(FIND(analysismethod8,'III_Plan comp 438.68 {Plan 4}'!CN$15)),"",'III_Plan comp 438.68 {Plan 4}'!CN$15&amp;analysismethod8)</f>
        <v xml:space="preserve">Revealed Shopper: Network Participation &amp; Appointment Availability; 
</v>
      </c>
      <c r="EV59" s="251" t="str">
        <f>IF(ISNUMBER(FIND(analysismethod8,'III_Plan comp 438.68 {Plan 4}'!CO$15)),"",'III_Plan comp 438.68 {Plan 4}'!CO$15&amp;analysismethod8)</f>
        <v xml:space="preserve">Revealed Shopper: Network Participation &amp; Appointment Availability; 
</v>
      </c>
      <c r="EW59" s="251" t="str">
        <f>IF(ISNUMBER(FIND(analysismethod8,'III_Plan comp 438.68 {Plan 4}'!CP$15)),"",'III_Plan comp 438.68 {Plan 4}'!CP$15&amp;analysismethod8)</f>
        <v xml:space="preserve">Revealed Shopper: Network Participation &amp; Appointment Availability; 
</v>
      </c>
      <c r="EX59" s="251" t="str">
        <f>IF(ISNUMBER(FIND(analysismethod8,'III_Plan comp 438.68 {Plan 4}'!CQ$15)),"",'III_Plan comp 438.68 {Plan 4}'!CQ$15&amp;analysismethod8)</f>
        <v xml:space="preserve">Revealed Shopper: Network Participation &amp; Appointment Availability; 
</v>
      </c>
      <c r="EY59" s="251" t="str">
        <f>IF(ISNUMBER(FIND(analysismethod8,'III_Plan comp 438.68 {Plan 4}'!CR$15)),"",'III_Plan comp 438.68 {Plan 4}'!CR$15&amp;analysismethod8)</f>
        <v xml:space="preserve">Revealed Shopper: Network Participation &amp; Appointment Availability; 
</v>
      </c>
      <c r="EZ59" s="251" t="str">
        <f>IF(ISNUMBER(FIND(analysismethod8,'III_Plan comp 438.68 {Plan 4}'!CS$15)),"",'III_Plan comp 438.68 {Plan 4}'!CS$15&amp;analysismethod8)</f>
        <v xml:space="preserve">Revealed Shopper: Network Participation &amp; Appointment Availability; 
</v>
      </c>
      <c r="FA59" s="251" t="str">
        <f>IF(ISNUMBER(FIND(analysismethod8,'III_Plan comp 438.68 {Plan 4}'!CT$15)),"",'III_Plan comp 438.68 {Plan 4}'!CT$15&amp;analysismethod8)</f>
        <v xml:space="preserve">Revealed Shopper: Network Participation &amp; Appointment Availability; 
</v>
      </c>
      <c r="FB59" s="251" t="str">
        <f>IF(ISNUMBER(FIND(analysismethod8,'III_Plan comp 438.68 {Plan 4}'!CU$15)),"",'III_Plan comp 438.68 {Plan 4}'!CU$15&amp;analysismethod8)</f>
        <v xml:space="preserve">Revealed Shopper: Network Participation &amp; Appointment Availability; 
</v>
      </c>
      <c r="FC59" s="251" t="str">
        <f>IF(ISNUMBER(FIND(analysismethod8,'III_Plan comp 438.68 {Plan 4}'!CV$15)),"",'III_Plan comp 438.68 {Plan 4}'!CV$15&amp;analysismethod8)</f>
        <v xml:space="preserve">Revealed Shopper: Network Participation &amp; Appointment Availability; 
</v>
      </c>
      <c r="FD59" s="251" t="str">
        <f>IF(ISNUMBER(FIND(analysismethod8,'III_Plan comp 438.68 {Plan 4}'!CW$15)),"",'III_Plan comp 438.68 {Plan 4}'!CW$15&amp;analysismethod8)</f>
        <v xml:space="preserve">Revealed Shopper: Network Participation &amp; Appointment Availability; 
</v>
      </c>
      <c r="FE59" s="251" t="str">
        <f>IF(ISNUMBER(FIND(analysismethod8,'III_Plan comp 438.68 {Plan 4}'!CX$15)),"",'III_Plan comp 438.68 {Plan 4}'!CX$15&amp;analysismethod8)</f>
        <v xml:space="preserve">Revealed Shopper: Network Participation &amp; Appointment Availability; 
</v>
      </c>
      <c r="FF59" s="251" t="str">
        <f>IF(ISNUMBER(FIND(analysismethod8,'III_Plan comp 438.68 {Plan 4}'!CY$15)),"",'III_Plan comp 438.68 {Plan 4}'!CY$15&amp;analysismethod8)</f>
        <v xml:space="preserve">Revealed Shopper: Network Participation &amp; Appointment Availability; 
</v>
      </c>
      <c r="FG59" s="251" t="str">
        <f>IF(ISNUMBER(FIND(analysismethod8,'III_Plan comp 438.68 {Plan 4}'!CZ$15)),"",'III_Plan comp 438.68 {Plan 4}'!CZ$15&amp;analysismethod8)</f>
        <v xml:space="preserve">Revealed Shopper: Network Participation &amp; Appointment Availability;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FTE Ratio Analysis; 
</v>
      </c>
      <c r="BM60" s="251" t="str">
        <f>IF(ISNUMBER(FIND(analysismethod9,'III_Plan comp 438.68 {Plan 4}'!F$15)),"",'III_Plan comp 438.68 {Plan 4}'!F$15&amp;analysismethod9)</f>
        <v xml:space="preserve">FTE Ratio Analysis; 
</v>
      </c>
      <c r="BN60" s="251" t="str">
        <f>IF(ISNUMBER(FIND(analysismethod9,'III_Plan comp 438.68 {Plan 4}'!G$15)),"",'III_Plan comp 438.68 {Plan 4}'!G$15&amp;analysismethod9)</f>
        <v xml:space="preserve">FTE Ratio Analysis; 
</v>
      </c>
      <c r="BO60" s="251" t="str">
        <f>IF(ISNUMBER(FIND(analysismethod9,'III_Plan comp 438.68 {Plan 4}'!H$15)),"",'III_Plan comp 438.68 {Plan 4}'!H$15&amp;analysismethod9)</f>
        <v xml:space="preserve">FTE Ratio Analysis; 
</v>
      </c>
      <c r="BP60" s="251" t="str">
        <f>IF(ISNUMBER(FIND(analysismethod9,'III_Plan comp 438.68 {Plan 4}'!I$15)),"",'III_Plan comp 438.68 {Plan 4}'!I$15&amp;analysismethod9)</f>
        <v xml:space="preserve">FTE Ratio Analysis; 
</v>
      </c>
      <c r="BQ60" s="251" t="str">
        <f>IF(ISNUMBER(FIND(analysismethod9,'III_Plan comp 438.68 {Plan 4}'!J$15)),"",'III_Plan comp 438.68 {Plan 4}'!J$15&amp;analysismethod9)</f>
        <v xml:space="preserve">FTE Ratio Analysis; 
</v>
      </c>
      <c r="BR60" s="251" t="str">
        <f>IF(ISNUMBER(FIND(analysismethod9,'III_Plan comp 438.68 {Plan 4}'!K$15)),"",'III_Plan comp 438.68 {Plan 4}'!K$15&amp;analysismethod9)</f>
        <v xml:space="preserve">FTE Ratio Analysis; 
</v>
      </c>
      <c r="BS60" s="251" t="str">
        <f>IF(ISNUMBER(FIND(analysismethod9,'III_Plan comp 438.68 {Plan 4}'!L$15)),"",'III_Plan comp 438.68 {Plan 4}'!L$15&amp;analysismethod9)</f>
        <v xml:space="preserve">FTE Ratio Analysis; 
</v>
      </c>
      <c r="BT60" s="251" t="str">
        <f>IF(ISNUMBER(FIND(analysismethod9,'III_Plan comp 438.68 {Plan 4}'!M$15)),"",'III_Plan comp 438.68 {Plan 4}'!M$15&amp;analysismethod9)</f>
        <v xml:space="preserve">FTE Ratio Analysis; 
</v>
      </c>
      <c r="BU60" s="251" t="str">
        <f>IF(ISNUMBER(FIND(analysismethod9,'III_Plan comp 438.68 {Plan 4}'!N$15)),"",'III_Plan comp 438.68 {Plan 4}'!N$15&amp;analysismethod9)</f>
        <v xml:space="preserve">FTE Ratio Analysis; 
</v>
      </c>
      <c r="BV60" s="251" t="str">
        <f>IF(ISNUMBER(FIND(analysismethod9,'III_Plan comp 438.68 {Plan 4}'!O$15)),"",'III_Plan comp 438.68 {Plan 4}'!O$15&amp;analysismethod9)</f>
        <v xml:space="preserve">FTE Ratio Analysis; 
</v>
      </c>
      <c r="BW60" s="251" t="str">
        <f>IF(ISNUMBER(FIND(analysismethod9,'III_Plan comp 438.68 {Plan 4}'!P$15)),"",'III_Plan comp 438.68 {Plan 4}'!P$15&amp;analysismethod9)</f>
        <v xml:space="preserve">FTE Ratio Analysis; 
</v>
      </c>
      <c r="BX60" s="251" t="str">
        <f>IF(ISNUMBER(FIND(analysismethod9,'III_Plan comp 438.68 {Plan 4}'!Q$15)),"",'III_Plan comp 438.68 {Plan 4}'!Q$15&amp;analysismethod9)</f>
        <v xml:space="preserve">FTE Ratio Analysis; 
</v>
      </c>
      <c r="BY60" s="251" t="str">
        <f>IF(ISNUMBER(FIND(analysismethod9,'III_Plan comp 438.68 {Plan 4}'!R$15)),"",'III_Plan comp 438.68 {Plan 4}'!R$15&amp;analysismethod9)</f>
        <v xml:space="preserve">FTE Ratio Analysis; 
</v>
      </c>
      <c r="BZ60" s="251" t="str">
        <f>IF(ISNUMBER(FIND(analysismethod9,'III_Plan comp 438.68 {Plan 4}'!S$15)),"",'III_Plan comp 438.68 {Plan 4}'!S$15&amp;analysismethod9)</f>
        <v xml:space="preserve">FTE Ratio Analysis; 
</v>
      </c>
      <c r="CA60" s="251" t="str">
        <f>IF(ISNUMBER(FIND(analysismethod9,'III_Plan comp 438.68 {Plan 4}'!T$15)),"",'III_Plan comp 438.68 {Plan 4}'!T$15&amp;analysismethod9)</f>
        <v xml:space="preserve">FTE Ratio Analysis; 
</v>
      </c>
      <c r="CB60" s="251" t="str">
        <f>IF(ISNUMBER(FIND(analysismethod9,'III_Plan comp 438.68 {Plan 4}'!U$15)),"",'III_Plan comp 438.68 {Plan 4}'!U$15&amp;analysismethod9)</f>
        <v xml:space="preserve">FTE Ratio Analysis; 
</v>
      </c>
      <c r="CC60" s="251" t="str">
        <f>IF(ISNUMBER(FIND(analysismethod9,'III_Plan comp 438.68 {Plan 4}'!V$15)),"",'III_Plan comp 438.68 {Plan 4}'!V$15&amp;analysismethod9)</f>
        <v xml:space="preserve">FTE Ratio Analysis; 
</v>
      </c>
      <c r="CD60" s="251" t="str">
        <f>IF(ISNUMBER(FIND(analysismethod9,'III_Plan comp 438.68 {Plan 4}'!W$15)),"",'III_Plan comp 438.68 {Plan 4}'!W$15&amp;analysismethod9)</f>
        <v xml:space="preserve">FTE Ratio Analysis; 
</v>
      </c>
      <c r="CE60" s="251" t="str">
        <f>IF(ISNUMBER(FIND(analysismethod9,'III_Plan comp 438.68 {Plan 4}'!X$15)),"",'III_Plan comp 438.68 {Plan 4}'!X$15&amp;analysismethod9)</f>
        <v xml:space="preserve">FTE Ratio Analysis; 
</v>
      </c>
      <c r="CF60" s="251" t="str">
        <f>IF(ISNUMBER(FIND(analysismethod9,'III_Plan comp 438.68 {Plan 4}'!Y$15)),"",'III_Plan comp 438.68 {Plan 4}'!Y$15&amp;analysismethod9)</f>
        <v xml:space="preserve">FTE Ratio Analysis; 
</v>
      </c>
      <c r="CG60" s="251" t="str">
        <f>IF(ISNUMBER(FIND(analysismethod9,'III_Plan comp 438.68 {Plan 4}'!Z$15)),"",'III_Plan comp 438.68 {Plan 4}'!Z$15&amp;analysismethod9)</f>
        <v xml:space="preserve">FTE Ratio Analysis; 
</v>
      </c>
      <c r="CH60" s="251" t="str">
        <f>IF(ISNUMBER(FIND(analysismethod9,'III_Plan comp 438.68 {Plan 4}'!AA$15)),"",'III_Plan comp 438.68 {Plan 4}'!AA$15&amp;analysismethod9)</f>
        <v xml:space="preserve">FTE Ratio Analysis; 
</v>
      </c>
      <c r="CI60" s="251" t="str">
        <f>IF(ISNUMBER(FIND(analysismethod9,'III_Plan comp 438.68 {Plan 4}'!AB$15)),"",'III_Plan comp 438.68 {Plan 4}'!AB$15&amp;analysismethod9)</f>
        <v xml:space="preserve">FTE Ratio Analysis; 
</v>
      </c>
      <c r="CJ60" s="251" t="str">
        <f>IF(ISNUMBER(FIND(analysismethod9,'III_Plan comp 438.68 {Plan 4}'!AC$15)),"",'III_Plan comp 438.68 {Plan 4}'!AC$15&amp;analysismethod9)</f>
        <v xml:space="preserve">FTE Ratio Analysis; 
</v>
      </c>
      <c r="CK60" s="251" t="str">
        <f>IF(ISNUMBER(FIND(analysismethod9,'III_Plan comp 438.68 {Plan 4}'!AD$15)),"",'III_Plan comp 438.68 {Plan 4}'!AD$15&amp;analysismethod9)</f>
        <v xml:space="preserve">FTE Ratio Analysis; 
</v>
      </c>
      <c r="CL60" s="251" t="str">
        <f>IF(ISNUMBER(FIND(analysismethod9,'III_Plan comp 438.68 {Plan 4}'!AE$15)),"",'III_Plan comp 438.68 {Plan 4}'!AE$15&amp;analysismethod9)</f>
        <v xml:space="preserve">FTE Ratio Analysis; 
</v>
      </c>
      <c r="CM60" s="251" t="str">
        <f>IF(ISNUMBER(FIND(analysismethod9,'III_Plan comp 438.68 {Plan 4}'!AF$15)),"",'III_Plan comp 438.68 {Plan 4}'!AF$15&amp;analysismethod9)</f>
        <v xml:space="preserve">FTE Ratio Analysis; 
</v>
      </c>
      <c r="CN60" s="251" t="str">
        <f>IF(ISNUMBER(FIND(analysismethod9,'III_Plan comp 438.68 {Plan 4}'!AG$15)),"",'III_Plan comp 438.68 {Plan 4}'!AG$15&amp;analysismethod9)</f>
        <v xml:space="preserve">FTE Ratio Analysis; 
</v>
      </c>
      <c r="CO60" s="251" t="str">
        <f>IF(ISNUMBER(FIND(analysismethod9,'III_Plan comp 438.68 {Plan 4}'!AH$15)),"",'III_Plan comp 438.68 {Plan 4}'!AH$15&amp;analysismethod9)</f>
        <v xml:space="preserve">FTE Ratio Analysis; 
</v>
      </c>
      <c r="CP60" s="251" t="str">
        <f>IF(ISNUMBER(FIND(analysismethod9,'III_Plan comp 438.68 {Plan 4}'!AI$15)),"",'III_Plan comp 438.68 {Plan 4}'!AI$15&amp;analysismethod9)</f>
        <v xml:space="preserve">FTE Ratio Analysis; 
</v>
      </c>
      <c r="CQ60" s="251" t="str">
        <f>IF(ISNUMBER(FIND(analysismethod9,'III_Plan comp 438.68 {Plan 4}'!AJ$15)),"",'III_Plan comp 438.68 {Plan 4}'!AJ$15&amp;analysismethod9)</f>
        <v xml:space="preserve">FTE Ratio Analysis; 
</v>
      </c>
      <c r="CR60" s="251" t="str">
        <f>IF(ISNUMBER(FIND(analysismethod9,'III_Plan comp 438.68 {Plan 4}'!AK$15)),"",'III_Plan comp 438.68 {Plan 4}'!AK$15&amp;analysismethod9)</f>
        <v xml:space="preserve">FTE Ratio Analysis; 
</v>
      </c>
      <c r="CS60" s="251" t="str">
        <f>IF(ISNUMBER(FIND(analysismethod9,'III_Plan comp 438.68 {Plan 4}'!AL$15)),"",'III_Plan comp 438.68 {Plan 4}'!AL$15&amp;analysismethod9)</f>
        <v xml:space="preserve">FTE Ratio Analysis; 
</v>
      </c>
      <c r="CT60" s="251" t="str">
        <f>IF(ISNUMBER(FIND(analysismethod9,'III_Plan comp 438.68 {Plan 4}'!AM$15)),"",'III_Plan comp 438.68 {Plan 4}'!AM$15&amp;analysismethod9)</f>
        <v xml:space="preserve">FTE Ratio Analysis; 
</v>
      </c>
      <c r="CU60" s="251" t="str">
        <f>IF(ISNUMBER(FIND(analysismethod9,'III_Plan comp 438.68 {Plan 4}'!AN$15)),"",'III_Plan comp 438.68 {Plan 4}'!AN$15&amp;analysismethod9)</f>
        <v xml:space="preserve">FTE Ratio Analysis; 
</v>
      </c>
      <c r="CV60" s="251" t="str">
        <f>IF(ISNUMBER(FIND(analysismethod9,'III_Plan comp 438.68 {Plan 4}'!AO$15)),"",'III_Plan comp 438.68 {Plan 4}'!AO$15&amp;analysismethod9)</f>
        <v xml:space="preserve">FTE Ratio Analysis; 
</v>
      </c>
      <c r="CW60" s="251" t="str">
        <f>IF(ISNUMBER(FIND(analysismethod9,'III_Plan comp 438.68 {Plan 4}'!AP$15)),"",'III_Plan comp 438.68 {Plan 4}'!AP$15&amp;analysismethod9)</f>
        <v xml:space="preserve">FTE Ratio Analysis; 
</v>
      </c>
      <c r="CX60" s="251" t="str">
        <f>IF(ISNUMBER(FIND(analysismethod9,'III_Plan comp 438.68 {Plan 4}'!AQ$15)),"",'III_Plan comp 438.68 {Plan 4}'!AQ$15&amp;analysismethod9)</f>
        <v xml:space="preserve">FTE Ratio Analysis; 
</v>
      </c>
      <c r="CY60" s="251" t="str">
        <f>IF(ISNUMBER(FIND(analysismethod9,'III_Plan comp 438.68 {Plan 4}'!AR$15)),"",'III_Plan comp 438.68 {Plan 4}'!AR$15&amp;analysismethod9)</f>
        <v xml:space="preserve">FTE Ratio Analysis; 
</v>
      </c>
      <c r="CZ60" s="251" t="str">
        <f>IF(ISNUMBER(FIND(analysismethod9,'III_Plan comp 438.68 {Plan 4}'!AS$15)),"",'III_Plan comp 438.68 {Plan 4}'!AS$15&amp;analysismethod9)</f>
        <v xml:space="preserve">FTE Ratio Analysis; 
</v>
      </c>
      <c r="DA60" s="251" t="str">
        <f>IF(ISNUMBER(FIND(analysismethod9,'III_Plan comp 438.68 {Plan 4}'!AT$15)),"",'III_Plan comp 438.68 {Plan 4}'!AT$15&amp;analysismethod9)</f>
        <v xml:space="preserve">FTE Ratio Analysis; 
</v>
      </c>
      <c r="DB60" s="251" t="str">
        <f>IF(ISNUMBER(FIND(analysismethod9,'III_Plan comp 438.68 {Plan 4}'!AU$15)),"",'III_Plan comp 438.68 {Plan 4}'!AU$15&amp;analysismethod9)</f>
        <v xml:space="preserve">FTE Ratio Analysis; 
</v>
      </c>
      <c r="DC60" s="251" t="str">
        <f>IF(ISNUMBER(FIND(analysismethod9,'III_Plan comp 438.68 {Plan 4}'!AV$15)),"",'III_Plan comp 438.68 {Plan 4}'!AV$15&amp;analysismethod9)</f>
        <v xml:space="preserve">FTE Ratio Analysis; 
</v>
      </c>
      <c r="DD60" s="251" t="str">
        <f>IF(ISNUMBER(FIND(analysismethod9,'III_Plan comp 438.68 {Plan 4}'!AW$15)),"",'III_Plan comp 438.68 {Plan 4}'!AW$15&amp;analysismethod9)</f>
        <v xml:space="preserve">FTE Ratio Analysis; 
</v>
      </c>
      <c r="DE60" s="251" t="str">
        <f>IF(ISNUMBER(FIND(analysismethod9,'III_Plan comp 438.68 {Plan 4}'!AX$15)),"",'III_Plan comp 438.68 {Plan 4}'!AX$15&amp;analysismethod9)</f>
        <v xml:space="preserve">FTE Ratio Analysis; 
</v>
      </c>
      <c r="DF60" s="251" t="str">
        <f>IF(ISNUMBER(FIND(analysismethod9,'III_Plan comp 438.68 {Plan 4}'!AY$15)),"",'III_Plan comp 438.68 {Plan 4}'!AY$15&amp;analysismethod9)</f>
        <v xml:space="preserve">FTE Ratio Analysis; 
</v>
      </c>
      <c r="DG60" s="251" t="str">
        <f>IF(ISNUMBER(FIND(analysismethod9,'III_Plan comp 438.68 {Plan 4}'!AZ$15)),"",'III_Plan comp 438.68 {Plan 4}'!AZ$15&amp;analysismethod9)</f>
        <v xml:space="preserve">FTE Ratio Analysis; 
</v>
      </c>
      <c r="DH60" s="251" t="str">
        <f>IF(ISNUMBER(FIND(analysismethod9,'III_Plan comp 438.68 {Plan 4}'!BA$15)),"",'III_Plan comp 438.68 {Plan 4}'!BA$15&amp;analysismethod9)</f>
        <v xml:space="preserve">FTE Ratio Analysis; 
</v>
      </c>
      <c r="DI60" s="251" t="str">
        <f>IF(ISNUMBER(FIND(analysismethod9,'III_Plan comp 438.68 {Plan 4}'!BB$15)),"",'III_Plan comp 438.68 {Plan 4}'!BB$15&amp;analysismethod9)</f>
        <v xml:space="preserve">FTE Ratio Analysis; 
</v>
      </c>
      <c r="DJ60" s="251" t="str">
        <f>IF(ISNUMBER(FIND(analysismethod9,'III_Plan comp 438.68 {Plan 4}'!BC$15)),"",'III_Plan comp 438.68 {Plan 4}'!BC$15&amp;analysismethod9)</f>
        <v xml:space="preserve">FTE Ratio Analysis; 
</v>
      </c>
      <c r="DK60" s="251" t="str">
        <f>IF(ISNUMBER(FIND(analysismethod9,'III_Plan comp 438.68 {Plan 4}'!BD$15)),"",'III_Plan comp 438.68 {Plan 4}'!BD$15&amp;analysismethod9)</f>
        <v xml:space="preserve">FTE Ratio Analysis; 
</v>
      </c>
      <c r="DL60" s="251" t="str">
        <f>IF(ISNUMBER(FIND(analysismethod9,'III_Plan comp 438.68 {Plan 4}'!BE$15)),"",'III_Plan comp 438.68 {Plan 4}'!BE$15&amp;analysismethod9)</f>
        <v xml:space="preserve">FTE Ratio Analysis; 
</v>
      </c>
      <c r="DM60" s="251" t="str">
        <f>IF(ISNUMBER(FIND(analysismethod9,'III_Plan comp 438.68 {Plan 4}'!BF$15)),"",'III_Plan comp 438.68 {Plan 4}'!BF$15&amp;analysismethod9)</f>
        <v xml:space="preserve">FTE Ratio Analysis; 
</v>
      </c>
      <c r="DN60" s="251" t="str">
        <f>IF(ISNUMBER(FIND(analysismethod9,'III_Plan comp 438.68 {Plan 4}'!BG$15)),"",'III_Plan comp 438.68 {Plan 4}'!BG$15&amp;analysismethod9)</f>
        <v xml:space="preserve">FTE Ratio Analysis; 
</v>
      </c>
      <c r="DO60" s="251" t="str">
        <f>IF(ISNUMBER(FIND(analysismethod9,'III_Plan comp 438.68 {Plan 4}'!BH$15)),"",'III_Plan comp 438.68 {Plan 4}'!BH$15&amp;analysismethod9)</f>
        <v xml:space="preserve">FTE Ratio Analysis; 
</v>
      </c>
      <c r="DP60" s="251" t="str">
        <f>IF(ISNUMBER(FIND(analysismethod9,'III_Plan comp 438.68 {Plan 4}'!BI$15)),"",'III_Plan comp 438.68 {Plan 4}'!BI$15&amp;analysismethod9)</f>
        <v xml:space="preserve">FTE Ratio Analysis; 
</v>
      </c>
      <c r="DQ60" s="251" t="str">
        <f>IF(ISNUMBER(FIND(analysismethod9,'III_Plan comp 438.68 {Plan 4}'!BJ$15)),"",'III_Plan comp 438.68 {Plan 4}'!BJ$15&amp;analysismethod9)</f>
        <v xml:space="preserve">FTE Ratio Analysis; 
</v>
      </c>
      <c r="DR60" s="251" t="str">
        <f>IF(ISNUMBER(FIND(analysismethod9,'III_Plan comp 438.68 {Plan 4}'!BK$15)),"",'III_Plan comp 438.68 {Plan 4}'!BK$15&amp;analysismethod9)</f>
        <v xml:space="preserve">FTE Ratio Analysis; 
</v>
      </c>
      <c r="DS60" s="251" t="str">
        <f>IF(ISNUMBER(FIND(analysismethod9,'III_Plan comp 438.68 {Plan 4}'!BL$15)),"",'III_Plan comp 438.68 {Plan 4}'!BL$15&amp;analysismethod9)</f>
        <v xml:space="preserve">FTE Ratio Analysis; 
</v>
      </c>
      <c r="DT60" s="251" t="str">
        <f>IF(ISNUMBER(FIND(analysismethod9,'III_Plan comp 438.68 {Plan 4}'!BM$15)),"",'III_Plan comp 438.68 {Plan 4}'!BM$15&amp;analysismethod9)</f>
        <v xml:space="preserve">FTE Ratio Analysis; 
</v>
      </c>
      <c r="DU60" s="251" t="str">
        <f>IF(ISNUMBER(FIND(analysismethod9,'III_Plan comp 438.68 {Plan 4}'!BN$15)),"",'III_Plan comp 438.68 {Plan 4}'!BN$15&amp;analysismethod9)</f>
        <v xml:space="preserve">FTE Ratio Analysis; 
</v>
      </c>
      <c r="DV60" s="251" t="str">
        <f>IF(ISNUMBER(FIND(analysismethod9,'III_Plan comp 438.68 {Plan 4}'!BO$15)),"",'III_Plan comp 438.68 {Plan 4}'!BO$15&amp;analysismethod9)</f>
        <v xml:space="preserve">FTE Ratio Analysis; 
</v>
      </c>
      <c r="DW60" s="251" t="str">
        <f>IF(ISNUMBER(FIND(analysismethod9,'III_Plan comp 438.68 {Plan 4}'!BP$15)),"",'III_Plan comp 438.68 {Plan 4}'!BP$15&amp;analysismethod9)</f>
        <v xml:space="preserve">FTE Ratio Analysis; 
</v>
      </c>
      <c r="DX60" s="251" t="str">
        <f>IF(ISNUMBER(FIND(analysismethod9,'III_Plan comp 438.68 {Plan 4}'!BQ$15)),"",'III_Plan comp 438.68 {Plan 4}'!BQ$15&amp;analysismethod9)</f>
        <v xml:space="preserve">FTE Ratio Analysis; 
</v>
      </c>
      <c r="DY60" s="251" t="str">
        <f>IF(ISNUMBER(FIND(analysismethod9,'III_Plan comp 438.68 {Plan 4}'!BR$15)),"",'III_Plan comp 438.68 {Plan 4}'!BR$15&amp;analysismethod9)</f>
        <v xml:space="preserve">FTE Ratio Analysis; 
</v>
      </c>
      <c r="DZ60" s="251" t="str">
        <f>IF(ISNUMBER(FIND(analysismethod9,'III_Plan comp 438.68 {Plan 4}'!BS$15)),"",'III_Plan comp 438.68 {Plan 4}'!BS$15&amp;analysismethod9)</f>
        <v xml:space="preserve">FTE Ratio Analysis; 
</v>
      </c>
      <c r="EA60" s="251" t="str">
        <f>IF(ISNUMBER(FIND(analysismethod9,'III_Plan comp 438.68 {Plan 4}'!BT$15)),"",'III_Plan comp 438.68 {Plan 4}'!BT$15&amp;analysismethod9)</f>
        <v xml:space="preserve">FTE Ratio Analysis; 
</v>
      </c>
      <c r="EB60" s="251" t="str">
        <f>IF(ISNUMBER(FIND(analysismethod9,'III_Plan comp 438.68 {Plan 4}'!BU$15)),"",'III_Plan comp 438.68 {Plan 4}'!BU$15&amp;analysismethod9)</f>
        <v xml:space="preserve">FTE Ratio Analysis; 
</v>
      </c>
      <c r="EC60" s="251" t="str">
        <f>IF(ISNUMBER(FIND(analysismethod9,'III_Plan comp 438.68 {Plan 4}'!BV$15)),"",'III_Plan comp 438.68 {Plan 4}'!BV$15&amp;analysismethod9)</f>
        <v xml:space="preserve">FTE Ratio Analysis; 
</v>
      </c>
      <c r="ED60" s="251" t="str">
        <f>IF(ISNUMBER(FIND(analysismethod9,'III_Plan comp 438.68 {Plan 4}'!BW$15)),"",'III_Plan comp 438.68 {Plan 4}'!BW$15&amp;analysismethod9)</f>
        <v xml:space="preserve">FTE Ratio Analysis; 
</v>
      </c>
      <c r="EE60" s="251" t="str">
        <f>IF(ISNUMBER(FIND(analysismethod9,'III_Plan comp 438.68 {Plan 4}'!BX$15)),"",'III_Plan comp 438.68 {Plan 4}'!BX$15&amp;analysismethod9)</f>
        <v xml:space="preserve">FTE Ratio Analysis; 
</v>
      </c>
      <c r="EF60" s="251" t="str">
        <f>IF(ISNUMBER(FIND(analysismethod9,'III_Plan comp 438.68 {Plan 4}'!BY$15)),"",'III_Plan comp 438.68 {Plan 4}'!BY$15&amp;analysismethod9)</f>
        <v xml:space="preserve">FTE Ratio Analysis; 
</v>
      </c>
      <c r="EG60" s="251" t="str">
        <f>IF(ISNUMBER(FIND(analysismethod9,'III_Plan comp 438.68 {Plan 4}'!BZ$15)),"",'III_Plan comp 438.68 {Plan 4}'!BZ$15&amp;analysismethod9)</f>
        <v xml:space="preserve">FTE Ratio Analysis; 
</v>
      </c>
      <c r="EH60" s="251" t="str">
        <f>IF(ISNUMBER(FIND(analysismethod9,'III_Plan comp 438.68 {Plan 4}'!CA$15)),"",'III_Plan comp 438.68 {Plan 4}'!CA$15&amp;analysismethod9)</f>
        <v xml:space="preserve">FTE Ratio Analysis; 
</v>
      </c>
      <c r="EI60" s="251" t="str">
        <f>IF(ISNUMBER(FIND(analysismethod9,'III_Plan comp 438.68 {Plan 4}'!CB$15)),"",'III_Plan comp 438.68 {Plan 4}'!CB$15&amp;analysismethod9)</f>
        <v xml:space="preserve">FTE Ratio Analysis; 
</v>
      </c>
      <c r="EJ60" s="251" t="str">
        <f>IF(ISNUMBER(FIND(analysismethod9,'III_Plan comp 438.68 {Plan 4}'!CC$15)),"",'III_Plan comp 438.68 {Plan 4}'!CC$15&amp;analysismethod9)</f>
        <v xml:space="preserve">FTE Ratio Analysis; 
</v>
      </c>
      <c r="EK60" s="251" t="str">
        <f>IF(ISNUMBER(FIND(analysismethod9,'III_Plan comp 438.68 {Plan 4}'!CD$15)),"",'III_Plan comp 438.68 {Plan 4}'!CD$15&amp;analysismethod9)</f>
        <v xml:space="preserve">FTE Ratio Analysis; 
</v>
      </c>
      <c r="EL60" s="251" t="str">
        <f>IF(ISNUMBER(FIND(analysismethod9,'III_Plan comp 438.68 {Plan 4}'!CE$15)),"",'III_Plan comp 438.68 {Plan 4}'!CE$15&amp;analysismethod9)</f>
        <v xml:space="preserve">FTE Ratio Analysis; 
</v>
      </c>
      <c r="EM60" s="251" t="str">
        <f>IF(ISNUMBER(FIND(analysismethod9,'III_Plan comp 438.68 {Plan 4}'!CF$15)),"",'III_Plan comp 438.68 {Plan 4}'!CF$15&amp;analysismethod9)</f>
        <v xml:space="preserve">FTE Ratio Analysis; 
</v>
      </c>
      <c r="EN60" s="251" t="str">
        <f>IF(ISNUMBER(FIND(analysismethod9,'III_Plan comp 438.68 {Plan 4}'!CG$15)),"",'III_Plan comp 438.68 {Plan 4}'!CG$15&amp;analysismethod9)</f>
        <v xml:space="preserve">FTE Ratio Analysis; 
</v>
      </c>
      <c r="EO60" s="251" t="str">
        <f>IF(ISNUMBER(FIND(analysismethod9,'III_Plan comp 438.68 {Plan 4}'!CH$15)),"",'III_Plan comp 438.68 {Plan 4}'!CH$15&amp;analysismethod9)</f>
        <v xml:space="preserve">FTE Ratio Analysis; 
</v>
      </c>
      <c r="EP60" s="251" t="str">
        <f>IF(ISNUMBER(FIND(analysismethod9,'III_Plan comp 438.68 {Plan 4}'!CI$15)),"",'III_Plan comp 438.68 {Plan 4}'!CI$15&amp;analysismethod9)</f>
        <v xml:space="preserve">FTE Ratio Analysis; 
</v>
      </c>
      <c r="EQ60" s="251" t="str">
        <f>IF(ISNUMBER(FIND(analysismethod9,'III_Plan comp 438.68 {Plan 4}'!CJ$15)),"",'III_Plan comp 438.68 {Plan 4}'!CJ$15&amp;analysismethod9)</f>
        <v xml:space="preserve">FTE Ratio Analysis; 
</v>
      </c>
      <c r="ER60" s="251" t="str">
        <f>IF(ISNUMBER(FIND(analysismethod9,'III_Plan comp 438.68 {Plan 4}'!CK$15)),"",'III_Plan comp 438.68 {Plan 4}'!CK$15&amp;analysismethod9)</f>
        <v xml:space="preserve">FTE Ratio Analysis; 
</v>
      </c>
      <c r="ES60" s="251" t="str">
        <f>IF(ISNUMBER(FIND(analysismethod9,'III_Plan comp 438.68 {Plan 4}'!CL$15)),"",'III_Plan comp 438.68 {Plan 4}'!CL$15&amp;analysismethod9)</f>
        <v xml:space="preserve">FTE Ratio Analysis; 
</v>
      </c>
      <c r="ET60" s="251" t="str">
        <f>IF(ISNUMBER(FIND(analysismethod9,'III_Plan comp 438.68 {Plan 4}'!CM$15)),"",'III_Plan comp 438.68 {Plan 4}'!CM$15&amp;analysismethod9)</f>
        <v xml:space="preserve">FTE Ratio Analysis; 
</v>
      </c>
      <c r="EU60" s="251" t="str">
        <f>IF(ISNUMBER(FIND(analysismethod9,'III_Plan comp 438.68 {Plan 4}'!CN$15)),"",'III_Plan comp 438.68 {Plan 4}'!CN$15&amp;analysismethod9)</f>
        <v xml:space="preserve">FTE Ratio Analysis; 
</v>
      </c>
      <c r="EV60" s="251" t="str">
        <f>IF(ISNUMBER(FIND(analysismethod9,'III_Plan comp 438.68 {Plan 4}'!CO$15)),"",'III_Plan comp 438.68 {Plan 4}'!CO$15&amp;analysismethod9)</f>
        <v xml:space="preserve">FTE Ratio Analysis; 
</v>
      </c>
      <c r="EW60" s="251" t="str">
        <f>IF(ISNUMBER(FIND(analysismethod9,'III_Plan comp 438.68 {Plan 4}'!CP$15)),"",'III_Plan comp 438.68 {Plan 4}'!CP$15&amp;analysismethod9)</f>
        <v xml:space="preserve">FTE Ratio Analysis; 
</v>
      </c>
      <c r="EX60" s="251" t="str">
        <f>IF(ISNUMBER(FIND(analysismethod9,'III_Plan comp 438.68 {Plan 4}'!CQ$15)),"",'III_Plan comp 438.68 {Plan 4}'!CQ$15&amp;analysismethod9)</f>
        <v xml:space="preserve">FTE Ratio Analysis; 
</v>
      </c>
      <c r="EY60" s="251" t="str">
        <f>IF(ISNUMBER(FIND(analysismethod9,'III_Plan comp 438.68 {Plan 4}'!CR$15)),"",'III_Plan comp 438.68 {Plan 4}'!CR$15&amp;analysismethod9)</f>
        <v xml:space="preserve">FTE Ratio Analysis; 
</v>
      </c>
      <c r="EZ60" s="251" t="str">
        <f>IF(ISNUMBER(FIND(analysismethod9,'III_Plan comp 438.68 {Plan 4}'!CS$15)),"",'III_Plan comp 438.68 {Plan 4}'!CS$15&amp;analysismethod9)</f>
        <v xml:space="preserve">FTE Ratio Analysis; 
</v>
      </c>
      <c r="FA60" s="251" t="str">
        <f>IF(ISNUMBER(FIND(analysismethod9,'III_Plan comp 438.68 {Plan 4}'!CT$15)),"",'III_Plan comp 438.68 {Plan 4}'!CT$15&amp;analysismethod9)</f>
        <v xml:space="preserve">FTE Ratio Analysis; 
</v>
      </c>
      <c r="FB60" s="251" t="str">
        <f>IF(ISNUMBER(FIND(analysismethod9,'III_Plan comp 438.68 {Plan 4}'!CU$15)),"",'III_Plan comp 438.68 {Plan 4}'!CU$15&amp;analysismethod9)</f>
        <v xml:space="preserve">FTE Ratio Analysis; 
</v>
      </c>
      <c r="FC60" s="251" t="str">
        <f>IF(ISNUMBER(FIND(analysismethod9,'III_Plan comp 438.68 {Plan 4}'!CV$15)),"",'III_Plan comp 438.68 {Plan 4}'!CV$15&amp;analysismethod9)</f>
        <v xml:space="preserve">FTE Ratio Analysis; 
</v>
      </c>
      <c r="FD60" s="251" t="str">
        <f>IF(ISNUMBER(FIND(analysismethod9,'III_Plan comp 438.68 {Plan 4}'!CW$15)),"",'III_Plan comp 438.68 {Plan 4}'!CW$15&amp;analysismethod9)</f>
        <v xml:space="preserve">FTE Ratio Analysis; 
</v>
      </c>
      <c r="FE60" s="251" t="str">
        <f>IF(ISNUMBER(FIND(analysismethod9,'III_Plan comp 438.68 {Plan 4}'!CX$15)),"",'III_Plan comp 438.68 {Plan 4}'!CX$15&amp;analysismethod9)</f>
        <v xml:space="preserve">FTE Ratio Analysis; 
</v>
      </c>
      <c r="FF60" s="251" t="str">
        <f>IF(ISNUMBER(FIND(analysismethod9,'III_Plan comp 438.68 {Plan 4}'!CY$15)),"",'III_Plan comp 438.68 {Plan 4}'!CY$15&amp;analysismethod9)</f>
        <v xml:space="preserve">FTE Ratio Analysis; 
</v>
      </c>
      <c r="FG60" s="251" t="str">
        <f>IF(ISNUMBER(FIND(analysismethod9,'III_Plan comp 438.68 {Plan 4}'!CZ$15)),"",'III_Plan comp 438.68 {Plan 4}'!CZ$15&amp;analysismethod9)</f>
        <v xml:space="preserve">FTE Ratio Analysis; 
</v>
      </c>
    </row>
    <row r="61" spans="2:163" ht="14.4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Mandatory Provider Type Validation Analysis; 
</v>
      </c>
      <c r="BM61" s="254" t="str">
        <f>IF(ISNUMBER(FIND(analysismethod10,'III_Plan comp 438.68 {Plan 4}'!F$15)),"",'III_Plan comp 438.68 {Plan 4}'!F$15&amp;analysismethod10)</f>
        <v xml:space="preserve">Mandatory Provider Type Validation Analysis; 
</v>
      </c>
      <c r="BN61" s="254" t="str">
        <f>IF(ISNUMBER(FIND(analysismethod10,'III_Plan comp 438.68 {Plan 4}'!G$15)),"",'III_Plan comp 438.68 {Plan 4}'!G$15&amp;analysismethod10)</f>
        <v xml:space="preserve">Mandatory Provider Type Validation Analysis; 
</v>
      </c>
      <c r="BO61" s="254" t="str">
        <f>IF(ISNUMBER(FIND(analysismethod10,'III_Plan comp 438.68 {Plan 4}'!H$15)),"",'III_Plan comp 438.68 {Plan 4}'!H$15&amp;analysismethod10)</f>
        <v xml:space="preserve">Mandatory Provider Type Validation Analysis; 
</v>
      </c>
      <c r="BP61" s="254" t="str">
        <f>IF(ISNUMBER(FIND(analysismethod10,'III_Plan comp 438.68 {Plan 4}'!I$15)),"",'III_Plan comp 438.68 {Plan 4}'!I$15&amp;analysismethod10)</f>
        <v xml:space="preserve">Mandatory Provider Type Validation Analysis; 
</v>
      </c>
      <c r="BQ61" s="254" t="str">
        <f>IF(ISNUMBER(FIND(analysismethod10,'III_Plan comp 438.68 {Plan 4}'!J$15)),"",'III_Plan comp 438.68 {Plan 4}'!J$15&amp;analysismethod10)</f>
        <v xml:space="preserve">Mandatory Provider Type Validation Analysis; 
</v>
      </c>
      <c r="BR61" s="254" t="str">
        <f>IF(ISNUMBER(FIND(analysismethod10,'III_Plan comp 438.68 {Plan 4}'!K$15)),"",'III_Plan comp 438.68 {Plan 4}'!K$15&amp;analysismethod10)</f>
        <v xml:space="preserve">Mandatory Provider Type Validation Analysis; 
</v>
      </c>
      <c r="BS61" s="254" t="str">
        <f>IF(ISNUMBER(FIND(analysismethod10,'III_Plan comp 438.68 {Plan 4}'!L$15)),"",'III_Plan comp 438.68 {Plan 4}'!L$15&amp;analysismethod10)</f>
        <v xml:space="preserve">Mandatory Provider Type Validation Analysis; 
</v>
      </c>
      <c r="BT61" s="254" t="str">
        <f>IF(ISNUMBER(FIND(analysismethod10,'III_Plan comp 438.68 {Plan 4}'!M$15)),"",'III_Plan comp 438.68 {Plan 4}'!M$15&amp;analysismethod10)</f>
        <v xml:space="preserve">Mandatory Provider Type Validation Analysis; 
</v>
      </c>
      <c r="BU61" s="254" t="str">
        <f>IF(ISNUMBER(FIND(analysismethod10,'III_Plan comp 438.68 {Plan 4}'!N$15)),"",'III_Plan comp 438.68 {Plan 4}'!N$15&amp;analysismethod10)</f>
        <v xml:space="preserve">Mandatory Provider Type Validation Analysis; 
</v>
      </c>
      <c r="BV61" s="254" t="str">
        <f>IF(ISNUMBER(FIND(analysismethod10,'III_Plan comp 438.68 {Plan 4}'!O$15)),"",'III_Plan comp 438.68 {Plan 4}'!O$15&amp;analysismethod10)</f>
        <v xml:space="preserve">Mandatory Provider Type Validation Analysis; 
</v>
      </c>
      <c r="BW61" s="254" t="str">
        <f>IF(ISNUMBER(FIND(analysismethod10,'III_Plan comp 438.68 {Plan 4}'!P$15)),"",'III_Plan comp 438.68 {Plan 4}'!P$15&amp;analysismethod10)</f>
        <v xml:space="preserve">Mandatory Provider Type Validation Analysis; 
</v>
      </c>
      <c r="BX61" s="254" t="str">
        <f>IF(ISNUMBER(FIND(analysismethod10,'III_Plan comp 438.68 {Plan 4}'!Q$15)),"",'III_Plan comp 438.68 {Plan 4}'!Q$15&amp;analysismethod10)</f>
        <v xml:space="preserve">Mandatory Provider Type Validation Analysis; 
</v>
      </c>
      <c r="BY61" s="254" t="str">
        <f>IF(ISNUMBER(FIND(analysismethod10,'III_Plan comp 438.68 {Plan 4}'!R$15)),"",'III_Plan comp 438.68 {Plan 4}'!R$15&amp;analysismethod10)</f>
        <v xml:space="preserve">Mandatory Provider Type Validation Analysis; 
</v>
      </c>
      <c r="BZ61" s="254" t="str">
        <f>IF(ISNUMBER(FIND(analysismethod10,'III_Plan comp 438.68 {Plan 4}'!S$15)),"",'III_Plan comp 438.68 {Plan 4}'!S$15&amp;analysismethod10)</f>
        <v xml:space="preserve">Mandatory Provider Type Validation Analysis; 
</v>
      </c>
      <c r="CA61" s="254" t="str">
        <f>IF(ISNUMBER(FIND(analysismethod10,'III_Plan comp 438.68 {Plan 4}'!T$15)),"",'III_Plan comp 438.68 {Plan 4}'!T$15&amp;analysismethod10)</f>
        <v xml:space="preserve">Mandatory Provider Type Validation Analysis; 
</v>
      </c>
      <c r="CB61" s="254" t="str">
        <f>IF(ISNUMBER(FIND(analysismethod10,'III_Plan comp 438.68 {Plan 4}'!U$15)),"",'III_Plan comp 438.68 {Plan 4}'!U$15&amp;analysismethod10)</f>
        <v xml:space="preserve">Mandatory Provider Type Validation Analysis; 
</v>
      </c>
      <c r="CC61" s="254" t="str">
        <f>IF(ISNUMBER(FIND(analysismethod10,'III_Plan comp 438.68 {Plan 4}'!V$15)),"",'III_Plan comp 438.68 {Plan 4}'!V$15&amp;analysismethod10)</f>
        <v xml:space="preserve">Mandatory Provider Type Validation Analysis; 
</v>
      </c>
      <c r="CD61" s="254" t="str">
        <f>IF(ISNUMBER(FIND(analysismethod10,'III_Plan comp 438.68 {Plan 4}'!W$15)),"",'III_Plan comp 438.68 {Plan 4}'!W$15&amp;analysismethod10)</f>
        <v xml:space="preserve">Mandatory Provider Type Validation Analysis; 
</v>
      </c>
      <c r="CE61" s="254" t="str">
        <f>IF(ISNUMBER(FIND(analysismethod10,'III_Plan comp 438.68 {Plan 4}'!X$15)),"",'III_Plan comp 438.68 {Plan 4}'!X$15&amp;analysismethod10)</f>
        <v xml:space="preserve">Mandatory Provider Type Validation Analysis; 
</v>
      </c>
      <c r="CF61" s="254" t="str">
        <f>IF(ISNUMBER(FIND(analysismethod10,'III_Plan comp 438.68 {Plan 4}'!Y$15)),"",'III_Plan comp 438.68 {Plan 4}'!Y$15&amp;analysismethod10)</f>
        <v xml:space="preserve">Mandatory Provider Type Validation Analysis; 
</v>
      </c>
      <c r="CG61" s="254" t="str">
        <f>IF(ISNUMBER(FIND(analysismethod10,'III_Plan comp 438.68 {Plan 4}'!Z$15)),"",'III_Plan comp 438.68 {Plan 4}'!Z$15&amp;analysismethod10)</f>
        <v xml:space="preserve">Mandatory Provider Type Validation Analysis; 
</v>
      </c>
      <c r="CH61" s="254" t="str">
        <f>IF(ISNUMBER(FIND(analysismethod10,'III_Plan comp 438.68 {Plan 4}'!AA$15)),"",'III_Plan comp 438.68 {Plan 4}'!AA$15&amp;analysismethod10)</f>
        <v xml:space="preserve">Mandatory Provider Type Validation Analysis; 
</v>
      </c>
      <c r="CI61" s="254" t="str">
        <f>IF(ISNUMBER(FIND(analysismethod10,'III_Plan comp 438.68 {Plan 4}'!AB$15)),"",'III_Plan comp 438.68 {Plan 4}'!AB$15&amp;analysismethod10)</f>
        <v xml:space="preserve">Mandatory Provider Type Validation Analysis; 
</v>
      </c>
      <c r="CJ61" s="254" t="str">
        <f>IF(ISNUMBER(FIND(analysismethod10,'III_Plan comp 438.68 {Plan 4}'!AC$15)),"",'III_Plan comp 438.68 {Plan 4}'!AC$15&amp;analysismethod10)</f>
        <v xml:space="preserve">Mandatory Provider Type Validation Analysis; 
</v>
      </c>
      <c r="CK61" s="254" t="str">
        <f>IF(ISNUMBER(FIND(analysismethod10,'III_Plan comp 438.68 {Plan 4}'!AD$15)),"",'III_Plan comp 438.68 {Plan 4}'!AD$15&amp;analysismethod10)</f>
        <v xml:space="preserve">Mandatory Provider Type Validation Analysis; 
</v>
      </c>
      <c r="CL61" s="254" t="str">
        <f>IF(ISNUMBER(FIND(analysismethod10,'III_Plan comp 438.68 {Plan 4}'!AE$15)),"",'III_Plan comp 438.68 {Plan 4}'!AE$15&amp;analysismethod10)</f>
        <v xml:space="preserve">Mandatory Provider Type Validation Analysis; 
</v>
      </c>
      <c r="CM61" s="254" t="str">
        <f>IF(ISNUMBER(FIND(analysismethod10,'III_Plan comp 438.68 {Plan 4}'!AF$15)),"",'III_Plan comp 438.68 {Plan 4}'!AF$15&amp;analysismethod10)</f>
        <v xml:space="preserve">Mandatory Provider Type Validation Analysis; 
</v>
      </c>
      <c r="CN61" s="254" t="str">
        <f>IF(ISNUMBER(FIND(analysismethod10,'III_Plan comp 438.68 {Plan 4}'!AG$15)),"",'III_Plan comp 438.68 {Plan 4}'!AG$15&amp;analysismethod10)</f>
        <v xml:space="preserve">Mandatory Provider Type Validation Analysis; 
</v>
      </c>
      <c r="CO61" s="254" t="str">
        <f>IF(ISNUMBER(FIND(analysismethod10,'III_Plan comp 438.68 {Plan 4}'!AH$15)),"",'III_Plan comp 438.68 {Plan 4}'!AH$15&amp;analysismethod10)</f>
        <v xml:space="preserve">Mandatory Provider Type Validation Analysis; 
</v>
      </c>
      <c r="CP61" s="254" t="str">
        <f>IF(ISNUMBER(FIND(analysismethod10,'III_Plan comp 438.68 {Plan 4}'!AI$15)),"",'III_Plan comp 438.68 {Plan 4}'!AI$15&amp;analysismethod10)</f>
        <v xml:space="preserve">Mandatory Provider Type Validation Analysis; 
</v>
      </c>
      <c r="CQ61" s="254" t="str">
        <f>IF(ISNUMBER(FIND(analysismethod10,'III_Plan comp 438.68 {Plan 4}'!AJ$15)),"",'III_Plan comp 438.68 {Plan 4}'!AJ$15&amp;analysismethod10)</f>
        <v xml:space="preserve">Mandatory Provider Type Validation Analysis; 
</v>
      </c>
      <c r="CR61" s="254" t="str">
        <f>IF(ISNUMBER(FIND(analysismethod10,'III_Plan comp 438.68 {Plan 4}'!AK$15)),"",'III_Plan comp 438.68 {Plan 4}'!AK$15&amp;analysismethod10)</f>
        <v xml:space="preserve">Mandatory Provider Type Validation Analysis; 
</v>
      </c>
      <c r="CS61" s="254" t="str">
        <f>IF(ISNUMBER(FIND(analysismethod10,'III_Plan comp 438.68 {Plan 4}'!AL$15)),"",'III_Plan comp 438.68 {Plan 4}'!AL$15&amp;analysismethod10)</f>
        <v xml:space="preserve">Mandatory Provider Type Validation Analysis; 
</v>
      </c>
      <c r="CT61" s="254" t="str">
        <f>IF(ISNUMBER(FIND(analysismethod10,'III_Plan comp 438.68 {Plan 4}'!AM$15)),"",'III_Plan comp 438.68 {Plan 4}'!AM$15&amp;analysismethod10)</f>
        <v xml:space="preserve">Mandatory Provider Type Validation Analysis; 
</v>
      </c>
      <c r="CU61" s="254" t="str">
        <f>IF(ISNUMBER(FIND(analysismethod10,'III_Plan comp 438.68 {Plan 4}'!AN$15)),"",'III_Plan comp 438.68 {Plan 4}'!AN$15&amp;analysismethod10)</f>
        <v xml:space="preserve">Mandatory Provider Type Validation Analysis; 
</v>
      </c>
      <c r="CV61" s="254" t="str">
        <f>IF(ISNUMBER(FIND(analysismethod10,'III_Plan comp 438.68 {Plan 4}'!AO$15)),"",'III_Plan comp 438.68 {Plan 4}'!AO$15&amp;analysismethod10)</f>
        <v xml:space="preserve">Mandatory Provider Type Validation Analysis; 
</v>
      </c>
      <c r="CW61" s="254" t="str">
        <f>IF(ISNUMBER(FIND(analysismethod10,'III_Plan comp 438.68 {Plan 4}'!AP$15)),"",'III_Plan comp 438.68 {Plan 4}'!AP$15&amp;analysismethod10)</f>
        <v xml:space="preserve">Mandatory Provider Type Validation Analysis; 
</v>
      </c>
      <c r="CX61" s="254" t="str">
        <f>IF(ISNUMBER(FIND(analysismethod10,'III_Plan comp 438.68 {Plan 4}'!AQ$15)),"",'III_Plan comp 438.68 {Plan 4}'!AQ$15&amp;analysismethod10)</f>
        <v xml:space="preserve">Mandatory Provider Type Validation Analysis; 
</v>
      </c>
      <c r="CY61" s="254" t="str">
        <f>IF(ISNUMBER(FIND(analysismethod10,'III_Plan comp 438.68 {Plan 4}'!AR$15)),"",'III_Plan comp 438.68 {Plan 4}'!AR$15&amp;analysismethod10)</f>
        <v xml:space="preserve">Mandatory Provider Type Validation Analysis; 
</v>
      </c>
      <c r="CZ61" s="254" t="str">
        <f>IF(ISNUMBER(FIND(analysismethod10,'III_Plan comp 438.68 {Plan 4}'!AS$15)),"",'III_Plan comp 438.68 {Plan 4}'!AS$15&amp;analysismethod10)</f>
        <v xml:space="preserve">Mandatory Provider Type Validation Analysis; 
</v>
      </c>
      <c r="DA61" s="254" t="str">
        <f>IF(ISNUMBER(FIND(analysismethod10,'III_Plan comp 438.68 {Plan 4}'!AT$15)),"",'III_Plan comp 438.68 {Plan 4}'!AT$15&amp;analysismethod10)</f>
        <v xml:space="preserve">Mandatory Provider Type Validation Analysis; 
</v>
      </c>
      <c r="DB61" s="254" t="str">
        <f>IF(ISNUMBER(FIND(analysismethod10,'III_Plan comp 438.68 {Plan 4}'!AU$15)),"",'III_Plan comp 438.68 {Plan 4}'!AU$15&amp;analysismethod10)</f>
        <v xml:space="preserve">Mandatory Provider Type Validation Analysis; 
</v>
      </c>
      <c r="DC61" s="254" t="str">
        <f>IF(ISNUMBER(FIND(analysismethod10,'III_Plan comp 438.68 {Plan 4}'!AV$15)),"",'III_Plan comp 438.68 {Plan 4}'!AV$15&amp;analysismethod10)</f>
        <v xml:space="preserve">Mandatory Provider Type Validation Analysis; 
</v>
      </c>
      <c r="DD61" s="254" t="str">
        <f>IF(ISNUMBER(FIND(analysismethod10,'III_Plan comp 438.68 {Plan 4}'!AW$15)),"",'III_Plan comp 438.68 {Plan 4}'!AW$15&amp;analysismethod10)</f>
        <v xml:space="preserve">Mandatory Provider Type Validation Analysis; 
</v>
      </c>
      <c r="DE61" s="254" t="str">
        <f>IF(ISNUMBER(FIND(analysismethod10,'III_Plan comp 438.68 {Plan 4}'!AX$15)),"",'III_Plan comp 438.68 {Plan 4}'!AX$15&amp;analysismethod10)</f>
        <v xml:space="preserve">Mandatory Provider Type Validation Analysis; 
</v>
      </c>
      <c r="DF61" s="254" t="str">
        <f>IF(ISNUMBER(FIND(analysismethod10,'III_Plan comp 438.68 {Plan 4}'!AY$15)),"",'III_Plan comp 438.68 {Plan 4}'!AY$15&amp;analysismethod10)</f>
        <v xml:space="preserve">Mandatory Provider Type Validation Analysis; 
</v>
      </c>
      <c r="DG61" s="254" t="str">
        <f>IF(ISNUMBER(FIND(analysismethod10,'III_Plan comp 438.68 {Plan 4}'!AZ$15)),"",'III_Plan comp 438.68 {Plan 4}'!AZ$15&amp;analysismethod10)</f>
        <v xml:space="preserve">Mandatory Provider Type Validation Analysis; 
</v>
      </c>
      <c r="DH61" s="254" t="str">
        <f>IF(ISNUMBER(FIND(analysismethod10,'III_Plan comp 438.68 {Plan 4}'!BA$15)),"",'III_Plan comp 438.68 {Plan 4}'!BA$15&amp;analysismethod10)</f>
        <v xml:space="preserve">Mandatory Provider Type Validation Analysis; 
</v>
      </c>
      <c r="DI61" s="254" t="str">
        <f>IF(ISNUMBER(FIND(analysismethod10,'III_Plan comp 438.68 {Plan 4}'!BB$15)),"",'III_Plan comp 438.68 {Plan 4}'!BB$15&amp;analysismethod10)</f>
        <v xml:space="preserve">Mandatory Provider Type Validation Analysis; 
</v>
      </c>
      <c r="DJ61" s="254" t="str">
        <f>IF(ISNUMBER(FIND(analysismethod10,'III_Plan comp 438.68 {Plan 4}'!BC$15)),"",'III_Plan comp 438.68 {Plan 4}'!BC$15&amp;analysismethod10)</f>
        <v xml:space="preserve">Mandatory Provider Type Validation Analysis; 
</v>
      </c>
      <c r="DK61" s="254" t="str">
        <f>IF(ISNUMBER(FIND(analysismethod10,'III_Plan comp 438.68 {Plan 4}'!BD$15)),"",'III_Plan comp 438.68 {Plan 4}'!BD$15&amp;analysismethod10)</f>
        <v xml:space="preserve">Mandatory Provider Type Validation Analysis; 
</v>
      </c>
      <c r="DL61" s="254" t="str">
        <f>IF(ISNUMBER(FIND(analysismethod10,'III_Plan comp 438.68 {Plan 4}'!BE$15)),"",'III_Plan comp 438.68 {Plan 4}'!BE$15&amp;analysismethod10)</f>
        <v xml:space="preserve">Mandatory Provider Type Validation Analysis; 
</v>
      </c>
      <c r="DM61" s="254" t="str">
        <f>IF(ISNUMBER(FIND(analysismethod10,'III_Plan comp 438.68 {Plan 4}'!BF$15)),"",'III_Plan comp 438.68 {Plan 4}'!BF$15&amp;analysismethod10)</f>
        <v xml:space="preserve">Mandatory Provider Type Validation Analysis; 
</v>
      </c>
      <c r="DN61" s="254" t="str">
        <f>IF(ISNUMBER(FIND(analysismethod10,'III_Plan comp 438.68 {Plan 4}'!BG$15)),"",'III_Plan comp 438.68 {Plan 4}'!BG$15&amp;analysismethod10)</f>
        <v xml:space="preserve">Mandatory Provider Type Validation Analysis; 
</v>
      </c>
      <c r="DO61" s="254" t="str">
        <f>IF(ISNUMBER(FIND(analysismethod10,'III_Plan comp 438.68 {Plan 4}'!BH$15)),"",'III_Plan comp 438.68 {Plan 4}'!BH$15&amp;analysismethod10)</f>
        <v xml:space="preserve">Mandatory Provider Type Validation Analysis; 
</v>
      </c>
      <c r="DP61" s="254" t="str">
        <f>IF(ISNUMBER(FIND(analysismethod10,'III_Plan comp 438.68 {Plan 4}'!BI$15)),"",'III_Plan comp 438.68 {Plan 4}'!BI$15&amp;analysismethod10)</f>
        <v xml:space="preserve">Mandatory Provider Type Validation Analysis; 
</v>
      </c>
      <c r="DQ61" s="254" t="str">
        <f>IF(ISNUMBER(FIND(analysismethod10,'III_Plan comp 438.68 {Plan 4}'!BJ$15)),"",'III_Plan comp 438.68 {Plan 4}'!BJ$15&amp;analysismethod10)</f>
        <v xml:space="preserve">Mandatory Provider Type Validation Analysis; 
</v>
      </c>
      <c r="DR61" s="254" t="str">
        <f>IF(ISNUMBER(FIND(analysismethod10,'III_Plan comp 438.68 {Plan 4}'!BK$15)),"",'III_Plan comp 438.68 {Plan 4}'!BK$15&amp;analysismethod10)</f>
        <v xml:space="preserve">Mandatory Provider Type Validation Analysis; 
</v>
      </c>
      <c r="DS61" s="254" t="str">
        <f>IF(ISNUMBER(FIND(analysismethod10,'III_Plan comp 438.68 {Plan 4}'!BL$15)),"",'III_Plan comp 438.68 {Plan 4}'!BL$15&amp;analysismethod10)</f>
        <v xml:space="preserve">Mandatory Provider Type Validation Analysis; 
</v>
      </c>
      <c r="DT61" s="254" t="str">
        <f>IF(ISNUMBER(FIND(analysismethod10,'III_Plan comp 438.68 {Plan 4}'!BM$15)),"",'III_Plan comp 438.68 {Plan 4}'!BM$15&amp;analysismethod10)</f>
        <v xml:space="preserve">Mandatory Provider Type Validation Analysis; 
</v>
      </c>
      <c r="DU61" s="254" t="str">
        <f>IF(ISNUMBER(FIND(analysismethod10,'III_Plan comp 438.68 {Plan 4}'!BN$15)),"",'III_Plan comp 438.68 {Plan 4}'!BN$15&amp;analysismethod10)</f>
        <v xml:space="preserve">Mandatory Provider Type Validation Analysis; 
</v>
      </c>
      <c r="DV61" s="254" t="str">
        <f>IF(ISNUMBER(FIND(analysismethod10,'III_Plan comp 438.68 {Plan 4}'!BO$15)),"",'III_Plan comp 438.68 {Plan 4}'!BO$15&amp;analysismethod10)</f>
        <v xml:space="preserve">Mandatory Provider Type Validation Analysis; 
</v>
      </c>
      <c r="DW61" s="254" t="str">
        <f>IF(ISNUMBER(FIND(analysismethod10,'III_Plan comp 438.68 {Plan 4}'!BP$15)),"",'III_Plan comp 438.68 {Plan 4}'!BP$15&amp;analysismethod10)</f>
        <v xml:space="preserve">Mandatory Provider Type Validation Analysis; 
</v>
      </c>
      <c r="DX61" s="254" t="str">
        <f>IF(ISNUMBER(FIND(analysismethod10,'III_Plan comp 438.68 {Plan 4}'!BQ$15)),"",'III_Plan comp 438.68 {Plan 4}'!BQ$15&amp;analysismethod10)</f>
        <v xml:space="preserve">Mandatory Provider Type Validation Analysis; 
</v>
      </c>
      <c r="DY61" s="254" t="str">
        <f>IF(ISNUMBER(FIND(analysismethod10,'III_Plan comp 438.68 {Plan 4}'!BR$15)),"",'III_Plan comp 438.68 {Plan 4}'!BR$15&amp;analysismethod10)</f>
        <v xml:space="preserve">Mandatory Provider Type Validation Analysis; 
</v>
      </c>
      <c r="DZ61" s="254" t="str">
        <f>IF(ISNUMBER(FIND(analysismethod10,'III_Plan comp 438.68 {Plan 4}'!BS$15)),"",'III_Plan comp 438.68 {Plan 4}'!BS$15&amp;analysismethod10)</f>
        <v xml:space="preserve">Mandatory Provider Type Validation Analysis; 
</v>
      </c>
      <c r="EA61" s="254" t="str">
        <f>IF(ISNUMBER(FIND(analysismethod10,'III_Plan comp 438.68 {Plan 4}'!BT$15)),"",'III_Plan comp 438.68 {Plan 4}'!BT$15&amp;analysismethod10)</f>
        <v xml:space="preserve">Mandatory Provider Type Validation Analysis; 
</v>
      </c>
      <c r="EB61" s="254" t="str">
        <f>IF(ISNUMBER(FIND(analysismethod10,'III_Plan comp 438.68 {Plan 4}'!BU$15)),"",'III_Plan comp 438.68 {Plan 4}'!BU$15&amp;analysismethod10)</f>
        <v xml:space="preserve">Mandatory Provider Type Validation Analysis; 
</v>
      </c>
      <c r="EC61" s="254" t="str">
        <f>IF(ISNUMBER(FIND(analysismethod10,'III_Plan comp 438.68 {Plan 4}'!BV$15)),"",'III_Plan comp 438.68 {Plan 4}'!BV$15&amp;analysismethod10)</f>
        <v xml:space="preserve">Mandatory Provider Type Validation Analysis; 
</v>
      </c>
      <c r="ED61" s="254" t="str">
        <f>IF(ISNUMBER(FIND(analysismethod10,'III_Plan comp 438.68 {Plan 4}'!BW$15)),"",'III_Plan comp 438.68 {Plan 4}'!BW$15&amp;analysismethod10)</f>
        <v xml:space="preserve">Mandatory Provider Type Validation Analysis; 
</v>
      </c>
      <c r="EE61" s="254" t="str">
        <f>IF(ISNUMBER(FIND(analysismethod10,'III_Plan comp 438.68 {Plan 4}'!BX$15)),"",'III_Plan comp 438.68 {Plan 4}'!BX$15&amp;analysismethod10)</f>
        <v xml:space="preserve">Mandatory Provider Type Validation Analysis; 
</v>
      </c>
      <c r="EF61" s="254" t="str">
        <f>IF(ISNUMBER(FIND(analysismethod10,'III_Plan comp 438.68 {Plan 4}'!BY$15)),"",'III_Plan comp 438.68 {Plan 4}'!BY$15&amp;analysismethod10)</f>
        <v xml:space="preserve">Mandatory Provider Type Validation Analysis; 
</v>
      </c>
      <c r="EG61" s="254" t="str">
        <f>IF(ISNUMBER(FIND(analysismethod10,'III_Plan comp 438.68 {Plan 4}'!BZ$15)),"",'III_Plan comp 438.68 {Plan 4}'!BZ$15&amp;analysismethod10)</f>
        <v xml:space="preserve">Mandatory Provider Type Validation Analysis; 
</v>
      </c>
      <c r="EH61" s="254" t="str">
        <f>IF(ISNUMBER(FIND(analysismethod10,'III_Plan comp 438.68 {Plan 4}'!CA$15)),"",'III_Plan comp 438.68 {Plan 4}'!CA$15&amp;analysismethod10)</f>
        <v xml:space="preserve">Mandatory Provider Type Validation Analysis; 
</v>
      </c>
      <c r="EI61" s="254" t="str">
        <f>IF(ISNUMBER(FIND(analysismethod10,'III_Plan comp 438.68 {Plan 4}'!CB$15)),"",'III_Plan comp 438.68 {Plan 4}'!CB$15&amp;analysismethod10)</f>
        <v xml:space="preserve">Mandatory Provider Type Validation Analysis; 
</v>
      </c>
      <c r="EJ61" s="254" t="str">
        <f>IF(ISNUMBER(FIND(analysismethod10,'III_Plan comp 438.68 {Plan 4}'!CC$15)),"",'III_Plan comp 438.68 {Plan 4}'!CC$15&amp;analysismethod10)</f>
        <v xml:space="preserve">Mandatory Provider Type Validation Analysis; 
</v>
      </c>
      <c r="EK61" s="254" t="str">
        <f>IF(ISNUMBER(FIND(analysismethod10,'III_Plan comp 438.68 {Plan 4}'!CD$15)),"",'III_Plan comp 438.68 {Plan 4}'!CD$15&amp;analysismethod10)</f>
        <v xml:space="preserve">Mandatory Provider Type Validation Analysis; 
</v>
      </c>
      <c r="EL61" s="254" t="str">
        <f>IF(ISNUMBER(FIND(analysismethod10,'III_Plan comp 438.68 {Plan 4}'!CE$15)),"",'III_Plan comp 438.68 {Plan 4}'!CE$15&amp;analysismethod10)</f>
        <v xml:space="preserve">Mandatory Provider Type Validation Analysis; 
</v>
      </c>
      <c r="EM61" s="254" t="str">
        <f>IF(ISNUMBER(FIND(analysismethod10,'III_Plan comp 438.68 {Plan 4}'!CF$15)),"",'III_Plan comp 438.68 {Plan 4}'!CF$15&amp;analysismethod10)</f>
        <v xml:space="preserve">Mandatory Provider Type Validation Analysis; 
</v>
      </c>
      <c r="EN61" s="254" t="str">
        <f>IF(ISNUMBER(FIND(analysismethod10,'III_Plan comp 438.68 {Plan 4}'!CG$15)),"",'III_Plan comp 438.68 {Plan 4}'!CG$15&amp;analysismethod10)</f>
        <v xml:space="preserve">Mandatory Provider Type Validation Analysis; 
</v>
      </c>
      <c r="EO61" s="254" t="str">
        <f>IF(ISNUMBER(FIND(analysismethod10,'III_Plan comp 438.68 {Plan 4}'!CH$15)),"",'III_Plan comp 438.68 {Plan 4}'!CH$15&amp;analysismethod10)</f>
        <v xml:space="preserve">Mandatory Provider Type Validation Analysis; 
</v>
      </c>
      <c r="EP61" s="254" t="str">
        <f>IF(ISNUMBER(FIND(analysismethod10,'III_Plan comp 438.68 {Plan 4}'!CI$15)),"",'III_Plan comp 438.68 {Plan 4}'!CI$15&amp;analysismethod10)</f>
        <v xml:space="preserve">Mandatory Provider Type Validation Analysis; 
</v>
      </c>
      <c r="EQ61" s="254" t="str">
        <f>IF(ISNUMBER(FIND(analysismethod10,'III_Plan comp 438.68 {Plan 4}'!CJ$15)),"",'III_Plan comp 438.68 {Plan 4}'!CJ$15&amp;analysismethod10)</f>
        <v xml:space="preserve">Mandatory Provider Type Validation Analysis; 
</v>
      </c>
      <c r="ER61" s="254" t="str">
        <f>IF(ISNUMBER(FIND(analysismethod10,'III_Plan comp 438.68 {Plan 4}'!CK$15)),"",'III_Plan comp 438.68 {Plan 4}'!CK$15&amp;analysismethod10)</f>
        <v xml:space="preserve">Mandatory Provider Type Validation Analysis; 
</v>
      </c>
      <c r="ES61" s="254" t="str">
        <f>IF(ISNUMBER(FIND(analysismethod10,'III_Plan comp 438.68 {Plan 4}'!CL$15)),"",'III_Plan comp 438.68 {Plan 4}'!CL$15&amp;analysismethod10)</f>
        <v xml:space="preserve">Mandatory Provider Type Validation Analysis; 
</v>
      </c>
      <c r="ET61" s="254" t="str">
        <f>IF(ISNUMBER(FIND(analysismethod10,'III_Plan comp 438.68 {Plan 4}'!CM$15)),"",'III_Plan comp 438.68 {Plan 4}'!CM$15&amp;analysismethod10)</f>
        <v xml:space="preserve">Mandatory Provider Type Validation Analysis; 
</v>
      </c>
      <c r="EU61" s="254" t="str">
        <f>IF(ISNUMBER(FIND(analysismethod10,'III_Plan comp 438.68 {Plan 4}'!CN$15)),"",'III_Plan comp 438.68 {Plan 4}'!CN$15&amp;analysismethod10)</f>
        <v xml:space="preserve">Mandatory Provider Type Validation Analysis; 
</v>
      </c>
      <c r="EV61" s="254" t="str">
        <f>IF(ISNUMBER(FIND(analysismethod10,'III_Plan comp 438.68 {Plan 4}'!CO$15)),"",'III_Plan comp 438.68 {Plan 4}'!CO$15&amp;analysismethod10)</f>
        <v xml:space="preserve">Mandatory Provider Type Validation Analysis; 
</v>
      </c>
      <c r="EW61" s="254" t="str">
        <f>IF(ISNUMBER(FIND(analysismethod10,'III_Plan comp 438.68 {Plan 4}'!CP$15)),"",'III_Plan comp 438.68 {Plan 4}'!CP$15&amp;analysismethod10)</f>
        <v xml:space="preserve">Mandatory Provider Type Validation Analysis; 
</v>
      </c>
      <c r="EX61" s="254" t="str">
        <f>IF(ISNUMBER(FIND(analysismethod10,'III_Plan comp 438.68 {Plan 4}'!CQ$15)),"",'III_Plan comp 438.68 {Plan 4}'!CQ$15&amp;analysismethod10)</f>
        <v xml:space="preserve">Mandatory Provider Type Validation Analysis; 
</v>
      </c>
      <c r="EY61" s="254" t="str">
        <f>IF(ISNUMBER(FIND(analysismethod10,'III_Plan comp 438.68 {Plan 4}'!CR$15)),"",'III_Plan comp 438.68 {Plan 4}'!CR$15&amp;analysismethod10)</f>
        <v xml:space="preserve">Mandatory Provider Type Validation Analysis; 
</v>
      </c>
      <c r="EZ61" s="254" t="str">
        <f>IF(ISNUMBER(FIND(analysismethod10,'III_Plan comp 438.68 {Plan 4}'!CS$15)),"",'III_Plan comp 438.68 {Plan 4}'!CS$15&amp;analysismethod10)</f>
        <v xml:space="preserve">Mandatory Provider Type Validation Analysis; 
</v>
      </c>
      <c r="FA61" s="254" t="str">
        <f>IF(ISNUMBER(FIND(analysismethod10,'III_Plan comp 438.68 {Plan 4}'!CT$15)),"",'III_Plan comp 438.68 {Plan 4}'!CT$15&amp;analysismethod10)</f>
        <v xml:space="preserve">Mandatory Provider Type Validation Analysis; 
</v>
      </c>
      <c r="FB61" s="254" t="str">
        <f>IF(ISNUMBER(FIND(analysismethod10,'III_Plan comp 438.68 {Plan 4}'!CU$15)),"",'III_Plan comp 438.68 {Plan 4}'!CU$15&amp;analysismethod10)</f>
        <v xml:space="preserve">Mandatory Provider Type Validation Analysis; 
</v>
      </c>
      <c r="FC61" s="254" t="str">
        <f>IF(ISNUMBER(FIND(analysismethod10,'III_Plan comp 438.68 {Plan 4}'!CV$15)),"",'III_Plan comp 438.68 {Plan 4}'!CV$15&amp;analysismethod10)</f>
        <v xml:space="preserve">Mandatory Provider Type Validation Analysis; 
</v>
      </c>
      <c r="FD61" s="254" t="str">
        <f>IF(ISNUMBER(FIND(analysismethod10,'III_Plan comp 438.68 {Plan 4}'!CW$15)),"",'III_Plan comp 438.68 {Plan 4}'!CW$15&amp;analysismethod10)</f>
        <v xml:space="preserve">Mandatory Provider Type Validation Analysis; 
</v>
      </c>
      <c r="FE61" s="254" t="str">
        <f>IF(ISNUMBER(FIND(analysismethod10,'III_Plan comp 438.68 {Plan 4}'!CX$15)),"",'III_Plan comp 438.68 {Plan 4}'!CX$15&amp;analysismethod10)</f>
        <v xml:space="preserve">Mandatory Provider Type Validation Analysis; 
</v>
      </c>
      <c r="FF61" s="254" t="str">
        <f>IF(ISNUMBER(FIND(analysismethod10,'III_Plan comp 438.68 {Plan 4}'!CY$15)),"",'III_Plan comp 438.68 {Plan 4}'!CY$15&amp;analysismethod10)</f>
        <v xml:space="preserve">Mandatory Provider Type Validation Analysis; 
</v>
      </c>
      <c r="FG61" s="254" t="str">
        <f>IF(ISNUMBER(FIND(analysismethod10,'III_Plan comp 438.68 {Plan 4}'!CZ$15)),"",'III_Plan comp 438.68 {Plan 4}'!CZ$15&amp;analysismethod10)</f>
        <v xml:space="preserve">Mandatory Provider Type Validation Analysis; 
</v>
      </c>
    </row>
    <row r="62" spans="2:163" ht="14.45" thickTop="1"/>
    <row r="63" spans="2:163" ht="14.45" thickBot="1"/>
    <row r="64" spans="2:163" ht="14.4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Revealed Shopper: Network Participation &amp; Appointment Availability; 
</v>
      </c>
      <c r="BM71" s="251" t="str">
        <f>IF(ISNUMBER(FIND(analysismethod8,'III_Plan comp 438.68 {Plan 5}'!F$15)),"",'III_Plan comp 438.68 {Plan 5}'!F$15&amp;analysismethod8)</f>
        <v xml:space="preserve">Revealed Shopper: Network Participation &amp; Appointment Availability; 
</v>
      </c>
      <c r="BN71" s="251" t="str">
        <f>IF(ISNUMBER(FIND(analysismethod8,'III_Plan comp 438.68 {Plan 5}'!G$15)),"",'III_Plan comp 438.68 {Plan 5}'!G$15&amp;analysismethod8)</f>
        <v xml:space="preserve">Revealed Shopper: Network Participation &amp; Appointment Availability; 
</v>
      </c>
      <c r="BO71" s="251" t="str">
        <f>IF(ISNUMBER(FIND(analysismethod8,'III_Plan comp 438.68 {Plan 5}'!H$15)),"",'III_Plan comp 438.68 {Plan 5}'!H$15&amp;analysismethod8)</f>
        <v xml:space="preserve">Revealed Shopper: Network Participation &amp; Appointment Availability; 
</v>
      </c>
      <c r="BP71" s="251" t="str">
        <f>IF(ISNUMBER(FIND(analysismethod8,'III_Plan comp 438.68 {Plan 5}'!I$15)),"",'III_Plan comp 438.68 {Plan 5}'!I$15&amp;analysismethod8)</f>
        <v xml:space="preserve">Revealed Shopper: Network Participation &amp; Appointment Availability; 
</v>
      </c>
      <c r="BQ71" s="251" t="str">
        <f>IF(ISNUMBER(FIND(analysismethod8,'III_Plan comp 438.68 {Plan 5}'!J$15)),"",'III_Plan comp 438.68 {Plan 5}'!J$15&amp;analysismethod8)</f>
        <v xml:space="preserve">Revealed Shopper: Network Participation &amp; Appointment Availability; 
</v>
      </c>
      <c r="BR71" s="251" t="str">
        <f>IF(ISNUMBER(FIND(analysismethod8,'III_Plan comp 438.68 {Plan 5}'!K$15)),"",'III_Plan comp 438.68 {Plan 5}'!K$15&amp;analysismethod8)</f>
        <v xml:space="preserve">Revealed Shopper: Network Participation &amp; Appointment Availability; 
</v>
      </c>
      <c r="BS71" s="251" t="str">
        <f>IF(ISNUMBER(FIND(analysismethod8,'III_Plan comp 438.68 {Plan 5}'!L$15)),"",'III_Plan comp 438.68 {Plan 5}'!L$15&amp;analysismethod8)</f>
        <v xml:space="preserve">Revealed Shopper: Network Participation &amp; Appointment Availability; 
</v>
      </c>
      <c r="BT71" s="251" t="str">
        <f>IF(ISNUMBER(FIND(analysismethod8,'III_Plan comp 438.68 {Plan 5}'!M$15)),"",'III_Plan comp 438.68 {Plan 5}'!M$15&amp;analysismethod8)</f>
        <v xml:space="preserve">Revealed Shopper: Network Participation &amp; Appointment Availability; 
</v>
      </c>
      <c r="BU71" s="251" t="str">
        <f>IF(ISNUMBER(FIND(analysismethod8,'III_Plan comp 438.68 {Plan 5}'!N$15)),"",'III_Plan comp 438.68 {Plan 5}'!N$15&amp;analysismethod8)</f>
        <v xml:space="preserve">Revealed Shopper: Network Participation &amp; Appointment Availability; 
</v>
      </c>
      <c r="BV71" s="251" t="str">
        <f>IF(ISNUMBER(FIND(analysismethod8,'III_Plan comp 438.68 {Plan 5}'!O$15)),"",'III_Plan comp 438.68 {Plan 5}'!O$15&amp;analysismethod8)</f>
        <v xml:space="preserve">Revealed Shopper: Network Participation &amp; Appointment Availability; 
</v>
      </c>
      <c r="BW71" s="251" t="str">
        <f>IF(ISNUMBER(FIND(analysismethod8,'III_Plan comp 438.68 {Plan 5}'!P$15)),"",'III_Plan comp 438.68 {Plan 5}'!P$15&amp;analysismethod8)</f>
        <v xml:space="preserve">Revealed Shopper: Network Participation &amp; Appointment Availability; 
</v>
      </c>
      <c r="BX71" s="251" t="str">
        <f>IF(ISNUMBER(FIND(analysismethod8,'III_Plan comp 438.68 {Plan 5}'!Q$15)),"",'III_Plan comp 438.68 {Plan 5}'!Q$15&amp;analysismethod8)</f>
        <v xml:space="preserve">Revealed Shopper: Network Participation &amp; Appointment Availability; 
</v>
      </c>
      <c r="BY71" s="251" t="str">
        <f>IF(ISNUMBER(FIND(analysismethod8,'III_Plan comp 438.68 {Plan 5}'!R$15)),"",'III_Plan comp 438.68 {Plan 5}'!R$15&amp;analysismethod8)</f>
        <v xml:space="preserve">Revealed Shopper: Network Participation &amp; Appointment Availability; 
</v>
      </c>
      <c r="BZ71" s="251" t="str">
        <f>IF(ISNUMBER(FIND(analysismethod8,'III_Plan comp 438.68 {Plan 5}'!S$15)),"",'III_Plan comp 438.68 {Plan 5}'!S$15&amp;analysismethod8)</f>
        <v xml:space="preserve">Revealed Shopper: Network Participation &amp; Appointment Availability; 
</v>
      </c>
      <c r="CA71" s="251" t="str">
        <f>IF(ISNUMBER(FIND(analysismethod8,'III_Plan comp 438.68 {Plan 5}'!T$15)),"",'III_Plan comp 438.68 {Plan 5}'!T$15&amp;analysismethod8)</f>
        <v xml:space="preserve">Revealed Shopper: Network Participation &amp; Appointment Availability; 
</v>
      </c>
      <c r="CB71" s="251" t="str">
        <f>IF(ISNUMBER(FIND(analysismethod8,'III_Plan comp 438.68 {Plan 5}'!U$15)),"",'III_Plan comp 438.68 {Plan 5}'!U$15&amp;analysismethod8)</f>
        <v xml:space="preserve">Revealed Shopper: Network Participation &amp; Appointment Availability; 
</v>
      </c>
      <c r="CC71" s="251" t="str">
        <f>IF(ISNUMBER(FIND(analysismethod8,'III_Plan comp 438.68 {Plan 5}'!V$15)),"",'III_Plan comp 438.68 {Plan 5}'!V$15&amp;analysismethod8)</f>
        <v xml:space="preserve">Revealed Shopper: Network Participation &amp; Appointment Availability; 
</v>
      </c>
      <c r="CD71" s="251" t="str">
        <f>IF(ISNUMBER(FIND(analysismethod8,'III_Plan comp 438.68 {Plan 5}'!W$15)),"",'III_Plan comp 438.68 {Plan 5}'!W$15&amp;analysismethod8)</f>
        <v xml:space="preserve">Revealed Shopper: Network Participation &amp; Appointment Availability; 
</v>
      </c>
      <c r="CE71" s="251" t="str">
        <f>IF(ISNUMBER(FIND(analysismethod8,'III_Plan comp 438.68 {Plan 5}'!X$15)),"",'III_Plan comp 438.68 {Plan 5}'!X$15&amp;analysismethod8)</f>
        <v xml:space="preserve">Revealed Shopper: Network Participation &amp; Appointment Availability; 
</v>
      </c>
      <c r="CF71" s="251" t="str">
        <f>IF(ISNUMBER(FIND(analysismethod8,'III_Plan comp 438.68 {Plan 5}'!Y$15)),"",'III_Plan comp 438.68 {Plan 5}'!Y$15&amp;analysismethod8)</f>
        <v xml:space="preserve">Revealed Shopper: Network Participation &amp; Appointment Availability; 
</v>
      </c>
      <c r="CG71" s="251" t="str">
        <f>IF(ISNUMBER(FIND(analysismethod8,'III_Plan comp 438.68 {Plan 5}'!Z$15)),"",'III_Plan comp 438.68 {Plan 5}'!Z$15&amp;analysismethod8)</f>
        <v xml:space="preserve">Revealed Shopper: Network Participation &amp; Appointment Availability; 
</v>
      </c>
      <c r="CH71" s="251" t="str">
        <f>IF(ISNUMBER(FIND(analysismethod8,'III_Plan comp 438.68 {Plan 5}'!AA$15)),"",'III_Plan comp 438.68 {Plan 5}'!AA$15&amp;analysismethod8)</f>
        <v xml:space="preserve">Revealed Shopper: Network Participation &amp; Appointment Availability; 
</v>
      </c>
      <c r="CI71" s="251" t="str">
        <f>IF(ISNUMBER(FIND(analysismethod8,'III_Plan comp 438.68 {Plan 5}'!AB$15)),"",'III_Plan comp 438.68 {Plan 5}'!AB$15&amp;analysismethod8)</f>
        <v xml:space="preserve">Revealed Shopper: Network Participation &amp; Appointment Availability; 
</v>
      </c>
      <c r="CJ71" s="251" t="str">
        <f>IF(ISNUMBER(FIND(analysismethod8,'III_Plan comp 438.68 {Plan 5}'!AC$15)),"",'III_Plan comp 438.68 {Plan 5}'!AC$15&amp;analysismethod8)</f>
        <v xml:space="preserve">Revealed Shopper: Network Participation &amp; Appointment Availability; 
</v>
      </c>
      <c r="CK71" s="251" t="str">
        <f>IF(ISNUMBER(FIND(analysismethod8,'III_Plan comp 438.68 {Plan 5}'!AD$15)),"",'III_Plan comp 438.68 {Plan 5}'!AD$15&amp;analysismethod8)</f>
        <v xml:space="preserve">Revealed Shopper: Network Participation &amp; Appointment Availability; 
</v>
      </c>
      <c r="CL71" s="251" t="str">
        <f>IF(ISNUMBER(FIND(analysismethod8,'III_Plan comp 438.68 {Plan 5}'!AE$15)),"",'III_Plan comp 438.68 {Plan 5}'!AE$15&amp;analysismethod8)</f>
        <v xml:space="preserve">Revealed Shopper: Network Participation &amp; Appointment Availability; 
</v>
      </c>
      <c r="CM71" s="251" t="str">
        <f>IF(ISNUMBER(FIND(analysismethod8,'III_Plan comp 438.68 {Plan 5}'!AF$15)),"",'III_Plan comp 438.68 {Plan 5}'!AF$15&amp;analysismethod8)</f>
        <v xml:space="preserve">Revealed Shopper: Network Participation &amp; Appointment Availability; 
</v>
      </c>
      <c r="CN71" s="251" t="str">
        <f>IF(ISNUMBER(FIND(analysismethod8,'III_Plan comp 438.68 {Plan 5}'!AG$15)),"",'III_Plan comp 438.68 {Plan 5}'!AG$15&amp;analysismethod8)</f>
        <v xml:space="preserve">Revealed Shopper: Network Participation &amp; Appointment Availability; 
</v>
      </c>
      <c r="CO71" s="251" t="str">
        <f>IF(ISNUMBER(FIND(analysismethod8,'III_Plan comp 438.68 {Plan 5}'!AH$15)),"",'III_Plan comp 438.68 {Plan 5}'!AH$15&amp;analysismethod8)</f>
        <v xml:space="preserve">Revealed Shopper: Network Participation &amp; Appointment Availability; 
</v>
      </c>
      <c r="CP71" s="251" t="str">
        <f>IF(ISNUMBER(FIND(analysismethod8,'III_Plan comp 438.68 {Plan 5}'!AI$15)),"",'III_Plan comp 438.68 {Plan 5}'!AI$15&amp;analysismethod8)</f>
        <v xml:space="preserve">Revealed Shopper: Network Participation &amp; Appointment Availability; 
</v>
      </c>
      <c r="CQ71" s="251" t="str">
        <f>IF(ISNUMBER(FIND(analysismethod8,'III_Plan comp 438.68 {Plan 5}'!AJ$15)),"",'III_Plan comp 438.68 {Plan 5}'!AJ$15&amp;analysismethod8)</f>
        <v xml:space="preserve">Revealed Shopper: Network Participation &amp; Appointment Availability; 
</v>
      </c>
      <c r="CR71" s="251" t="str">
        <f>IF(ISNUMBER(FIND(analysismethod8,'III_Plan comp 438.68 {Plan 5}'!AK$15)),"",'III_Plan comp 438.68 {Plan 5}'!AK$15&amp;analysismethod8)</f>
        <v xml:space="preserve">Revealed Shopper: Network Participation &amp; Appointment Availability; 
</v>
      </c>
      <c r="CS71" s="251" t="str">
        <f>IF(ISNUMBER(FIND(analysismethod8,'III_Plan comp 438.68 {Plan 5}'!AL$15)),"",'III_Plan comp 438.68 {Plan 5}'!AL$15&amp;analysismethod8)</f>
        <v xml:space="preserve">Revealed Shopper: Network Participation &amp; Appointment Availability; 
</v>
      </c>
      <c r="CT71" s="251" t="str">
        <f>IF(ISNUMBER(FIND(analysismethod8,'III_Plan comp 438.68 {Plan 5}'!AM$15)),"",'III_Plan comp 438.68 {Plan 5}'!AM$15&amp;analysismethod8)</f>
        <v xml:space="preserve">Revealed Shopper: Network Participation &amp; Appointment Availability; 
</v>
      </c>
      <c r="CU71" s="251" t="str">
        <f>IF(ISNUMBER(FIND(analysismethod8,'III_Plan comp 438.68 {Plan 5}'!AN$15)),"",'III_Plan comp 438.68 {Plan 5}'!AN$15&amp;analysismethod8)</f>
        <v xml:space="preserve">Revealed Shopper: Network Participation &amp; Appointment Availability; 
</v>
      </c>
      <c r="CV71" s="251" t="str">
        <f>IF(ISNUMBER(FIND(analysismethod8,'III_Plan comp 438.68 {Plan 5}'!AO$15)),"",'III_Plan comp 438.68 {Plan 5}'!AO$15&amp;analysismethod8)</f>
        <v xml:space="preserve">Revealed Shopper: Network Participation &amp; Appointment Availability; 
</v>
      </c>
      <c r="CW71" s="251" t="str">
        <f>IF(ISNUMBER(FIND(analysismethod8,'III_Plan comp 438.68 {Plan 5}'!AP$15)),"",'III_Plan comp 438.68 {Plan 5}'!AP$15&amp;analysismethod8)</f>
        <v xml:space="preserve">Revealed Shopper: Network Participation &amp; Appointment Availability; 
</v>
      </c>
      <c r="CX71" s="251" t="str">
        <f>IF(ISNUMBER(FIND(analysismethod8,'III_Plan comp 438.68 {Plan 5}'!AQ$15)),"",'III_Plan comp 438.68 {Plan 5}'!AQ$15&amp;analysismethod8)</f>
        <v xml:space="preserve">Revealed Shopper: Network Participation &amp; Appointment Availability; 
</v>
      </c>
      <c r="CY71" s="251" t="str">
        <f>IF(ISNUMBER(FIND(analysismethod8,'III_Plan comp 438.68 {Plan 5}'!AR$15)),"",'III_Plan comp 438.68 {Plan 5}'!AR$15&amp;analysismethod8)</f>
        <v xml:space="preserve">Revealed Shopper: Network Participation &amp; Appointment Availability; 
</v>
      </c>
      <c r="CZ71" s="251" t="str">
        <f>IF(ISNUMBER(FIND(analysismethod8,'III_Plan comp 438.68 {Plan 5}'!AS$15)),"",'III_Plan comp 438.68 {Plan 5}'!AS$15&amp;analysismethod8)</f>
        <v xml:space="preserve">Revealed Shopper: Network Participation &amp; Appointment Availability; 
</v>
      </c>
      <c r="DA71" s="251" t="str">
        <f>IF(ISNUMBER(FIND(analysismethod8,'III_Plan comp 438.68 {Plan 5}'!AT$15)),"",'III_Plan comp 438.68 {Plan 5}'!AT$15&amp;analysismethod8)</f>
        <v xml:space="preserve">Revealed Shopper: Network Participation &amp; Appointment Availability; 
</v>
      </c>
      <c r="DB71" s="251" t="str">
        <f>IF(ISNUMBER(FIND(analysismethod8,'III_Plan comp 438.68 {Plan 5}'!AU$15)),"",'III_Plan comp 438.68 {Plan 5}'!AU$15&amp;analysismethod8)</f>
        <v xml:space="preserve">Revealed Shopper: Network Participation &amp; Appointment Availability; 
</v>
      </c>
      <c r="DC71" s="251" t="str">
        <f>IF(ISNUMBER(FIND(analysismethod8,'III_Plan comp 438.68 {Plan 5}'!AV$15)),"",'III_Plan comp 438.68 {Plan 5}'!AV$15&amp;analysismethod8)</f>
        <v xml:space="preserve">Revealed Shopper: Network Participation &amp; Appointment Availability; 
</v>
      </c>
      <c r="DD71" s="251" t="str">
        <f>IF(ISNUMBER(FIND(analysismethod8,'III_Plan comp 438.68 {Plan 5}'!AW$15)),"",'III_Plan comp 438.68 {Plan 5}'!AW$15&amp;analysismethod8)</f>
        <v xml:space="preserve">Revealed Shopper: Network Participation &amp; Appointment Availability; 
</v>
      </c>
      <c r="DE71" s="251" t="str">
        <f>IF(ISNUMBER(FIND(analysismethod8,'III_Plan comp 438.68 {Plan 5}'!AX$15)),"",'III_Plan comp 438.68 {Plan 5}'!AX$15&amp;analysismethod8)</f>
        <v xml:space="preserve">Revealed Shopper: Network Participation &amp; Appointment Availability; 
</v>
      </c>
      <c r="DF71" s="251" t="str">
        <f>IF(ISNUMBER(FIND(analysismethod8,'III_Plan comp 438.68 {Plan 5}'!AY$15)),"",'III_Plan comp 438.68 {Plan 5}'!AY$15&amp;analysismethod8)</f>
        <v xml:space="preserve">Revealed Shopper: Network Participation &amp; Appointment Availability; 
</v>
      </c>
      <c r="DG71" s="251" t="str">
        <f>IF(ISNUMBER(FIND(analysismethod8,'III_Plan comp 438.68 {Plan 5}'!AZ$15)),"",'III_Plan comp 438.68 {Plan 5}'!AZ$15&amp;analysismethod8)</f>
        <v xml:space="preserve">Revealed Shopper: Network Participation &amp; Appointment Availability; 
</v>
      </c>
      <c r="DH71" s="251" t="str">
        <f>IF(ISNUMBER(FIND(analysismethod8,'III_Plan comp 438.68 {Plan 5}'!BA$15)),"",'III_Plan comp 438.68 {Plan 5}'!BA$15&amp;analysismethod8)</f>
        <v xml:space="preserve">Revealed Shopper: Network Participation &amp; Appointment Availability; 
</v>
      </c>
      <c r="DI71" s="251" t="str">
        <f>IF(ISNUMBER(FIND(analysismethod8,'III_Plan comp 438.68 {Plan 5}'!BB$15)),"",'III_Plan comp 438.68 {Plan 5}'!BB$15&amp;analysismethod8)</f>
        <v xml:space="preserve">Revealed Shopper: Network Participation &amp; Appointment Availability; 
</v>
      </c>
      <c r="DJ71" s="251" t="str">
        <f>IF(ISNUMBER(FIND(analysismethod8,'III_Plan comp 438.68 {Plan 5}'!BC$15)),"",'III_Plan comp 438.68 {Plan 5}'!BC$15&amp;analysismethod8)</f>
        <v xml:space="preserve">Revealed Shopper: Network Participation &amp; Appointment Availability; 
</v>
      </c>
      <c r="DK71" s="251" t="str">
        <f>IF(ISNUMBER(FIND(analysismethod8,'III_Plan comp 438.68 {Plan 5}'!BD$15)),"",'III_Plan comp 438.68 {Plan 5}'!BD$15&amp;analysismethod8)</f>
        <v xml:space="preserve">Revealed Shopper: Network Participation &amp; Appointment Availability; 
</v>
      </c>
      <c r="DL71" s="251" t="str">
        <f>IF(ISNUMBER(FIND(analysismethod8,'III_Plan comp 438.68 {Plan 5}'!BE$15)),"",'III_Plan comp 438.68 {Plan 5}'!BE$15&amp;analysismethod8)</f>
        <v xml:space="preserve">Revealed Shopper: Network Participation &amp; Appointment Availability; 
</v>
      </c>
      <c r="DM71" s="251" t="str">
        <f>IF(ISNUMBER(FIND(analysismethod8,'III_Plan comp 438.68 {Plan 5}'!BF$15)),"",'III_Plan comp 438.68 {Plan 5}'!BF$15&amp;analysismethod8)</f>
        <v xml:space="preserve">Revealed Shopper: Network Participation &amp; Appointment Availability; 
</v>
      </c>
      <c r="DN71" s="251" t="str">
        <f>IF(ISNUMBER(FIND(analysismethod8,'III_Plan comp 438.68 {Plan 5}'!BG$15)),"",'III_Plan comp 438.68 {Plan 5}'!BG$15&amp;analysismethod8)</f>
        <v xml:space="preserve">Revealed Shopper: Network Participation &amp; Appointment Availability; 
</v>
      </c>
      <c r="DO71" s="251" t="str">
        <f>IF(ISNUMBER(FIND(analysismethod8,'III_Plan comp 438.68 {Plan 5}'!BH$15)),"",'III_Plan comp 438.68 {Plan 5}'!BH$15&amp;analysismethod8)</f>
        <v xml:space="preserve">Revealed Shopper: Network Participation &amp; Appointment Availability; 
</v>
      </c>
      <c r="DP71" s="251" t="str">
        <f>IF(ISNUMBER(FIND(analysismethod8,'III_Plan comp 438.68 {Plan 5}'!BI$15)),"",'III_Plan comp 438.68 {Plan 5}'!BI$15&amp;analysismethod8)</f>
        <v xml:space="preserve">Revealed Shopper: Network Participation &amp; Appointment Availability; 
</v>
      </c>
      <c r="DQ71" s="251" t="str">
        <f>IF(ISNUMBER(FIND(analysismethod8,'III_Plan comp 438.68 {Plan 5}'!BJ$15)),"",'III_Plan comp 438.68 {Plan 5}'!BJ$15&amp;analysismethod8)</f>
        <v xml:space="preserve">Revealed Shopper: Network Participation &amp; Appointment Availability; 
</v>
      </c>
      <c r="DR71" s="251" t="str">
        <f>IF(ISNUMBER(FIND(analysismethod8,'III_Plan comp 438.68 {Plan 5}'!BK$15)),"",'III_Plan comp 438.68 {Plan 5}'!BK$15&amp;analysismethod8)</f>
        <v xml:space="preserve">Revealed Shopper: Network Participation &amp; Appointment Availability; 
</v>
      </c>
      <c r="DS71" s="251" t="str">
        <f>IF(ISNUMBER(FIND(analysismethod8,'III_Plan comp 438.68 {Plan 5}'!BL$15)),"",'III_Plan comp 438.68 {Plan 5}'!BL$15&amp;analysismethod8)</f>
        <v xml:space="preserve">Revealed Shopper: Network Participation &amp; Appointment Availability; 
</v>
      </c>
      <c r="DT71" s="251" t="str">
        <f>IF(ISNUMBER(FIND(analysismethod8,'III_Plan comp 438.68 {Plan 5}'!BM$15)),"",'III_Plan comp 438.68 {Plan 5}'!BM$15&amp;analysismethod8)</f>
        <v xml:space="preserve">Revealed Shopper: Network Participation &amp; Appointment Availability; 
</v>
      </c>
      <c r="DU71" s="251" t="str">
        <f>IF(ISNUMBER(FIND(analysismethod8,'III_Plan comp 438.68 {Plan 5}'!BN$15)),"",'III_Plan comp 438.68 {Plan 5}'!BN$15&amp;analysismethod8)</f>
        <v xml:space="preserve">Revealed Shopper: Network Participation &amp; Appointment Availability; 
</v>
      </c>
      <c r="DV71" s="251" t="str">
        <f>IF(ISNUMBER(FIND(analysismethod8,'III_Plan comp 438.68 {Plan 5}'!BO$15)),"",'III_Plan comp 438.68 {Plan 5}'!BO$15&amp;analysismethod8)</f>
        <v xml:space="preserve">Revealed Shopper: Network Participation &amp; Appointment Availability; 
</v>
      </c>
      <c r="DW71" s="251" t="str">
        <f>IF(ISNUMBER(FIND(analysismethod8,'III_Plan comp 438.68 {Plan 5}'!BP$15)),"",'III_Plan comp 438.68 {Plan 5}'!BP$15&amp;analysismethod8)</f>
        <v xml:space="preserve">Revealed Shopper: Network Participation &amp; Appointment Availability; 
</v>
      </c>
      <c r="DX71" s="251" t="str">
        <f>IF(ISNUMBER(FIND(analysismethod8,'III_Plan comp 438.68 {Plan 5}'!BQ$15)),"",'III_Plan comp 438.68 {Plan 5}'!BQ$15&amp;analysismethod8)</f>
        <v xml:space="preserve">Revealed Shopper: Network Participation &amp; Appointment Availability; 
</v>
      </c>
      <c r="DY71" s="251" t="str">
        <f>IF(ISNUMBER(FIND(analysismethod8,'III_Plan comp 438.68 {Plan 5}'!BR$15)),"",'III_Plan comp 438.68 {Plan 5}'!BR$15&amp;analysismethod8)</f>
        <v xml:space="preserve">Revealed Shopper: Network Participation &amp; Appointment Availability; 
</v>
      </c>
      <c r="DZ71" s="251" t="str">
        <f>IF(ISNUMBER(FIND(analysismethod8,'III_Plan comp 438.68 {Plan 5}'!BS$15)),"",'III_Plan comp 438.68 {Plan 5}'!BS$15&amp;analysismethod8)</f>
        <v xml:space="preserve">Revealed Shopper: Network Participation &amp; Appointment Availability; 
</v>
      </c>
      <c r="EA71" s="251" t="str">
        <f>IF(ISNUMBER(FIND(analysismethod8,'III_Plan comp 438.68 {Plan 5}'!BT$15)),"",'III_Plan comp 438.68 {Plan 5}'!BT$15&amp;analysismethod8)</f>
        <v xml:space="preserve">Revealed Shopper: Network Participation &amp; Appointment Availability; 
</v>
      </c>
      <c r="EB71" s="251" t="str">
        <f>IF(ISNUMBER(FIND(analysismethod8,'III_Plan comp 438.68 {Plan 5}'!BU$15)),"",'III_Plan comp 438.68 {Plan 5}'!BU$15&amp;analysismethod8)</f>
        <v xml:space="preserve">Revealed Shopper: Network Participation &amp; Appointment Availability; 
</v>
      </c>
      <c r="EC71" s="251" t="str">
        <f>IF(ISNUMBER(FIND(analysismethod8,'III_Plan comp 438.68 {Plan 5}'!BV$15)),"",'III_Plan comp 438.68 {Plan 5}'!BV$15&amp;analysismethod8)</f>
        <v xml:space="preserve">Revealed Shopper: Network Participation &amp; Appointment Availability; 
</v>
      </c>
      <c r="ED71" s="251" t="str">
        <f>IF(ISNUMBER(FIND(analysismethod8,'III_Plan comp 438.68 {Plan 5}'!BW$15)),"",'III_Plan comp 438.68 {Plan 5}'!BW$15&amp;analysismethod8)</f>
        <v xml:space="preserve">Revealed Shopper: Network Participation &amp; Appointment Availability; 
</v>
      </c>
      <c r="EE71" s="251" t="str">
        <f>IF(ISNUMBER(FIND(analysismethod8,'III_Plan comp 438.68 {Plan 5}'!BX$15)),"",'III_Plan comp 438.68 {Plan 5}'!BX$15&amp;analysismethod8)</f>
        <v xml:space="preserve">Revealed Shopper: Network Participation &amp; Appointment Availability; 
</v>
      </c>
      <c r="EF71" s="251" t="str">
        <f>IF(ISNUMBER(FIND(analysismethod8,'III_Plan comp 438.68 {Plan 5}'!BY$15)),"",'III_Plan comp 438.68 {Plan 5}'!BY$15&amp;analysismethod8)</f>
        <v xml:space="preserve">Revealed Shopper: Network Participation &amp; Appointment Availability; 
</v>
      </c>
      <c r="EG71" s="251" t="str">
        <f>IF(ISNUMBER(FIND(analysismethod8,'III_Plan comp 438.68 {Plan 5}'!BZ$15)),"",'III_Plan comp 438.68 {Plan 5}'!BZ$15&amp;analysismethod8)</f>
        <v xml:space="preserve">Revealed Shopper: Network Participation &amp; Appointment Availability; 
</v>
      </c>
      <c r="EH71" s="251" t="str">
        <f>IF(ISNUMBER(FIND(analysismethod8,'III_Plan comp 438.68 {Plan 5}'!CA$15)),"",'III_Plan comp 438.68 {Plan 5}'!CA$15&amp;analysismethod8)</f>
        <v xml:space="preserve">Revealed Shopper: Network Participation &amp; Appointment Availability; 
</v>
      </c>
      <c r="EI71" s="251" t="str">
        <f>IF(ISNUMBER(FIND(analysismethod8,'III_Plan comp 438.68 {Plan 5}'!CB$15)),"",'III_Plan comp 438.68 {Plan 5}'!CB$15&amp;analysismethod8)</f>
        <v xml:space="preserve">Revealed Shopper: Network Participation &amp; Appointment Availability; 
</v>
      </c>
      <c r="EJ71" s="251" t="str">
        <f>IF(ISNUMBER(FIND(analysismethod8,'III_Plan comp 438.68 {Plan 5}'!CC$15)),"",'III_Plan comp 438.68 {Plan 5}'!CC$15&amp;analysismethod8)</f>
        <v xml:space="preserve">Revealed Shopper: Network Participation &amp; Appointment Availability; 
</v>
      </c>
      <c r="EK71" s="251" t="str">
        <f>IF(ISNUMBER(FIND(analysismethod8,'III_Plan comp 438.68 {Plan 5}'!CD$15)),"",'III_Plan comp 438.68 {Plan 5}'!CD$15&amp;analysismethod8)</f>
        <v xml:space="preserve">Revealed Shopper: Network Participation &amp; Appointment Availability; 
</v>
      </c>
      <c r="EL71" s="251" t="str">
        <f>IF(ISNUMBER(FIND(analysismethod8,'III_Plan comp 438.68 {Plan 5}'!CE$15)),"",'III_Plan comp 438.68 {Plan 5}'!CE$15&amp;analysismethod8)</f>
        <v xml:space="preserve">Revealed Shopper: Network Participation &amp; Appointment Availability; 
</v>
      </c>
      <c r="EM71" s="251" t="str">
        <f>IF(ISNUMBER(FIND(analysismethod8,'III_Plan comp 438.68 {Plan 5}'!CF$15)),"",'III_Plan comp 438.68 {Plan 5}'!CF$15&amp;analysismethod8)</f>
        <v xml:space="preserve">Revealed Shopper: Network Participation &amp; Appointment Availability; 
</v>
      </c>
      <c r="EN71" s="251" t="str">
        <f>IF(ISNUMBER(FIND(analysismethod8,'III_Plan comp 438.68 {Plan 5}'!CG$15)),"",'III_Plan comp 438.68 {Plan 5}'!CG$15&amp;analysismethod8)</f>
        <v xml:space="preserve">Revealed Shopper: Network Participation &amp; Appointment Availability; 
</v>
      </c>
      <c r="EO71" s="251" t="str">
        <f>IF(ISNUMBER(FIND(analysismethod8,'III_Plan comp 438.68 {Plan 5}'!CH$15)),"",'III_Plan comp 438.68 {Plan 5}'!CH$15&amp;analysismethod8)</f>
        <v xml:space="preserve">Revealed Shopper: Network Participation &amp; Appointment Availability; 
</v>
      </c>
      <c r="EP71" s="251" t="str">
        <f>IF(ISNUMBER(FIND(analysismethod8,'III_Plan comp 438.68 {Plan 5}'!CI$15)),"",'III_Plan comp 438.68 {Plan 5}'!CI$15&amp;analysismethod8)</f>
        <v xml:space="preserve">Revealed Shopper: Network Participation &amp; Appointment Availability; 
</v>
      </c>
      <c r="EQ71" s="251" t="str">
        <f>IF(ISNUMBER(FIND(analysismethod8,'III_Plan comp 438.68 {Plan 5}'!CJ$15)),"",'III_Plan comp 438.68 {Plan 5}'!CJ$15&amp;analysismethod8)</f>
        <v xml:space="preserve">Revealed Shopper: Network Participation &amp; Appointment Availability; 
</v>
      </c>
      <c r="ER71" s="251" t="str">
        <f>IF(ISNUMBER(FIND(analysismethod8,'III_Plan comp 438.68 {Plan 5}'!CK$15)),"",'III_Plan comp 438.68 {Plan 5}'!CK$15&amp;analysismethod8)</f>
        <v xml:space="preserve">Revealed Shopper: Network Participation &amp; Appointment Availability; 
</v>
      </c>
      <c r="ES71" s="251" t="str">
        <f>IF(ISNUMBER(FIND(analysismethod8,'III_Plan comp 438.68 {Plan 5}'!CL$15)),"",'III_Plan comp 438.68 {Plan 5}'!CL$15&amp;analysismethod8)</f>
        <v xml:space="preserve">Revealed Shopper: Network Participation &amp; Appointment Availability; 
</v>
      </c>
      <c r="ET71" s="251" t="str">
        <f>IF(ISNUMBER(FIND(analysismethod8,'III_Plan comp 438.68 {Plan 5}'!CM$15)),"",'III_Plan comp 438.68 {Plan 5}'!CM$15&amp;analysismethod8)</f>
        <v xml:space="preserve">Revealed Shopper: Network Participation &amp; Appointment Availability; 
</v>
      </c>
      <c r="EU71" s="251" t="str">
        <f>IF(ISNUMBER(FIND(analysismethod8,'III_Plan comp 438.68 {Plan 5}'!CN$15)),"",'III_Plan comp 438.68 {Plan 5}'!CN$15&amp;analysismethod8)</f>
        <v xml:space="preserve">Revealed Shopper: Network Participation &amp; Appointment Availability; 
</v>
      </c>
      <c r="EV71" s="251" t="str">
        <f>IF(ISNUMBER(FIND(analysismethod8,'III_Plan comp 438.68 {Plan 5}'!CO$15)),"",'III_Plan comp 438.68 {Plan 5}'!CO$15&amp;analysismethod8)</f>
        <v xml:space="preserve">Revealed Shopper: Network Participation &amp; Appointment Availability; 
</v>
      </c>
      <c r="EW71" s="251" t="str">
        <f>IF(ISNUMBER(FIND(analysismethod8,'III_Plan comp 438.68 {Plan 5}'!CP$15)),"",'III_Plan comp 438.68 {Plan 5}'!CP$15&amp;analysismethod8)</f>
        <v xml:space="preserve">Revealed Shopper: Network Participation &amp; Appointment Availability; 
</v>
      </c>
      <c r="EX71" s="251" t="str">
        <f>IF(ISNUMBER(FIND(analysismethod8,'III_Plan comp 438.68 {Plan 5}'!CQ$15)),"",'III_Plan comp 438.68 {Plan 5}'!CQ$15&amp;analysismethod8)</f>
        <v xml:space="preserve">Revealed Shopper: Network Participation &amp; Appointment Availability; 
</v>
      </c>
      <c r="EY71" s="251" t="str">
        <f>IF(ISNUMBER(FIND(analysismethod8,'III_Plan comp 438.68 {Plan 5}'!CR$15)),"",'III_Plan comp 438.68 {Plan 5}'!CR$15&amp;analysismethod8)</f>
        <v xml:space="preserve">Revealed Shopper: Network Participation &amp; Appointment Availability; 
</v>
      </c>
      <c r="EZ71" s="251" t="str">
        <f>IF(ISNUMBER(FIND(analysismethod8,'III_Plan comp 438.68 {Plan 5}'!CS$15)),"",'III_Plan comp 438.68 {Plan 5}'!CS$15&amp;analysismethod8)</f>
        <v xml:space="preserve">Revealed Shopper: Network Participation &amp; Appointment Availability; 
</v>
      </c>
      <c r="FA71" s="251" t="str">
        <f>IF(ISNUMBER(FIND(analysismethod8,'III_Plan comp 438.68 {Plan 5}'!CT$15)),"",'III_Plan comp 438.68 {Plan 5}'!CT$15&amp;analysismethod8)</f>
        <v xml:space="preserve">Revealed Shopper: Network Participation &amp; Appointment Availability; 
</v>
      </c>
      <c r="FB71" s="251" t="str">
        <f>IF(ISNUMBER(FIND(analysismethod8,'III_Plan comp 438.68 {Plan 5}'!CU$15)),"",'III_Plan comp 438.68 {Plan 5}'!CU$15&amp;analysismethod8)</f>
        <v xml:space="preserve">Revealed Shopper: Network Participation &amp; Appointment Availability; 
</v>
      </c>
      <c r="FC71" s="251" t="str">
        <f>IF(ISNUMBER(FIND(analysismethod8,'III_Plan comp 438.68 {Plan 5}'!CV$15)),"",'III_Plan comp 438.68 {Plan 5}'!CV$15&amp;analysismethod8)</f>
        <v xml:space="preserve">Revealed Shopper: Network Participation &amp; Appointment Availability; 
</v>
      </c>
      <c r="FD71" s="251" t="str">
        <f>IF(ISNUMBER(FIND(analysismethod8,'III_Plan comp 438.68 {Plan 5}'!CW$15)),"",'III_Plan comp 438.68 {Plan 5}'!CW$15&amp;analysismethod8)</f>
        <v xml:space="preserve">Revealed Shopper: Network Participation &amp; Appointment Availability; 
</v>
      </c>
      <c r="FE71" s="251" t="str">
        <f>IF(ISNUMBER(FIND(analysismethod8,'III_Plan comp 438.68 {Plan 5}'!CX$15)),"",'III_Plan comp 438.68 {Plan 5}'!CX$15&amp;analysismethod8)</f>
        <v xml:space="preserve">Revealed Shopper: Network Participation &amp; Appointment Availability; 
</v>
      </c>
      <c r="FF71" s="251" t="str">
        <f>IF(ISNUMBER(FIND(analysismethod8,'III_Plan comp 438.68 {Plan 5}'!CY$15)),"",'III_Plan comp 438.68 {Plan 5}'!CY$15&amp;analysismethod8)</f>
        <v xml:space="preserve">Revealed Shopper: Network Participation &amp; Appointment Availability; 
</v>
      </c>
      <c r="FG71" s="251" t="str">
        <f>IF(ISNUMBER(FIND(analysismethod8,'III_Plan comp 438.68 {Plan 5}'!CZ$15)),"",'III_Plan comp 438.68 {Plan 5}'!CZ$15&amp;analysismethod8)</f>
        <v xml:space="preserve">Revealed Shopper: Network Participation &amp; Appointment Availability;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FTE Ratio Analysis; 
</v>
      </c>
      <c r="BM72" s="251" t="str">
        <f>IF(ISNUMBER(FIND(analysismethod9,'III_Plan comp 438.68 {Plan 5}'!F$15)),"",'III_Plan comp 438.68 {Plan 5}'!F$15&amp;analysismethod9)</f>
        <v xml:space="preserve">FTE Ratio Analysis; 
</v>
      </c>
      <c r="BN72" s="251" t="str">
        <f>IF(ISNUMBER(FIND(analysismethod9,'III_Plan comp 438.68 {Plan 5}'!G$15)),"",'III_Plan comp 438.68 {Plan 5}'!G$15&amp;analysismethod9)</f>
        <v xml:space="preserve">FTE Ratio Analysis; 
</v>
      </c>
      <c r="BO72" s="251" t="str">
        <f>IF(ISNUMBER(FIND(analysismethod9,'III_Plan comp 438.68 {Plan 5}'!H$15)),"",'III_Plan comp 438.68 {Plan 5}'!H$15&amp;analysismethod9)</f>
        <v xml:space="preserve">FTE Ratio Analysis; 
</v>
      </c>
      <c r="BP72" s="251" t="str">
        <f>IF(ISNUMBER(FIND(analysismethod9,'III_Plan comp 438.68 {Plan 5}'!I$15)),"",'III_Plan comp 438.68 {Plan 5}'!I$15&amp;analysismethod9)</f>
        <v xml:space="preserve">FTE Ratio Analysis; 
</v>
      </c>
      <c r="BQ72" s="251" t="str">
        <f>IF(ISNUMBER(FIND(analysismethod9,'III_Plan comp 438.68 {Plan 5}'!J$15)),"",'III_Plan comp 438.68 {Plan 5}'!J$15&amp;analysismethod9)</f>
        <v xml:space="preserve">FTE Ratio Analysis; 
</v>
      </c>
      <c r="BR72" s="251" t="str">
        <f>IF(ISNUMBER(FIND(analysismethod9,'III_Plan comp 438.68 {Plan 5}'!K$15)),"",'III_Plan comp 438.68 {Plan 5}'!K$15&amp;analysismethod9)</f>
        <v xml:space="preserve">FTE Ratio Analysis; 
</v>
      </c>
      <c r="BS72" s="251" t="str">
        <f>IF(ISNUMBER(FIND(analysismethod9,'III_Plan comp 438.68 {Plan 5}'!L$15)),"",'III_Plan comp 438.68 {Plan 5}'!L$15&amp;analysismethod9)</f>
        <v xml:space="preserve">FTE Ratio Analysis; 
</v>
      </c>
      <c r="BT72" s="251" t="str">
        <f>IF(ISNUMBER(FIND(analysismethod9,'III_Plan comp 438.68 {Plan 5}'!M$15)),"",'III_Plan comp 438.68 {Plan 5}'!M$15&amp;analysismethod9)</f>
        <v xml:space="preserve">FTE Ratio Analysis; 
</v>
      </c>
      <c r="BU72" s="251" t="str">
        <f>IF(ISNUMBER(FIND(analysismethod9,'III_Plan comp 438.68 {Plan 5}'!N$15)),"",'III_Plan comp 438.68 {Plan 5}'!N$15&amp;analysismethod9)</f>
        <v xml:space="preserve">FTE Ratio Analysis; 
</v>
      </c>
      <c r="BV72" s="251" t="str">
        <f>IF(ISNUMBER(FIND(analysismethod9,'III_Plan comp 438.68 {Plan 5}'!O$15)),"",'III_Plan comp 438.68 {Plan 5}'!O$15&amp;analysismethod9)</f>
        <v xml:space="preserve">FTE Ratio Analysis; 
</v>
      </c>
      <c r="BW72" s="251" t="str">
        <f>IF(ISNUMBER(FIND(analysismethod9,'III_Plan comp 438.68 {Plan 5}'!P$15)),"",'III_Plan comp 438.68 {Plan 5}'!P$15&amp;analysismethod9)</f>
        <v xml:space="preserve">FTE Ratio Analysis; 
</v>
      </c>
      <c r="BX72" s="251" t="str">
        <f>IF(ISNUMBER(FIND(analysismethod9,'III_Plan comp 438.68 {Plan 5}'!Q$15)),"",'III_Plan comp 438.68 {Plan 5}'!Q$15&amp;analysismethod9)</f>
        <v xml:space="preserve">FTE Ratio Analysis; 
</v>
      </c>
      <c r="BY72" s="251" t="str">
        <f>IF(ISNUMBER(FIND(analysismethod9,'III_Plan comp 438.68 {Plan 5}'!R$15)),"",'III_Plan comp 438.68 {Plan 5}'!R$15&amp;analysismethod9)</f>
        <v xml:space="preserve">FTE Ratio Analysis; 
</v>
      </c>
      <c r="BZ72" s="251" t="str">
        <f>IF(ISNUMBER(FIND(analysismethod9,'III_Plan comp 438.68 {Plan 5}'!S$15)),"",'III_Plan comp 438.68 {Plan 5}'!S$15&amp;analysismethod9)</f>
        <v xml:space="preserve">FTE Ratio Analysis; 
</v>
      </c>
      <c r="CA72" s="251" t="str">
        <f>IF(ISNUMBER(FIND(analysismethod9,'III_Plan comp 438.68 {Plan 5}'!T$15)),"",'III_Plan comp 438.68 {Plan 5}'!T$15&amp;analysismethod9)</f>
        <v xml:space="preserve">FTE Ratio Analysis; 
</v>
      </c>
      <c r="CB72" s="251" t="str">
        <f>IF(ISNUMBER(FIND(analysismethod9,'III_Plan comp 438.68 {Plan 5}'!U$15)),"",'III_Plan comp 438.68 {Plan 5}'!U$15&amp;analysismethod9)</f>
        <v xml:space="preserve">FTE Ratio Analysis; 
</v>
      </c>
      <c r="CC72" s="251" t="str">
        <f>IF(ISNUMBER(FIND(analysismethod9,'III_Plan comp 438.68 {Plan 5}'!V$15)),"",'III_Plan comp 438.68 {Plan 5}'!V$15&amp;analysismethod9)</f>
        <v xml:space="preserve">FTE Ratio Analysis; 
</v>
      </c>
      <c r="CD72" s="251" t="str">
        <f>IF(ISNUMBER(FIND(analysismethod9,'III_Plan comp 438.68 {Plan 5}'!W$15)),"",'III_Plan comp 438.68 {Plan 5}'!W$15&amp;analysismethod9)</f>
        <v xml:space="preserve">FTE Ratio Analysis; 
</v>
      </c>
      <c r="CE72" s="251" t="str">
        <f>IF(ISNUMBER(FIND(analysismethod9,'III_Plan comp 438.68 {Plan 5}'!X$15)),"",'III_Plan comp 438.68 {Plan 5}'!X$15&amp;analysismethod9)</f>
        <v xml:space="preserve">FTE Ratio Analysis; 
</v>
      </c>
      <c r="CF72" s="251" t="str">
        <f>IF(ISNUMBER(FIND(analysismethod9,'III_Plan comp 438.68 {Plan 5}'!Y$15)),"",'III_Plan comp 438.68 {Plan 5}'!Y$15&amp;analysismethod9)</f>
        <v xml:space="preserve">FTE Ratio Analysis; 
</v>
      </c>
      <c r="CG72" s="251" t="str">
        <f>IF(ISNUMBER(FIND(analysismethod9,'III_Plan comp 438.68 {Plan 5}'!Z$15)),"",'III_Plan comp 438.68 {Plan 5}'!Z$15&amp;analysismethod9)</f>
        <v xml:space="preserve">FTE Ratio Analysis; 
</v>
      </c>
      <c r="CH72" s="251" t="str">
        <f>IF(ISNUMBER(FIND(analysismethod9,'III_Plan comp 438.68 {Plan 5}'!AA$15)),"",'III_Plan comp 438.68 {Plan 5}'!AA$15&amp;analysismethod9)</f>
        <v xml:space="preserve">FTE Ratio Analysis; 
</v>
      </c>
      <c r="CI72" s="251" t="str">
        <f>IF(ISNUMBER(FIND(analysismethod9,'III_Plan comp 438.68 {Plan 5}'!AB$15)),"",'III_Plan comp 438.68 {Plan 5}'!AB$15&amp;analysismethod9)</f>
        <v xml:space="preserve">FTE Ratio Analysis; 
</v>
      </c>
      <c r="CJ72" s="251" t="str">
        <f>IF(ISNUMBER(FIND(analysismethod9,'III_Plan comp 438.68 {Plan 5}'!AC$15)),"",'III_Plan comp 438.68 {Plan 5}'!AC$15&amp;analysismethod9)</f>
        <v xml:space="preserve">FTE Ratio Analysis; 
</v>
      </c>
      <c r="CK72" s="251" t="str">
        <f>IF(ISNUMBER(FIND(analysismethod9,'III_Plan comp 438.68 {Plan 5}'!AD$15)),"",'III_Plan comp 438.68 {Plan 5}'!AD$15&amp;analysismethod9)</f>
        <v xml:space="preserve">FTE Ratio Analysis; 
</v>
      </c>
      <c r="CL72" s="251" t="str">
        <f>IF(ISNUMBER(FIND(analysismethod9,'III_Plan comp 438.68 {Plan 5}'!AE$15)),"",'III_Plan comp 438.68 {Plan 5}'!AE$15&amp;analysismethod9)</f>
        <v xml:space="preserve">FTE Ratio Analysis; 
</v>
      </c>
      <c r="CM72" s="251" t="str">
        <f>IF(ISNUMBER(FIND(analysismethod9,'III_Plan comp 438.68 {Plan 5}'!AF$15)),"",'III_Plan comp 438.68 {Plan 5}'!AF$15&amp;analysismethod9)</f>
        <v xml:space="preserve">FTE Ratio Analysis; 
</v>
      </c>
      <c r="CN72" s="251" t="str">
        <f>IF(ISNUMBER(FIND(analysismethod9,'III_Plan comp 438.68 {Plan 5}'!AG$15)),"",'III_Plan comp 438.68 {Plan 5}'!AG$15&amp;analysismethod9)</f>
        <v xml:space="preserve">FTE Ratio Analysis; 
</v>
      </c>
      <c r="CO72" s="251" t="str">
        <f>IF(ISNUMBER(FIND(analysismethod9,'III_Plan comp 438.68 {Plan 5}'!AH$15)),"",'III_Plan comp 438.68 {Plan 5}'!AH$15&amp;analysismethod9)</f>
        <v xml:space="preserve">FTE Ratio Analysis; 
</v>
      </c>
      <c r="CP72" s="251" t="str">
        <f>IF(ISNUMBER(FIND(analysismethod9,'III_Plan comp 438.68 {Plan 5}'!AI$15)),"",'III_Plan comp 438.68 {Plan 5}'!AI$15&amp;analysismethod9)</f>
        <v xml:space="preserve">FTE Ratio Analysis; 
</v>
      </c>
      <c r="CQ72" s="251" t="str">
        <f>IF(ISNUMBER(FIND(analysismethod9,'III_Plan comp 438.68 {Plan 5}'!AJ$15)),"",'III_Plan comp 438.68 {Plan 5}'!AJ$15&amp;analysismethod9)</f>
        <v xml:space="preserve">FTE Ratio Analysis; 
</v>
      </c>
      <c r="CR72" s="251" t="str">
        <f>IF(ISNUMBER(FIND(analysismethod9,'III_Plan comp 438.68 {Plan 5}'!AK$15)),"",'III_Plan comp 438.68 {Plan 5}'!AK$15&amp;analysismethod9)</f>
        <v xml:space="preserve">FTE Ratio Analysis; 
</v>
      </c>
      <c r="CS72" s="251" t="str">
        <f>IF(ISNUMBER(FIND(analysismethod9,'III_Plan comp 438.68 {Plan 5}'!AL$15)),"",'III_Plan comp 438.68 {Plan 5}'!AL$15&amp;analysismethod9)</f>
        <v xml:space="preserve">FTE Ratio Analysis; 
</v>
      </c>
      <c r="CT72" s="251" t="str">
        <f>IF(ISNUMBER(FIND(analysismethod9,'III_Plan comp 438.68 {Plan 5}'!AM$15)),"",'III_Plan comp 438.68 {Plan 5}'!AM$15&amp;analysismethod9)</f>
        <v xml:space="preserve">FTE Ratio Analysis; 
</v>
      </c>
      <c r="CU72" s="251" t="str">
        <f>IF(ISNUMBER(FIND(analysismethod9,'III_Plan comp 438.68 {Plan 5}'!AN$15)),"",'III_Plan comp 438.68 {Plan 5}'!AN$15&amp;analysismethod9)</f>
        <v xml:space="preserve">FTE Ratio Analysis; 
</v>
      </c>
      <c r="CV72" s="251" t="str">
        <f>IF(ISNUMBER(FIND(analysismethod9,'III_Plan comp 438.68 {Plan 5}'!AO$15)),"",'III_Plan comp 438.68 {Plan 5}'!AO$15&amp;analysismethod9)</f>
        <v xml:space="preserve">FTE Ratio Analysis; 
</v>
      </c>
      <c r="CW72" s="251" t="str">
        <f>IF(ISNUMBER(FIND(analysismethod9,'III_Plan comp 438.68 {Plan 5}'!AP$15)),"",'III_Plan comp 438.68 {Plan 5}'!AP$15&amp;analysismethod9)</f>
        <v xml:space="preserve">FTE Ratio Analysis; 
</v>
      </c>
      <c r="CX72" s="251" t="str">
        <f>IF(ISNUMBER(FIND(analysismethod9,'III_Plan comp 438.68 {Plan 5}'!AQ$15)),"",'III_Plan comp 438.68 {Plan 5}'!AQ$15&amp;analysismethod9)</f>
        <v xml:space="preserve">FTE Ratio Analysis; 
</v>
      </c>
      <c r="CY72" s="251" t="str">
        <f>IF(ISNUMBER(FIND(analysismethod9,'III_Plan comp 438.68 {Plan 5}'!AR$15)),"",'III_Plan comp 438.68 {Plan 5}'!AR$15&amp;analysismethod9)</f>
        <v xml:space="preserve">FTE Ratio Analysis; 
</v>
      </c>
      <c r="CZ72" s="251" t="str">
        <f>IF(ISNUMBER(FIND(analysismethod9,'III_Plan comp 438.68 {Plan 5}'!AS$15)),"",'III_Plan comp 438.68 {Plan 5}'!AS$15&amp;analysismethod9)</f>
        <v xml:space="preserve">FTE Ratio Analysis; 
</v>
      </c>
      <c r="DA72" s="251" t="str">
        <f>IF(ISNUMBER(FIND(analysismethod9,'III_Plan comp 438.68 {Plan 5}'!AT$15)),"",'III_Plan comp 438.68 {Plan 5}'!AT$15&amp;analysismethod9)</f>
        <v xml:space="preserve">FTE Ratio Analysis; 
</v>
      </c>
      <c r="DB72" s="251" t="str">
        <f>IF(ISNUMBER(FIND(analysismethod9,'III_Plan comp 438.68 {Plan 5}'!AU$15)),"",'III_Plan comp 438.68 {Plan 5}'!AU$15&amp;analysismethod9)</f>
        <v xml:space="preserve">FTE Ratio Analysis; 
</v>
      </c>
      <c r="DC72" s="251" t="str">
        <f>IF(ISNUMBER(FIND(analysismethod9,'III_Plan comp 438.68 {Plan 5}'!AV$15)),"",'III_Plan comp 438.68 {Plan 5}'!AV$15&amp;analysismethod9)</f>
        <v xml:space="preserve">FTE Ratio Analysis; 
</v>
      </c>
      <c r="DD72" s="251" t="str">
        <f>IF(ISNUMBER(FIND(analysismethod9,'III_Plan comp 438.68 {Plan 5}'!AW$15)),"",'III_Plan comp 438.68 {Plan 5}'!AW$15&amp;analysismethod9)</f>
        <v xml:space="preserve">FTE Ratio Analysis; 
</v>
      </c>
      <c r="DE72" s="251" t="str">
        <f>IF(ISNUMBER(FIND(analysismethod9,'III_Plan comp 438.68 {Plan 5}'!AX$15)),"",'III_Plan comp 438.68 {Plan 5}'!AX$15&amp;analysismethod9)</f>
        <v xml:space="preserve">FTE Ratio Analysis; 
</v>
      </c>
      <c r="DF72" s="251" t="str">
        <f>IF(ISNUMBER(FIND(analysismethod9,'III_Plan comp 438.68 {Plan 5}'!AY$15)),"",'III_Plan comp 438.68 {Plan 5}'!AY$15&amp;analysismethod9)</f>
        <v xml:space="preserve">FTE Ratio Analysis; 
</v>
      </c>
      <c r="DG72" s="251" t="str">
        <f>IF(ISNUMBER(FIND(analysismethod9,'III_Plan comp 438.68 {Plan 5}'!AZ$15)),"",'III_Plan comp 438.68 {Plan 5}'!AZ$15&amp;analysismethod9)</f>
        <v xml:space="preserve">FTE Ratio Analysis; 
</v>
      </c>
      <c r="DH72" s="251" t="str">
        <f>IF(ISNUMBER(FIND(analysismethod9,'III_Plan comp 438.68 {Plan 5}'!BA$15)),"",'III_Plan comp 438.68 {Plan 5}'!BA$15&amp;analysismethod9)</f>
        <v xml:space="preserve">FTE Ratio Analysis; 
</v>
      </c>
      <c r="DI72" s="251" t="str">
        <f>IF(ISNUMBER(FIND(analysismethod9,'III_Plan comp 438.68 {Plan 5}'!BB$15)),"",'III_Plan comp 438.68 {Plan 5}'!BB$15&amp;analysismethod9)</f>
        <v xml:space="preserve">FTE Ratio Analysis; 
</v>
      </c>
      <c r="DJ72" s="251" t="str">
        <f>IF(ISNUMBER(FIND(analysismethod9,'III_Plan comp 438.68 {Plan 5}'!BC$15)),"",'III_Plan comp 438.68 {Plan 5}'!BC$15&amp;analysismethod9)</f>
        <v xml:space="preserve">FTE Ratio Analysis; 
</v>
      </c>
      <c r="DK72" s="251" t="str">
        <f>IF(ISNUMBER(FIND(analysismethod9,'III_Plan comp 438.68 {Plan 5}'!BD$15)),"",'III_Plan comp 438.68 {Plan 5}'!BD$15&amp;analysismethod9)</f>
        <v xml:space="preserve">FTE Ratio Analysis; 
</v>
      </c>
      <c r="DL72" s="251" t="str">
        <f>IF(ISNUMBER(FIND(analysismethod9,'III_Plan comp 438.68 {Plan 5}'!BE$15)),"",'III_Plan comp 438.68 {Plan 5}'!BE$15&amp;analysismethod9)</f>
        <v xml:space="preserve">FTE Ratio Analysis; 
</v>
      </c>
      <c r="DM72" s="251" t="str">
        <f>IF(ISNUMBER(FIND(analysismethod9,'III_Plan comp 438.68 {Plan 5}'!BF$15)),"",'III_Plan comp 438.68 {Plan 5}'!BF$15&amp;analysismethod9)</f>
        <v xml:space="preserve">FTE Ratio Analysis; 
</v>
      </c>
      <c r="DN72" s="251" t="str">
        <f>IF(ISNUMBER(FIND(analysismethod9,'III_Plan comp 438.68 {Plan 5}'!BG$15)),"",'III_Plan comp 438.68 {Plan 5}'!BG$15&amp;analysismethod9)</f>
        <v xml:space="preserve">FTE Ratio Analysis; 
</v>
      </c>
      <c r="DO72" s="251" t="str">
        <f>IF(ISNUMBER(FIND(analysismethod9,'III_Plan comp 438.68 {Plan 5}'!BH$15)),"",'III_Plan comp 438.68 {Plan 5}'!BH$15&amp;analysismethod9)</f>
        <v xml:space="preserve">FTE Ratio Analysis; 
</v>
      </c>
      <c r="DP72" s="251" t="str">
        <f>IF(ISNUMBER(FIND(analysismethod9,'III_Plan comp 438.68 {Plan 5}'!BI$15)),"",'III_Plan comp 438.68 {Plan 5}'!BI$15&amp;analysismethod9)</f>
        <v xml:space="preserve">FTE Ratio Analysis; 
</v>
      </c>
      <c r="DQ72" s="251" t="str">
        <f>IF(ISNUMBER(FIND(analysismethod9,'III_Plan comp 438.68 {Plan 5}'!BJ$15)),"",'III_Plan comp 438.68 {Plan 5}'!BJ$15&amp;analysismethod9)</f>
        <v xml:space="preserve">FTE Ratio Analysis; 
</v>
      </c>
      <c r="DR72" s="251" t="str">
        <f>IF(ISNUMBER(FIND(analysismethod9,'III_Plan comp 438.68 {Plan 5}'!BK$15)),"",'III_Plan comp 438.68 {Plan 5}'!BK$15&amp;analysismethod9)</f>
        <v xml:space="preserve">FTE Ratio Analysis; 
</v>
      </c>
      <c r="DS72" s="251" t="str">
        <f>IF(ISNUMBER(FIND(analysismethod9,'III_Plan comp 438.68 {Plan 5}'!BL$15)),"",'III_Plan comp 438.68 {Plan 5}'!BL$15&amp;analysismethod9)</f>
        <v xml:space="preserve">FTE Ratio Analysis; 
</v>
      </c>
      <c r="DT72" s="251" t="str">
        <f>IF(ISNUMBER(FIND(analysismethod9,'III_Plan comp 438.68 {Plan 5}'!BM$15)),"",'III_Plan comp 438.68 {Plan 5}'!BM$15&amp;analysismethod9)</f>
        <v xml:space="preserve">FTE Ratio Analysis; 
</v>
      </c>
      <c r="DU72" s="251" t="str">
        <f>IF(ISNUMBER(FIND(analysismethod9,'III_Plan comp 438.68 {Plan 5}'!BN$15)),"",'III_Plan comp 438.68 {Plan 5}'!BN$15&amp;analysismethod9)</f>
        <v xml:space="preserve">FTE Ratio Analysis; 
</v>
      </c>
      <c r="DV72" s="251" t="str">
        <f>IF(ISNUMBER(FIND(analysismethod9,'III_Plan comp 438.68 {Plan 5}'!BO$15)),"",'III_Plan comp 438.68 {Plan 5}'!BO$15&amp;analysismethod9)</f>
        <v xml:space="preserve">FTE Ratio Analysis; 
</v>
      </c>
      <c r="DW72" s="251" t="str">
        <f>IF(ISNUMBER(FIND(analysismethod9,'III_Plan comp 438.68 {Plan 5}'!BP$15)),"",'III_Plan comp 438.68 {Plan 5}'!BP$15&amp;analysismethod9)</f>
        <v xml:space="preserve">FTE Ratio Analysis; 
</v>
      </c>
      <c r="DX72" s="251" t="str">
        <f>IF(ISNUMBER(FIND(analysismethod9,'III_Plan comp 438.68 {Plan 5}'!BQ$15)),"",'III_Plan comp 438.68 {Plan 5}'!BQ$15&amp;analysismethod9)</f>
        <v xml:space="preserve">FTE Ratio Analysis; 
</v>
      </c>
      <c r="DY72" s="251" t="str">
        <f>IF(ISNUMBER(FIND(analysismethod9,'III_Plan comp 438.68 {Plan 5}'!BR$15)),"",'III_Plan comp 438.68 {Plan 5}'!BR$15&amp;analysismethod9)</f>
        <v xml:space="preserve">FTE Ratio Analysis; 
</v>
      </c>
      <c r="DZ72" s="251" t="str">
        <f>IF(ISNUMBER(FIND(analysismethod9,'III_Plan comp 438.68 {Plan 5}'!BS$15)),"",'III_Plan comp 438.68 {Plan 5}'!BS$15&amp;analysismethod9)</f>
        <v xml:space="preserve">FTE Ratio Analysis; 
</v>
      </c>
      <c r="EA72" s="251" t="str">
        <f>IF(ISNUMBER(FIND(analysismethod9,'III_Plan comp 438.68 {Plan 5}'!BT$15)),"",'III_Plan comp 438.68 {Plan 5}'!BT$15&amp;analysismethod9)</f>
        <v xml:space="preserve">FTE Ratio Analysis; 
</v>
      </c>
      <c r="EB72" s="251" t="str">
        <f>IF(ISNUMBER(FIND(analysismethod9,'III_Plan comp 438.68 {Plan 5}'!BU$15)),"",'III_Plan comp 438.68 {Plan 5}'!BU$15&amp;analysismethod9)</f>
        <v xml:space="preserve">FTE Ratio Analysis; 
</v>
      </c>
      <c r="EC72" s="251" t="str">
        <f>IF(ISNUMBER(FIND(analysismethod9,'III_Plan comp 438.68 {Plan 5}'!BV$15)),"",'III_Plan comp 438.68 {Plan 5}'!BV$15&amp;analysismethod9)</f>
        <v xml:space="preserve">FTE Ratio Analysis; 
</v>
      </c>
      <c r="ED72" s="251" t="str">
        <f>IF(ISNUMBER(FIND(analysismethod9,'III_Plan comp 438.68 {Plan 5}'!BW$15)),"",'III_Plan comp 438.68 {Plan 5}'!BW$15&amp;analysismethod9)</f>
        <v xml:space="preserve">FTE Ratio Analysis; 
</v>
      </c>
      <c r="EE72" s="251" t="str">
        <f>IF(ISNUMBER(FIND(analysismethod9,'III_Plan comp 438.68 {Plan 5}'!BX$15)),"",'III_Plan comp 438.68 {Plan 5}'!BX$15&amp;analysismethod9)</f>
        <v xml:space="preserve">FTE Ratio Analysis; 
</v>
      </c>
      <c r="EF72" s="251" t="str">
        <f>IF(ISNUMBER(FIND(analysismethod9,'III_Plan comp 438.68 {Plan 5}'!BY$15)),"",'III_Plan comp 438.68 {Plan 5}'!BY$15&amp;analysismethod9)</f>
        <v xml:space="preserve">FTE Ratio Analysis; 
</v>
      </c>
      <c r="EG72" s="251" t="str">
        <f>IF(ISNUMBER(FIND(analysismethod9,'III_Plan comp 438.68 {Plan 5}'!BZ$15)),"",'III_Plan comp 438.68 {Plan 5}'!BZ$15&amp;analysismethod9)</f>
        <v xml:space="preserve">FTE Ratio Analysis; 
</v>
      </c>
      <c r="EH72" s="251" t="str">
        <f>IF(ISNUMBER(FIND(analysismethod9,'III_Plan comp 438.68 {Plan 5}'!CA$15)),"",'III_Plan comp 438.68 {Plan 5}'!CA$15&amp;analysismethod9)</f>
        <v xml:space="preserve">FTE Ratio Analysis; 
</v>
      </c>
      <c r="EI72" s="251" t="str">
        <f>IF(ISNUMBER(FIND(analysismethod9,'III_Plan comp 438.68 {Plan 5}'!CB$15)),"",'III_Plan comp 438.68 {Plan 5}'!CB$15&amp;analysismethod9)</f>
        <v xml:space="preserve">FTE Ratio Analysis; 
</v>
      </c>
      <c r="EJ72" s="251" t="str">
        <f>IF(ISNUMBER(FIND(analysismethod9,'III_Plan comp 438.68 {Plan 5}'!CC$15)),"",'III_Plan comp 438.68 {Plan 5}'!CC$15&amp;analysismethod9)</f>
        <v xml:space="preserve">FTE Ratio Analysis; 
</v>
      </c>
      <c r="EK72" s="251" t="str">
        <f>IF(ISNUMBER(FIND(analysismethod9,'III_Plan comp 438.68 {Plan 5}'!CD$15)),"",'III_Plan comp 438.68 {Plan 5}'!CD$15&amp;analysismethod9)</f>
        <v xml:space="preserve">FTE Ratio Analysis; 
</v>
      </c>
      <c r="EL72" s="251" t="str">
        <f>IF(ISNUMBER(FIND(analysismethod9,'III_Plan comp 438.68 {Plan 5}'!CE$15)),"",'III_Plan comp 438.68 {Plan 5}'!CE$15&amp;analysismethod9)</f>
        <v xml:space="preserve">FTE Ratio Analysis; 
</v>
      </c>
      <c r="EM72" s="251" t="str">
        <f>IF(ISNUMBER(FIND(analysismethod9,'III_Plan comp 438.68 {Plan 5}'!CF$15)),"",'III_Plan comp 438.68 {Plan 5}'!CF$15&amp;analysismethod9)</f>
        <v xml:space="preserve">FTE Ratio Analysis; 
</v>
      </c>
      <c r="EN72" s="251" t="str">
        <f>IF(ISNUMBER(FIND(analysismethod9,'III_Plan comp 438.68 {Plan 5}'!CG$15)),"",'III_Plan comp 438.68 {Plan 5}'!CG$15&amp;analysismethod9)</f>
        <v xml:space="preserve">FTE Ratio Analysis; 
</v>
      </c>
      <c r="EO72" s="251" t="str">
        <f>IF(ISNUMBER(FIND(analysismethod9,'III_Plan comp 438.68 {Plan 5}'!CH$15)),"",'III_Plan comp 438.68 {Plan 5}'!CH$15&amp;analysismethod9)</f>
        <v xml:space="preserve">FTE Ratio Analysis; 
</v>
      </c>
      <c r="EP72" s="251" t="str">
        <f>IF(ISNUMBER(FIND(analysismethod9,'III_Plan comp 438.68 {Plan 5}'!CI$15)),"",'III_Plan comp 438.68 {Plan 5}'!CI$15&amp;analysismethod9)</f>
        <v xml:space="preserve">FTE Ratio Analysis; 
</v>
      </c>
      <c r="EQ72" s="251" t="str">
        <f>IF(ISNUMBER(FIND(analysismethod9,'III_Plan comp 438.68 {Plan 5}'!CJ$15)),"",'III_Plan comp 438.68 {Plan 5}'!CJ$15&amp;analysismethod9)</f>
        <v xml:space="preserve">FTE Ratio Analysis; 
</v>
      </c>
      <c r="ER72" s="251" t="str">
        <f>IF(ISNUMBER(FIND(analysismethod9,'III_Plan comp 438.68 {Plan 5}'!CK$15)),"",'III_Plan comp 438.68 {Plan 5}'!CK$15&amp;analysismethod9)</f>
        <v xml:space="preserve">FTE Ratio Analysis; 
</v>
      </c>
      <c r="ES72" s="251" t="str">
        <f>IF(ISNUMBER(FIND(analysismethod9,'III_Plan comp 438.68 {Plan 5}'!CL$15)),"",'III_Plan comp 438.68 {Plan 5}'!CL$15&amp;analysismethod9)</f>
        <v xml:space="preserve">FTE Ratio Analysis; 
</v>
      </c>
      <c r="ET72" s="251" t="str">
        <f>IF(ISNUMBER(FIND(analysismethod9,'III_Plan comp 438.68 {Plan 5}'!CM$15)),"",'III_Plan comp 438.68 {Plan 5}'!CM$15&amp;analysismethod9)</f>
        <v xml:space="preserve">FTE Ratio Analysis; 
</v>
      </c>
      <c r="EU72" s="251" t="str">
        <f>IF(ISNUMBER(FIND(analysismethod9,'III_Plan comp 438.68 {Plan 5}'!CN$15)),"",'III_Plan comp 438.68 {Plan 5}'!CN$15&amp;analysismethod9)</f>
        <v xml:space="preserve">FTE Ratio Analysis; 
</v>
      </c>
      <c r="EV72" s="251" t="str">
        <f>IF(ISNUMBER(FIND(analysismethod9,'III_Plan comp 438.68 {Plan 5}'!CO$15)),"",'III_Plan comp 438.68 {Plan 5}'!CO$15&amp;analysismethod9)</f>
        <v xml:space="preserve">FTE Ratio Analysis; 
</v>
      </c>
      <c r="EW72" s="251" t="str">
        <f>IF(ISNUMBER(FIND(analysismethod9,'III_Plan comp 438.68 {Plan 5}'!CP$15)),"",'III_Plan comp 438.68 {Plan 5}'!CP$15&amp;analysismethod9)</f>
        <v xml:space="preserve">FTE Ratio Analysis; 
</v>
      </c>
      <c r="EX72" s="251" t="str">
        <f>IF(ISNUMBER(FIND(analysismethod9,'III_Plan comp 438.68 {Plan 5}'!CQ$15)),"",'III_Plan comp 438.68 {Plan 5}'!CQ$15&amp;analysismethod9)</f>
        <v xml:space="preserve">FTE Ratio Analysis; 
</v>
      </c>
      <c r="EY72" s="251" t="str">
        <f>IF(ISNUMBER(FIND(analysismethod9,'III_Plan comp 438.68 {Plan 5}'!CR$15)),"",'III_Plan comp 438.68 {Plan 5}'!CR$15&amp;analysismethod9)</f>
        <v xml:space="preserve">FTE Ratio Analysis; 
</v>
      </c>
      <c r="EZ72" s="251" t="str">
        <f>IF(ISNUMBER(FIND(analysismethod9,'III_Plan comp 438.68 {Plan 5}'!CS$15)),"",'III_Plan comp 438.68 {Plan 5}'!CS$15&amp;analysismethod9)</f>
        <v xml:space="preserve">FTE Ratio Analysis; 
</v>
      </c>
      <c r="FA72" s="251" t="str">
        <f>IF(ISNUMBER(FIND(analysismethod9,'III_Plan comp 438.68 {Plan 5}'!CT$15)),"",'III_Plan comp 438.68 {Plan 5}'!CT$15&amp;analysismethod9)</f>
        <v xml:space="preserve">FTE Ratio Analysis; 
</v>
      </c>
      <c r="FB72" s="251" t="str">
        <f>IF(ISNUMBER(FIND(analysismethod9,'III_Plan comp 438.68 {Plan 5}'!CU$15)),"",'III_Plan comp 438.68 {Plan 5}'!CU$15&amp;analysismethod9)</f>
        <v xml:space="preserve">FTE Ratio Analysis; 
</v>
      </c>
      <c r="FC72" s="251" t="str">
        <f>IF(ISNUMBER(FIND(analysismethod9,'III_Plan comp 438.68 {Plan 5}'!CV$15)),"",'III_Plan comp 438.68 {Plan 5}'!CV$15&amp;analysismethod9)</f>
        <v xml:space="preserve">FTE Ratio Analysis; 
</v>
      </c>
      <c r="FD72" s="251" t="str">
        <f>IF(ISNUMBER(FIND(analysismethod9,'III_Plan comp 438.68 {Plan 5}'!CW$15)),"",'III_Plan comp 438.68 {Plan 5}'!CW$15&amp;analysismethod9)</f>
        <v xml:space="preserve">FTE Ratio Analysis; 
</v>
      </c>
      <c r="FE72" s="251" t="str">
        <f>IF(ISNUMBER(FIND(analysismethod9,'III_Plan comp 438.68 {Plan 5}'!CX$15)),"",'III_Plan comp 438.68 {Plan 5}'!CX$15&amp;analysismethod9)</f>
        <v xml:space="preserve">FTE Ratio Analysis; 
</v>
      </c>
      <c r="FF72" s="251" t="str">
        <f>IF(ISNUMBER(FIND(analysismethod9,'III_Plan comp 438.68 {Plan 5}'!CY$15)),"",'III_Plan comp 438.68 {Plan 5}'!CY$15&amp;analysismethod9)</f>
        <v xml:space="preserve">FTE Ratio Analysis; 
</v>
      </c>
      <c r="FG72" s="251" t="str">
        <f>IF(ISNUMBER(FIND(analysismethod9,'III_Plan comp 438.68 {Plan 5}'!CZ$15)),"",'III_Plan comp 438.68 {Plan 5}'!CZ$15&amp;analysismethod9)</f>
        <v xml:space="preserve">FTE Ratio Analysis; 
</v>
      </c>
    </row>
    <row r="73" spans="62:163" ht="14.4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Mandatory Provider Type Validation Analysis; 
</v>
      </c>
      <c r="BM73" s="254" t="str">
        <f>IF(ISNUMBER(FIND(analysismethod10,'III_Plan comp 438.68 {Plan 5}'!F$15)),"",'III_Plan comp 438.68 {Plan 5}'!F$15&amp;analysismethod10)</f>
        <v xml:space="preserve">Mandatory Provider Type Validation Analysis; 
</v>
      </c>
      <c r="BN73" s="254" t="str">
        <f>IF(ISNUMBER(FIND(analysismethod10,'III_Plan comp 438.68 {Plan 5}'!G$15)),"",'III_Plan comp 438.68 {Plan 5}'!G$15&amp;analysismethod10)</f>
        <v xml:space="preserve">Mandatory Provider Type Validation Analysis; 
</v>
      </c>
      <c r="BO73" s="254" t="str">
        <f>IF(ISNUMBER(FIND(analysismethod10,'III_Plan comp 438.68 {Plan 5}'!H$15)),"",'III_Plan comp 438.68 {Plan 5}'!H$15&amp;analysismethod10)</f>
        <v xml:space="preserve">Mandatory Provider Type Validation Analysis; 
</v>
      </c>
      <c r="BP73" s="254" t="str">
        <f>IF(ISNUMBER(FIND(analysismethod10,'III_Plan comp 438.68 {Plan 5}'!I$15)),"",'III_Plan comp 438.68 {Plan 5}'!I$15&amp;analysismethod10)</f>
        <v xml:space="preserve">Mandatory Provider Type Validation Analysis; 
</v>
      </c>
      <c r="BQ73" s="254" t="str">
        <f>IF(ISNUMBER(FIND(analysismethod10,'III_Plan comp 438.68 {Plan 5}'!J$15)),"",'III_Plan comp 438.68 {Plan 5}'!J$15&amp;analysismethod10)</f>
        <v xml:space="preserve">Mandatory Provider Type Validation Analysis; 
</v>
      </c>
      <c r="BR73" s="254" t="str">
        <f>IF(ISNUMBER(FIND(analysismethod10,'III_Plan comp 438.68 {Plan 5}'!K$15)),"",'III_Plan comp 438.68 {Plan 5}'!K$15&amp;analysismethod10)</f>
        <v xml:space="preserve">Mandatory Provider Type Validation Analysis; 
</v>
      </c>
      <c r="BS73" s="254" t="str">
        <f>IF(ISNUMBER(FIND(analysismethod10,'III_Plan comp 438.68 {Plan 5}'!L$15)),"",'III_Plan comp 438.68 {Plan 5}'!L$15&amp;analysismethod10)</f>
        <v xml:space="preserve">Mandatory Provider Type Validation Analysis; 
</v>
      </c>
      <c r="BT73" s="254" t="str">
        <f>IF(ISNUMBER(FIND(analysismethod10,'III_Plan comp 438.68 {Plan 5}'!M$15)),"",'III_Plan comp 438.68 {Plan 5}'!M$15&amp;analysismethod10)</f>
        <v xml:space="preserve">Mandatory Provider Type Validation Analysis; 
</v>
      </c>
      <c r="BU73" s="254" t="str">
        <f>IF(ISNUMBER(FIND(analysismethod10,'III_Plan comp 438.68 {Plan 5}'!N$15)),"",'III_Plan comp 438.68 {Plan 5}'!N$15&amp;analysismethod10)</f>
        <v xml:space="preserve">Mandatory Provider Type Validation Analysis; 
</v>
      </c>
      <c r="BV73" s="254" t="str">
        <f>IF(ISNUMBER(FIND(analysismethod10,'III_Plan comp 438.68 {Plan 5}'!O$15)),"",'III_Plan comp 438.68 {Plan 5}'!O$15&amp;analysismethod10)</f>
        <v xml:space="preserve">Mandatory Provider Type Validation Analysis; 
</v>
      </c>
      <c r="BW73" s="254" t="str">
        <f>IF(ISNUMBER(FIND(analysismethod10,'III_Plan comp 438.68 {Plan 5}'!P$15)),"",'III_Plan comp 438.68 {Plan 5}'!P$15&amp;analysismethod10)</f>
        <v xml:space="preserve">Mandatory Provider Type Validation Analysis; 
</v>
      </c>
      <c r="BX73" s="254" t="str">
        <f>IF(ISNUMBER(FIND(analysismethod10,'III_Plan comp 438.68 {Plan 5}'!Q$15)),"",'III_Plan comp 438.68 {Plan 5}'!Q$15&amp;analysismethod10)</f>
        <v xml:space="preserve">Mandatory Provider Type Validation Analysis; 
</v>
      </c>
      <c r="BY73" s="254" t="str">
        <f>IF(ISNUMBER(FIND(analysismethod10,'III_Plan comp 438.68 {Plan 5}'!R$15)),"",'III_Plan comp 438.68 {Plan 5}'!R$15&amp;analysismethod10)</f>
        <v xml:space="preserve">Mandatory Provider Type Validation Analysis; 
</v>
      </c>
      <c r="BZ73" s="254" t="str">
        <f>IF(ISNUMBER(FIND(analysismethod10,'III_Plan comp 438.68 {Plan 5}'!S$15)),"",'III_Plan comp 438.68 {Plan 5}'!S$15&amp;analysismethod10)</f>
        <v xml:space="preserve">Mandatory Provider Type Validation Analysis; 
</v>
      </c>
      <c r="CA73" s="254" t="str">
        <f>IF(ISNUMBER(FIND(analysismethod10,'III_Plan comp 438.68 {Plan 5}'!T$15)),"",'III_Plan comp 438.68 {Plan 5}'!T$15&amp;analysismethod10)</f>
        <v xml:space="preserve">Mandatory Provider Type Validation Analysis; 
</v>
      </c>
      <c r="CB73" s="254" t="str">
        <f>IF(ISNUMBER(FIND(analysismethod10,'III_Plan comp 438.68 {Plan 5}'!U$15)),"",'III_Plan comp 438.68 {Plan 5}'!U$15&amp;analysismethod10)</f>
        <v xml:space="preserve">Mandatory Provider Type Validation Analysis; 
</v>
      </c>
      <c r="CC73" s="254" t="str">
        <f>IF(ISNUMBER(FIND(analysismethod10,'III_Plan comp 438.68 {Plan 5}'!V$15)),"",'III_Plan comp 438.68 {Plan 5}'!V$15&amp;analysismethod10)</f>
        <v xml:space="preserve">Mandatory Provider Type Validation Analysis; 
</v>
      </c>
      <c r="CD73" s="254" t="str">
        <f>IF(ISNUMBER(FIND(analysismethod10,'III_Plan comp 438.68 {Plan 5}'!W$15)),"",'III_Plan comp 438.68 {Plan 5}'!W$15&amp;analysismethod10)</f>
        <v xml:space="preserve">Mandatory Provider Type Validation Analysis; 
</v>
      </c>
      <c r="CE73" s="254" t="str">
        <f>IF(ISNUMBER(FIND(analysismethod10,'III_Plan comp 438.68 {Plan 5}'!X$15)),"",'III_Plan comp 438.68 {Plan 5}'!X$15&amp;analysismethod10)</f>
        <v xml:space="preserve">Mandatory Provider Type Validation Analysis; 
</v>
      </c>
      <c r="CF73" s="254" t="str">
        <f>IF(ISNUMBER(FIND(analysismethod10,'III_Plan comp 438.68 {Plan 5}'!Y$15)),"",'III_Plan comp 438.68 {Plan 5}'!Y$15&amp;analysismethod10)</f>
        <v xml:space="preserve">Mandatory Provider Type Validation Analysis; 
</v>
      </c>
      <c r="CG73" s="254" t="str">
        <f>IF(ISNUMBER(FIND(analysismethod10,'III_Plan comp 438.68 {Plan 5}'!Z$15)),"",'III_Plan comp 438.68 {Plan 5}'!Z$15&amp;analysismethod10)</f>
        <v xml:space="preserve">Mandatory Provider Type Validation Analysis; 
</v>
      </c>
      <c r="CH73" s="254" t="str">
        <f>IF(ISNUMBER(FIND(analysismethod10,'III_Plan comp 438.68 {Plan 5}'!AA$15)),"",'III_Plan comp 438.68 {Plan 5}'!AA$15&amp;analysismethod10)</f>
        <v xml:space="preserve">Mandatory Provider Type Validation Analysis; 
</v>
      </c>
      <c r="CI73" s="254" t="str">
        <f>IF(ISNUMBER(FIND(analysismethod10,'III_Plan comp 438.68 {Plan 5}'!AB$15)),"",'III_Plan comp 438.68 {Plan 5}'!AB$15&amp;analysismethod10)</f>
        <v xml:space="preserve">Mandatory Provider Type Validation Analysis; 
</v>
      </c>
      <c r="CJ73" s="254" t="str">
        <f>IF(ISNUMBER(FIND(analysismethod10,'III_Plan comp 438.68 {Plan 5}'!AC$15)),"",'III_Plan comp 438.68 {Plan 5}'!AC$15&amp;analysismethod10)</f>
        <v xml:space="preserve">Mandatory Provider Type Validation Analysis; 
</v>
      </c>
      <c r="CK73" s="254" t="str">
        <f>IF(ISNUMBER(FIND(analysismethod10,'III_Plan comp 438.68 {Plan 5}'!AD$15)),"",'III_Plan comp 438.68 {Plan 5}'!AD$15&amp;analysismethod10)</f>
        <v xml:space="preserve">Mandatory Provider Type Validation Analysis; 
</v>
      </c>
      <c r="CL73" s="254" t="str">
        <f>IF(ISNUMBER(FIND(analysismethod10,'III_Plan comp 438.68 {Plan 5}'!AE$15)),"",'III_Plan comp 438.68 {Plan 5}'!AE$15&amp;analysismethod10)</f>
        <v xml:space="preserve">Mandatory Provider Type Validation Analysis; 
</v>
      </c>
      <c r="CM73" s="254" t="str">
        <f>IF(ISNUMBER(FIND(analysismethod10,'III_Plan comp 438.68 {Plan 5}'!AF$15)),"",'III_Plan comp 438.68 {Plan 5}'!AF$15&amp;analysismethod10)</f>
        <v xml:space="preserve">Mandatory Provider Type Validation Analysis; 
</v>
      </c>
      <c r="CN73" s="254" t="str">
        <f>IF(ISNUMBER(FIND(analysismethod10,'III_Plan comp 438.68 {Plan 5}'!AG$15)),"",'III_Plan comp 438.68 {Plan 5}'!AG$15&amp;analysismethod10)</f>
        <v xml:space="preserve">Mandatory Provider Type Validation Analysis; 
</v>
      </c>
      <c r="CO73" s="254" t="str">
        <f>IF(ISNUMBER(FIND(analysismethod10,'III_Plan comp 438.68 {Plan 5}'!AH$15)),"",'III_Plan comp 438.68 {Plan 5}'!AH$15&amp;analysismethod10)</f>
        <v xml:space="preserve">Mandatory Provider Type Validation Analysis; 
</v>
      </c>
      <c r="CP73" s="254" t="str">
        <f>IF(ISNUMBER(FIND(analysismethod10,'III_Plan comp 438.68 {Plan 5}'!AI$15)),"",'III_Plan comp 438.68 {Plan 5}'!AI$15&amp;analysismethod10)</f>
        <v xml:space="preserve">Mandatory Provider Type Validation Analysis; 
</v>
      </c>
      <c r="CQ73" s="254" t="str">
        <f>IF(ISNUMBER(FIND(analysismethod10,'III_Plan comp 438.68 {Plan 5}'!AJ$15)),"",'III_Plan comp 438.68 {Plan 5}'!AJ$15&amp;analysismethod10)</f>
        <v xml:space="preserve">Mandatory Provider Type Validation Analysis; 
</v>
      </c>
      <c r="CR73" s="254" t="str">
        <f>IF(ISNUMBER(FIND(analysismethod10,'III_Plan comp 438.68 {Plan 5}'!AK$15)),"",'III_Plan comp 438.68 {Plan 5}'!AK$15&amp;analysismethod10)</f>
        <v xml:space="preserve">Mandatory Provider Type Validation Analysis; 
</v>
      </c>
      <c r="CS73" s="254" t="str">
        <f>IF(ISNUMBER(FIND(analysismethod10,'III_Plan comp 438.68 {Plan 5}'!AL$15)),"",'III_Plan comp 438.68 {Plan 5}'!AL$15&amp;analysismethod10)</f>
        <v xml:space="preserve">Mandatory Provider Type Validation Analysis; 
</v>
      </c>
      <c r="CT73" s="254" t="str">
        <f>IF(ISNUMBER(FIND(analysismethod10,'III_Plan comp 438.68 {Plan 5}'!AM$15)),"",'III_Plan comp 438.68 {Plan 5}'!AM$15&amp;analysismethod10)</f>
        <v xml:space="preserve">Mandatory Provider Type Validation Analysis; 
</v>
      </c>
      <c r="CU73" s="254" t="str">
        <f>IF(ISNUMBER(FIND(analysismethod10,'III_Plan comp 438.68 {Plan 5}'!AN$15)),"",'III_Plan comp 438.68 {Plan 5}'!AN$15&amp;analysismethod10)</f>
        <v xml:space="preserve">Mandatory Provider Type Validation Analysis; 
</v>
      </c>
      <c r="CV73" s="254" t="str">
        <f>IF(ISNUMBER(FIND(analysismethod10,'III_Plan comp 438.68 {Plan 5}'!AO$15)),"",'III_Plan comp 438.68 {Plan 5}'!AO$15&amp;analysismethod10)</f>
        <v xml:space="preserve">Mandatory Provider Type Validation Analysis; 
</v>
      </c>
      <c r="CW73" s="254" t="str">
        <f>IF(ISNUMBER(FIND(analysismethod10,'III_Plan comp 438.68 {Plan 5}'!AP$15)),"",'III_Plan comp 438.68 {Plan 5}'!AP$15&amp;analysismethod10)</f>
        <v xml:space="preserve">Mandatory Provider Type Validation Analysis; 
</v>
      </c>
      <c r="CX73" s="254" t="str">
        <f>IF(ISNUMBER(FIND(analysismethod10,'III_Plan comp 438.68 {Plan 5}'!AQ$15)),"",'III_Plan comp 438.68 {Plan 5}'!AQ$15&amp;analysismethod10)</f>
        <v xml:space="preserve">Mandatory Provider Type Validation Analysis; 
</v>
      </c>
      <c r="CY73" s="254" t="str">
        <f>IF(ISNUMBER(FIND(analysismethod10,'III_Plan comp 438.68 {Plan 5}'!AR$15)),"",'III_Plan comp 438.68 {Plan 5}'!AR$15&amp;analysismethod10)</f>
        <v xml:space="preserve">Mandatory Provider Type Validation Analysis; 
</v>
      </c>
      <c r="CZ73" s="254" t="str">
        <f>IF(ISNUMBER(FIND(analysismethod10,'III_Plan comp 438.68 {Plan 5}'!AS$15)),"",'III_Plan comp 438.68 {Plan 5}'!AS$15&amp;analysismethod10)</f>
        <v xml:space="preserve">Mandatory Provider Type Validation Analysis; 
</v>
      </c>
      <c r="DA73" s="254" t="str">
        <f>IF(ISNUMBER(FIND(analysismethod10,'III_Plan comp 438.68 {Plan 5}'!AT$15)),"",'III_Plan comp 438.68 {Plan 5}'!AT$15&amp;analysismethod10)</f>
        <v xml:space="preserve">Mandatory Provider Type Validation Analysis; 
</v>
      </c>
      <c r="DB73" s="254" t="str">
        <f>IF(ISNUMBER(FIND(analysismethod10,'III_Plan comp 438.68 {Plan 5}'!AU$15)),"",'III_Plan comp 438.68 {Plan 5}'!AU$15&amp;analysismethod10)</f>
        <v xml:space="preserve">Mandatory Provider Type Validation Analysis; 
</v>
      </c>
      <c r="DC73" s="254" t="str">
        <f>IF(ISNUMBER(FIND(analysismethod10,'III_Plan comp 438.68 {Plan 5}'!AV$15)),"",'III_Plan comp 438.68 {Plan 5}'!AV$15&amp;analysismethod10)</f>
        <v xml:space="preserve">Mandatory Provider Type Validation Analysis; 
</v>
      </c>
      <c r="DD73" s="254" t="str">
        <f>IF(ISNUMBER(FIND(analysismethod10,'III_Plan comp 438.68 {Plan 5}'!AW$15)),"",'III_Plan comp 438.68 {Plan 5}'!AW$15&amp;analysismethod10)</f>
        <v xml:space="preserve">Mandatory Provider Type Validation Analysis; 
</v>
      </c>
      <c r="DE73" s="254" t="str">
        <f>IF(ISNUMBER(FIND(analysismethod10,'III_Plan comp 438.68 {Plan 5}'!AX$15)),"",'III_Plan comp 438.68 {Plan 5}'!AX$15&amp;analysismethod10)</f>
        <v xml:space="preserve">Mandatory Provider Type Validation Analysis; 
</v>
      </c>
      <c r="DF73" s="254" t="str">
        <f>IF(ISNUMBER(FIND(analysismethod10,'III_Plan comp 438.68 {Plan 5}'!AY$15)),"",'III_Plan comp 438.68 {Plan 5}'!AY$15&amp;analysismethod10)</f>
        <v xml:space="preserve">Mandatory Provider Type Validation Analysis; 
</v>
      </c>
      <c r="DG73" s="254" t="str">
        <f>IF(ISNUMBER(FIND(analysismethod10,'III_Plan comp 438.68 {Plan 5}'!AZ$15)),"",'III_Plan comp 438.68 {Plan 5}'!AZ$15&amp;analysismethod10)</f>
        <v xml:space="preserve">Mandatory Provider Type Validation Analysis; 
</v>
      </c>
      <c r="DH73" s="254" t="str">
        <f>IF(ISNUMBER(FIND(analysismethod10,'III_Plan comp 438.68 {Plan 5}'!BA$15)),"",'III_Plan comp 438.68 {Plan 5}'!BA$15&amp;analysismethod10)</f>
        <v xml:space="preserve">Mandatory Provider Type Validation Analysis; 
</v>
      </c>
      <c r="DI73" s="254" t="str">
        <f>IF(ISNUMBER(FIND(analysismethod10,'III_Plan comp 438.68 {Plan 5}'!BB$15)),"",'III_Plan comp 438.68 {Plan 5}'!BB$15&amp;analysismethod10)</f>
        <v xml:space="preserve">Mandatory Provider Type Validation Analysis; 
</v>
      </c>
      <c r="DJ73" s="254" t="str">
        <f>IF(ISNUMBER(FIND(analysismethod10,'III_Plan comp 438.68 {Plan 5}'!BC$15)),"",'III_Plan comp 438.68 {Plan 5}'!BC$15&amp;analysismethod10)</f>
        <v xml:space="preserve">Mandatory Provider Type Validation Analysis; 
</v>
      </c>
      <c r="DK73" s="254" t="str">
        <f>IF(ISNUMBER(FIND(analysismethod10,'III_Plan comp 438.68 {Plan 5}'!BD$15)),"",'III_Plan comp 438.68 {Plan 5}'!BD$15&amp;analysismethod10)</f>
        <v xml:space="preserve">Mandatory Provider Type Validation Analysis; 
</v>
      </c>
      <c r="DL73" s="254" t="str">
        <f>IF(ISNUMBER(FIND(analysismethod10,'III_Plan comp 438.68 {Plan 5}'!BE$15)),"",'III_Plan comp 438.68 {Plan 5}'!BE$15&amp;analysismethod10)</f>
        <v xml:space="preserve">Mandatory Provider Type Validation Analysis; 
</v>
      </c>
      <c r="DM73" s="254" t="str">
        <f>IF(ISNUMBER(FIND(analysismethod10,'III_Plan comp 438.68 {Plan 5}'!BF$15)),"",'III_Plan comp 438.68 {Plan 5}'!BF$15&amp;analysismethod10)</f>
        <v xml:space="preserve">Mandatory Provider Type Validation Analysis; 
</v>
      </c>
      <c r="DN73" s="254" t="str">
        <f>IF(ISNUMBER(FIND(analysismethod10,'III_Plan comp 438.68 {Plan 5}'!BG$15)),"",'III_Plan comp 438.68 {Plan 5}'!BG$15&amp;analysismethod10)</f>
        <v xml:space="preserve">Mandatory Provider Type Validation Analysis; 
</v>
      </c>
      <c r="DO73" s="254" t="str">
        <f>IF(ISNUMBER(FIND(analysismethod10,'III_Plan comp 438.68 {Plan 5}'!BH$15)),"",'III_Plan comp 438.68 {Plan 5}'!BH$15&amp;analysismethod10)</f>
        <v xml:space="preserve">Mandatory Provider Type Validation Analysis; 
</v>
      </c>
      <c r="DP73" s="254" t="str">
        <f>IF(ISNUMBER(FIND(analysismethod10,'III_Plan comp 438.68 {Plan 5}'!BI$15)),"",'III_Plan comp 438.68 {Plan 5}'!BI$15&amp;analysismethod10)</f>
        <v xml:space="preserve">Mandatory Provider Type Validation Analysis; 
</v>
      </c>
      <c r="DQ73" s="254" t="str">
        <f>IF(ISNUMBER(FIND(analysismethod10,'III_Plan comp 438.68 {Plan 5}'!BJ$15)),"",'III_Plan comp 438.68 {Plan 5}'!BJ$15&amp;analysismethod10)</f>
        <v xml:space="preserve">Mandatory Provider Type Validation Analysis; 
</v>
      </c>
      <c r="DR73" s="254" t="str">
        <f>IF(ISNUMBER(FIND(analysismethod10,'III_Plan comp 438.68 {Plan 5}'!BK$15)),"",'III_Plan comp 438.68 {Plan 5}'!BK$15&amp;analysismethod10)</f>
        <v xml:space="preserve">Mandatory Provider Type Validation Analysis; 
</v>
      </c>
      <c r="DS73" s="254" t="str">
        <f>IF(ISNUMBER(FIND(analysismethod10,'III_Plan comp 438.68 {Plan 5}'!BL$15)),"",'III_Plan comp 438.68 {Plan 5}'!BL$15&amp;analysismethod10)</f>
        <v xml:space="preserve">Mandatory Provider Type Validation Analysis; 
</v>
      </c>
      <c r="DT73" s="254" t="str">
        <f>IF(ISNUMBER(FIND(analysismethod10,'III_Plan comp 438.68 {Plan 5}'!BM$15)),"",'III_Plan comp 438.68 {Plan 5}'!BM$15&amp;analysismethod10)</f>
        <v xml:space="preserve">Mandatory Provider Type Validation Analysis; 
</v>
      </c>
      <c r="DU73" s="254" t="str">
        <f>IF(ISNUMBER(FIND(analysismethod10,'III_Plan comp 438.68 {Plan 5}'!BN$15)),"",'III_Plan comp 438.68 {Plan 5}'!BN$15&amp;analysismethod10)</f>
        <v xml:space="preserve">Mandatory Provider Type Validation Analysis; 
</v>
      </c>
      <c r="DV73" s="254" t="str">
        <f>IF(ISNUMBER(FIND(analysismethod10,'III_Plan comp 438.68 {Plan 5}'!BO$15)),"",'III_Plan comp 438.68 {Plan 5}'!BO$15&amp;analysismethod10)</f>
        <v xml:space="preserve">Mandatory Provider Type Validation Analysis; 
</v>
      </c>
      <c r="DW73" s="254" t="str">
        <f>IF(ISNUMBER(FIND(analysismethod10,'III_Plan comp 438.68 {Plan 5}'!BP$15)),"",'III_Plan comp 438.68 {Plan 5}'!BP$15&amp;analysismethod10)</f>
        <v xml:space="preserve">Mandatory Provider Type Validation Analysis; 
</v>
      </c>
      <c r="DX73" s="254" t="str">
        <f>IF(ISNUMBER(FIND(analysismethod10,'III_Plan comp 438.68 {Plan 5}'!BQ$15)),"",'III_Plan comp 438.68 {Plan 5}'!BQ$15&amp;analysismethod10)</f>
        <v xml:space="preserve">Mandatory Provider Type Validation Analysis; 
</v>
      </c>
      <c r="DY73" s="254" t="str">
        <f>IF(ISNUMBER(FIND(analysismethod10,'III_Plan comp 438.68 {Plan 5}'!BR$15)),"",'III_Plan comp 438.68 {Plan 5}'!BR$15&amp;analysismethod10)</f>
        <v xml:space="preserve">Mandatory Provider Type Validation Analysis; 
</v>
      </c>
      <c r="DZ73" s="254" t="str">
        <f>IF(ISNUMBER(FIND(analysismethod10,'III_Plan comp 438.68 {Plan 5}'!BS$15)),"",'III_Plan comp 438.68 {Plan 5}'!BS$15&amp;analysismethod10)</f>
        <v xml:space="preserve">Mandatory Provider Type Validation Analysis; 
</v>
      </c>
      <c r="EA73" s="254" t="str">
        <f>IF(ISNUMBER(FIND(analysismethod10,'III_Plan comp 438.68 {Plan 5}'!BT$15)),"",'III_Plan comp 438.68 {Plan 5}'!BT$15&amp;analysismethod10)</f>
        <v xml:space="preserve">Mandatory Provider Type Validation Analysis; 
</v>
      </c>
      <c r="EB73" s="254" t="str">
        <f>IF(ISNUMBER(FIND(analysismethod10,'III_Plan comp 438.68 {Plan 5}'!BU$15)),"",'III_Plan comp 438.68 {Plan 5}'!BU$15&amp;analysismethod10)</f>
        <v xml:space="preserve">Mandatory Provider Type Validation Analysis; 
</v>
      </c>
      <c r="EC73" s="254" t="str">
        <f>IF(ISNUMBER(FIND(analysismethod10,'III_Plan comp 438.68 {Plan 5}'!BV$15)),"",'III_Plan comp 438.68 {Plan 5}'!BV$15&amp;analysismethod10)</f>
        <v xml:space="preserve">Mandatory Provider Type Validation Analysis; 
</v>
      </c>
      <c r="ED73" s="254" t="str">
        <f>IF(ISNUMBER(FIND(analysismethod10,'III_Plan comp 438.68 {Plan 5}'!BW$15)),"",'III_Plan comp 438.68 {Plan 5}'!BW$15&amp;analysismethod10)</f>
        <v xml:space="preserve">Mandatory Provider Type Validation Analysis; 
</v>
      </c>
      <c r="EE73" s="254" t="str">
        <f>IF(ISNUMBER(FIND(analysismethod10,'III_Plan comp 438.68 {Plan 5}'!BX$15)),"",'III_Plan comp 438.68 {Plan 5}'!BX$15&amp;analysismethod10)</f>
        <v xml:space="preserve">Mandatory Provider Type Validation Analysis; 
</v>
      </c>
      <c r="EF73" s="254" t="str">
        <f>IF(ISNUMBER(FIND(analysismethod10,'III_Plan comp 438.68 {Plan 5}'!BY$15)),"",'III_Plan comp 438.68 {Plan 5}'!BY$15&amp;analysismethod10)</f>
        <v xml:space="preserve">Mandatory Provider Type Validation Analysis; 
</v>
      </c>
      <c r="EG73" s="254" t="str">
        <f>IF(ISNUMBER(FIND(analysismethod10,'III_Plan comp 438.68 {Plan 5}'!BZ$15)),"",'III_Plan comp 438.68 {Plan 5}'!BZ$15&amp;analysismethod10)</f>
        <v xml:space="preserve">Mandatory Provider Type Validation Analysis; 
</v>
      </c>
      <c r="EH73" s="254" t="str">
        <f>IF(ISNUMBER(FIND(analysismethod10,'III_Plan comp 438.68 {Plan 5}'!CA$15)),"",'III_Plan comp 438.68 {Plan 5}'!CA$15&amp;analysismethod10)</f>
        <v xml:space="preserve">Mandatory Provider Type Validation Analysis; 
</v>
      </c>
      <c r="EI73" s="254" t="str">
        <f>IF(ISNUMBER(FIND(analysismethod10,'III_Plan comp 438.68 {Plan 5}'!CB$15)),"",'III_Plan comp 438.68 {Plan 5}'!CB$15&amp;analysismethod10)</f>
        <v xml:space="preserve">Mandatory Provider Type Validation Analysis; 
</v>
      </c>
      <c r="EJ73" s="254" t="str">
        <f>IF(ISNUMBER(FIND(analysismethod10,'III_Plan comp 438.68 {Plan 5}'!CC$15)),"",'III_Plan comp 438.68 {Plan 5}'!CC$15&amp;analysismethod10)</f>
        <v xml:space="preserve">Mandatory Provider Type Validation Analysis; 
</v>
      </c>
      <c r="EK73" s="254" t="str">
        <f>IF(ISNUMBER(FIND(analysismethod10,'III_Plan comp 438.68 {Plan 5}'!CD$15)),"",'III_Plan comp 438.68 {Plan 5}'!CD$15&amp;analysismethod10)</f>
        <v xml:space="preserve">Mandatory Provider Type Validation Analysis; 
</v>
      </c>
      <c r="EL73" s="254" t="str">
        <f>IF(ISNUMBER(FIND(analysismethod10,'III_Plan comp 438.68 {Plan 5}'!CE$15)),"",'III_Plan comp 438.68 {Plan 5}'!CE$15&amp;analysismethod10)</f>
        <v xml:space="preserve">Mandatory Provider Type Validation Analysis; 
</v>
      </c>
      <c r="EM73" s="254" t="str">
        <f>IF(ISNUMBER(FIND(analysismethod10,'III_Plan comp 438.68 {Plan 5}'!CF$15)),"",'III_Plan comp 438.68 {Plan 5}'!CF$15&amp;analysismethod10)</f>
        <v xml:space="preserve">Mandatory Provider Type Validation Analysis; 
</v>
      </c>
      <c r="EN73" s="254" t="str">
        <f>IF(ISNUMBER(FIND(analysismethod10,'III_Plan comp 438.68 {Plan 5}'!CG$15)),"",'III_Plan comp 438.68 {Plan 5}'!CG$15&amp;analysismethod10)</f>
        <v xml:space="preserve">Mandatory Provider Type Validation Analysis; 
</v>
      </c>
      <c r="EO73" s="254" t="str">
        <f>IF(ISNUMBER(FIND(analysismethod10,'III_Plan comp 438.68 {Plan 5}'!CH$15)),"",'III_Plan comp 438.68 {Plan 5}'!CH$15&amp;analysismethod10)</f>
        <v xml:space="preserve">Mandatory Provider Type Validation Analysis; 
</v>
      </c>
      <c r="EP73" s="254" t="str">
        <f>IF(ISNUMBER(FIND(analysismethod10,'III_Plan comp 438.68 {Plan 5}'!CI$15)),"",'III_Plan comp 438.68 {Plan 5}'!CI$15&amp;analysismethod10)</f>
        <v xml:space="preserve">Mandatory Provider Type Validation Analysis; 
</v>
      </c>
      <c r="EQ73" s="254" t="str">
        <f>IF(ISNUMBER(FIND(analysismethod10,'III_Plan comp 438.68 {Plan 5}'!CJ$15)),"",'III_Plan comp 438.68 {Plan 5}'!CJ$15&amp;analysismethod10)</f>
        <v xml:space="preserve">Mandatory Provider Type Validation Analysis; 
</v>
      </c>
      <c r="ER73" s="254" t="str">
        <f>IF(ISNUMBER(FIND(analysismethod10,'III_Plan comp 438.68 {Plan 5}'!CK$15)),"",'III_Plan comp 438.68 {Plan 5}'!CK$15&amp;analysismethod10)</f>
        <v xml:space="preserve">Mandatory Provider Type Validation Analysis; 
</v>
      </c>
      <c r="ES73" s="254" t="str">
        <f>IF(ISNUMBER(FIND(analysismethod10,'III_Plan comp 438.68 {Plan 5}'!CL$15)),"",'III_Plan comp 438.68 {Plan 5}'!CL$15&amp;analysismethod10)</f>
        <v xml:space="preserve">Mandatory Provider Type Validation Analysis; 
</v>
      </c>
      <c r="ET73" s="254" t="str">
        <f>IF(ISNUMBER(FIND(analysismethod10,'III_Plan comp 438.68 {Plan 5}'!CM$15)),"",'III_Plan comp 438.68 {Plan 5}'!CM$15&amp;analysismethod10)</f>
        <v xml:space="preserve">Mandatory Provider Type Validation Analysis; 
</v>
      </c>
      <c r="EU73" s="254" t="str">
        <f>IF(ISNUMBER(FIND(analysismethod10,'III_Plan comp 438.68 {Plan 5}'!CN$15)),"",'III_Plan comp 438.68 {Plan 5}'!CN$15&amp;analysismethod10)</f>
        <v xml:space="preserve">Mandatory Provider Type Validation Analysis; 
</v>
      </c>
      <c r="EV73" s="254" t="str">
        <f>IF(ISNUMBER(FIND(analysismethod10,'III_Plan comp 438.68 {Plan 5}'!CO$15)),"",'III_Plan comp 438.68 {Plan 5}'!CO$15&amp;analysismethod10)</f>
        <v xml:space="preserve">Mandatory Provider Type Validation Analysis; 
</v>
      </c>
      <c r="EW73" s="254" t="str">
        <f>IF(ISNUMBER(FIND(analysismethod10,'III_Plan comp 438.68 {Plan 5}'!CP$15)),"",'III_Plan comp 438.68 {Plan 5}'!CP$15&amp;analysismethod10)</f>
        <v xml:space="preserve">Mandatory Provider Type Validation Analysis; 
</v>
      </c>
      <c r="EX73" s="254" t="str">
        <f>IF(ISNUMBER(FIND(analysismethod10,'III_Plan comp 438.68 {Plan 5}'!CQ$15)),"",'III_Plan comp 438.68 {Plan 5}'!CQ$15&amp;analysismethod10)</f>
        <v xml:space="preserve">Mandatory Provider Type Validation Analysis; 
</v>
      </c>
      <c r="EY73" s="254" t="str">
        <f>IF(ISNUMBER(FIND(analysismethod10,'III_Plan comp 438.68 {Plan 5}'!CR$15)),"",'III_Plan comp 438.68 {Plan 5}'!CR$15&amp;analysismethod10)</f>
        <v xml:space="preserve">Mandatory Provider Type Validation Analysis; 
</v>
      </c>
      <c r="EZ73" s="254" t="str">
        <f>IF(ISNUMBER(FIND(analysismethod10,'III_Plan comp 438.68 {Plan 5}'!CS$15)),"",'III_Plan comp 438.68 {Plan 5}'!CS$15&amp;analysismethod10)</f>
        <v xml:space="preserve">Mandatory Provider Type Validation Analysis; 
</v>
      </c>
      <c r="FA73" s="254" t="str">
        <f>IF(ISNUMBER(FIND(analysismethod10,'III_Plan comp 438.68 {Plan 5}'!CT$15)),"",'III_Plan comp 438.68 {Plan 5}'!CT$15&amp;analysismethod10)</f>
        <v xml:space="preserve">Mandatory Provider Type Validation Analysis; 
</v>
      </c>
      <c r="FB73" s="254" t="str">
        <f>IF(ISNUMBER(FIND(analysismethod10,'III_Plan comp 438.68 {Plan 5}'!CU$15)),"",'III_Plan comp 438.68 {Plan 5}'!CU$15&amp;analysismethod10)</f>
        <v xml:space="preserve">Mandatory Provider Type Validation Analysis; 
</v>
      </c>
      <c r="FC73" s="254" t="str">
        <f>IF(ISNUMBER(FIND(analysismethod10,'III_Plan comp 438.68 {Plan 5}'!CV$15)),"",'III_Plan comp 438.68 {Plan 5}'!CV$15&amp;analysismethod10)</f>
        <v xml:space="preserve">Mandatory Provider Type Validation Analysis; 
</v>
      </c>
      <c r="FD73" s="254" t="str">
        <f>IF(ISNUMBER(FIND(analysismethod10,'III_Plan comp 438.68 {Plan 5}'!CW$15)),"",'III_Plan comp 438.68 {Plan 5}'!CW$15&amp;analysismethod10)</f>
        <v xml:space="preserve">Mandatory Provider Type Validation Analysis; 
</v>
      </c>
      <c r="FE73" s="254" t="str">
        <f>IF(ISNUMBER(FIND(analysismethod10,'III_Plan comp 438.68 {Plan 5}'!CX$15)),"",'III_Plan comp 438.68 {Plan 5}'!CX$15&amp;analysismethod10)</f>
        <v xml:space="preserve">Mandatory Provider Type Validation Analysis; 
</v>
      </c>
      <c r="FF73" s="254" t="str">
        <f>IF(ISNUMBER(FIND(analysismethod10,'III_Plan comp 438.68 {Plan 5}'!CY$15)),"",'III_Plan comp 438.68 {Plan 5}'!CY$15&amp;analysismethod10)</f>
        <v xml:space="preserve">Mandatory Provider Type Validation Analysis; 
</v>
      </c>
      <c r="FG73" s="254" t="str">
        <f>IF(ISNUMBER(FIND(analysismethod10,'III_Plan comp 438.68 {Plan 5}'!CZ$15)),"",'III_Plan comp 438.68 {Plan 5}'!CZ$15&amp;analysismethod10)</f>
        <v xml:space="preserve">Mandatory Provider Type Validation Analysis; 
</v>
      </c>
    </row>
    <row r="74" spans="62:163" ht="14.45" thickTop="1"/>
    <row r="75" spans="62:163" ht="14.45" thickBot="1"/>
    <row r="76" spans="62:163" ht="14.4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Revealed Shopper: Network Participation &amp; Appointment Availability; 
</v>
      </c>
      <c r="BM83" s="251" t="str">
        <f>IF(ISNUMBER(FIND(analysismethod8,'III_Plan comp 438.68 {Plan 6}'!F$15)),"",'III_Plan comp 438.68 {Plan 6}'!F$15&amp;analysismethod8)</f>
        <v xml:space="preserve">Revealed Shopper: Network Participation &amp; Appointment Availability; 
</v>
      </c>
      <c r="BN83" s="251" t="str">
        <f>IF(ISNUMBER(FIND(analysismethod8,'III_Plan comp 438.68 {Plan 6}'!G$15)),"",'III_Plan comp 438.68 {Plan 6}'!G$15&amp;analysismethod8)</f>
        <v xml:space="preserve">Revealed Shopper: Network Participation &amp; Appointment Availability; 
</v>
      </c>
      <c r="BO83" s="251" t="str">
        <f>IF(ISNUMBER(FIND(analysismethod8,'III_Plan comp 438.68 {Plan 6}'!H$15)),"",'III_Plan comp 438.68 {Plan 6}'!H$15&amp;analysismethod8)</f>
        <v xml:space="preserve">Revealed Shopper: Network Participation &amp; Appointment Availability; 
</v>
      </c>
      <c r="BP83" s="251" t="str">
        <f>IF(ISNUMBER(FIND(analysismethod8,'III_Plan comp 438.68 {Plan 6}'!I$15)),"",'III_Plan comp 438.68 {Plan 6}'!I$15&amp;analysismethod8)</f>
        <v xml:space="preserve">Revealed Shopper: Network Participation &amp; Appointment Availability; 
</v>
      </c>
      <c r="BQ83" s="251" t="str">
        <f>IF(ISNUMBER(FIND(analysismethod8,'III_Plan comp 438.68 {Plan 6}'!J$15)),"",'III_Plan comp 438.68 {Plan 6}'!J$15&amp;analysismethod8)</f>
        <v xml:space="preserve">Revealed Shopper: Network Participation &amp; Appointment Availability; 
</v>
      </c>
      <c r="BR83" s="251" t="str">
        <f>IF(ISNUMBER(FIND(analysismethod8,'III_Plan comp 438.68 {Plan 6}'!K$15)),"",'III_Plan comp 438.68 {Plan 6}'!K$15&amp;analysismethod8)</f>
        <v xml:space="preserve">Revealed Shopper: Network Participation &amp; Appointment Availability; 
</v>
      </c>
      <c r="BS83" s="251" t="str">
        <f>IF(ISNUMBER(FIND(analysismethod8,'III_Plan comp 438.68 {Plan 6}'!L$15)),"",'III_Plan comp 438.68 {Plan 6}'!L$15&amp;analysismethod8)</f>
        <v xml:space="preserve">Revealed Shopper: Network Participation &amp; Appointment Availability; 
</v>
      </c>
      <c r="BT83" s="251" t="str">
        <f>IF(ISNUMBER(FIND(analysismethod8,'III_Plan comp 438.68 {Plan 6}'!M$15)),"",'III_Plan comp 438.68 {Plan 6}'!M$15&amp;analysismethod8)</f>
        <v xml:space="preserve">Revealed Shopper: Network Participation &amp; Appointment Availability; 
</v>
      </c>
      <c r="BU83" s="251" t="str">
        <f>IF(ISNUMBER(FIND(analysismethod8,'III_Plan comp 438.68 {Plan 6}'!N$15)),"",'III_Plan comp 438.68 {Plan 6}'!N$15&amp;analysismethod8)</f>
        <v xml:space="preserve">Revealed Shopper: Network Participation &amp; Appointment Availability; 
</v>
      </c>
      <c r="BV83" s="251" t="str">
        <f>IF(ISNUMBER(FIND(analysismethod8,'III_Plan comp 438.68 {Plan 6}'!O$15)),"",'III_Plan comp 438.68 {Plan 6}'!O$15&amp;analysismethod8)</f>
        <v xml:space="preserve">Revealed Shopper: Network Participation &amp; Appointment Availability; 
</v>
      </c>
      <c r="BW83" s="251" t="str">
        <f>IF(ISNUMBER(FIND(analysismethod8,'III_Plan comp 438.68 {Plan 6}'!P$15)),"",'III_Plan comp 438.68 {Plan 6}'!P$15&amp;analysismethod8)</f>
        <v xml:space="preserve">Revealed Shopper: Network Participation &amp; Appointment Availability; 
</v>
      </c>
      <c r="BX83" s="251" t="str">
        <f>IF(ISNUMBER(FIND(analysismethod8,'III_Plan comp 438.68 {Plan 6}'!Q$15)),"",'III_Plan comp 438.68 {Plan 6}'!Q$15&amp;analysismethod8)</f>
        <v xml:space="preserve">Revealed Shopper: Network Participation &amp; Appointment Availability; 
</v>
      </c>
      <c r="BY83" s="251" t="str">
        <f>IF(ISNUMBER(FIND(analysismethod8,'III_Plan comp 438.68 {Plan 6}'!R$15)),"",'III_Plan comp 438.68 {Plan 6}'!R$15&amp;analysismethod8)</f>
        <v xml:space="preserve">Revealed Shopper: Network Participation &amp; Appointment Availability; 
</v>
      </c>
      <c r="BZ83" s="251" t="str">
        <f>IF(ISNUMBER(FIND(analysismethod8,'III_Plan comp 438.68 {Plan 6}'!S$15)),"",'III_Plan comp 438.68 {Plan 6}'!S$15&amp;analysismethod8)</f>
        <v xml:space="preserve">Revealed Shopper: Network Participation &amp; Appointment Availability; 
</v>
      </c>
      <c r="CA83" s="251" t="str">
        <f>IF(ISNUMBER(FIND(analysismethod8,'III_Plan comp 438.68 {Plan 6}'!T$15)),"",'III_Plan comp 438.68 {Plan 6}'!T$15&amp;analysismethod8)</f>
        <v xml:space="preserve">Revealed Shopper: Network Participation &amp; Appointment Availability; 
</v>
      </c>
      <c r="CB83" s="251" t="str">
        <f>IF(ISNUMBER(FIND(analysismethod8,'III_Plan comp 438.68 {Plan 6}'!U$15)),"",'III_Plan comp 438.68 {Plan 6}'!U$15&amp;analysismethod8)</f>
        <v xml:space="preserve">Revealed Shopper: Network Participation &amp; Appointment Availability; 
</v>
      </c>
      <c r="CC83" s="251" t="str">
        <f>IF(ISNUMBER(FIND(analysismethod8,'III_Plan comp 438.68 {Plan 6}'!V$15)),"",'III_Plan comp 438.68 {Plan 6}'!V$15&amp;analysismethod8)</f>
        <v xml:space="preserve">Revealed Shopper: Network Participation &amp; Appointment Availability; 
</v>
      </c>
      <c r="CD83" s="251" t="str">
        <f>IF(ISNUMBER(FIND(analysismethod8,'III_Plan comp 438.68 {Plan 6}'!W$15)),"",'III_Plan comp 438.68 {Plan 6}'!W$15&amp;analysismethod8)</f>
        <v xml:space="preserve">Revealed Shopper: Network Participation &amp; Appointment Availability; 
</v>
      </c>
      <c r="CE83" s="251" t="str">
        <f>IF(ISNUMBER(FIND(analysismethod8,'III_Plan comp 438.68 {Plan 6}'!X$15)),"",'III_Plan comp 438.68 {Plan 6}'!X$15&amp;analysismethod8)</f>
        <v xml:space="preserve">Revealed Shopper: Network Participation &amp; Appointment Availability; 
</v>
      </c>
      <c r="CF83" s="251" t="str">
        <f>IF(ISNUMBER(FIND(analysismethod8,'III_Plan comp 438.68 {Plan 6}'!Y$15)),"",'III_Plan comp 438.68 {Plan 6}'!Y$15&amp;analysismethod8)</f>
        <v xml:space="preserve">Revealed Shopper: Network Participation &amp; Appointment Availability; 
</v>
      </c>
      <c r="CG83" s="251" t="str">
        <f>IF(ISNUMBER(FIND(analysismethod8,'III_Plan comp 438.68 {Plan 6}'!Z$15)),"",'III_Plan comp 438.68 {Plan 6}'!Z$15&amp;analysismethod8)</f>
        <v xml:space="preserve">Revealed Shopper: Network Participation &amp; Appointment Availability; 
</v>
      </c>
      <c r="CH83" s="251" t="str">
        <f>IF(ISNUMBER(FIND(analysismethod8,'III_Plan comp 438.68 {Plan 6}'!AA$15)),"",'III_Plan comp 438.68 {Plan 6}'!AA$15&amp;analysismethod8)</f>
        <v xml:space="preserve">Revealed Shopper: Network Participation &amp; Appointment Availability; 
</v>
      </c>
      <c r="CI83" s="251" t="str">
        <f>IF(ISNUMBER(FIND(analysismethod8,'III_Plan comp 438.68 {Plan 6}'!AB$15)),"",'III_Plan comp 438.68 {Plan 6}'!AB$15&amp;analysismethod8)</f>
        <v xml:space="preserve">Revealed Shopper: Network Participation &amp; Appointment Availability; 
</v>
      </c>
      <c r="CJ83" s="251" t="str">
        <f>IF(ISNUMBER(FIND(analysismethod8,'III_Plan comp 438.68 {Plan 6}'!AC$15)),"",'III_Plan comp 438.68 {Plan 6}'!AC$15&amp;analysismethod8)</f>
        <v xml:space="preserve">Revealed Shopper: Network Participation &amp; Appointment Availability; 
</v>
      </c>
      <c r="CK83" s="251" t="str">
        <f>IF(ISNUMBER(FIND(analysismethod8,'III_Plan comp 438.68 {Plan 6}'!AD$15)),"",'III_Plan comp 438.68 {Plan 6}'!AD$15&amp;analysismethod8)</f>
        <v xml:space="preserve">Revealed Shopper: Network Participation &amp; Appointment Availability; 
</v>
      </c>
      <c r="CL83" s="251" t="str">
        <f>IF(ISNUMBER(FIND(analysismethod8,'III_Plan comp 438.68 {Plan 6}'!AE$15)),"",'III_Plan comp 438.68 {Plan 6}'!AE$15&amp;analysismethod8)</f>
        <v xml:space="preserve">Revealed Shopper: Network Participation &amp; Appointment Availability; 
</v>
      </c>
      <c r="CM83" s="251" t="str">
        <f>IF(ISNUMBER(FIND(analysismethod8,'III_Plan comp 438.68 {Plan 6}'!AF$15)),"",'III_Plan comp 438.68 {Plan 6}'!AF$15&amp;analysismethod8)</f>
        <v xml:space="preserve">Revealed Shopper: Network Participation &amp; Appointment Availability; 
</v>
      </c>
      <c r="CN83" s="251" t="str">
        <f>IF(ISNUMBER(FIND(analysismethod8,'III_Plan comp 438.68 {Plan 6}'!AG$15)),"",'III_Plan comp 438.68 {Plan 6}'!AG$15&amp;analysismethod8)</f>
        <v xml:space="preserve">Revealed Shopper: Network Participation &amp; Appointment Availability; 
</v>
      </c>
      <c r="CO83" s="251" t="str">
        <f>IF(ISNUMBER(FIND(analysismethod8,'III_Plan comp 438.68 {Plan 6}'!AH$15)),"",'III_Plan comp 438.68 {Plan 6}'!AH$15&amp;analysismethod8)</f>
        <v xml:space="preserve">Revealed Shopper: Network Participation &amp; Appointment Availability; 
</v>
      </c>
      <c r="CP83" s="251" t="str">
        <f>IF(ISNUMBER(FIND(analysismethod8,'III_Plan comp 438.68 {Plan 6}'!AI$15)),"",'III_Plan comp 438.68 {Plan 6}'!AI$15&amp;analysismethod8)</f>
        <v xml:space="preserve">Revealed Shopper: Network Participation &amp; Appointment Availability; 
</v>
      </c>
      <c r="CQ83" s="251" t="str">
        <f>IF(ISNUMBER(FIND(analysismethod8,'III_Plan comp 438.68 {Plan 6}'!AJ$15)),"",'III_Plan comp 438.68 {Plan 6}'!AJ$15&amp;analysismethod8)</f>
        <v xml:space="preserve">Revealed Shopper: Network Participation &amp; Appointment Availability; 
</v>
      </c>
      <c r="CR83" s="251" t="str">
        <f>IF(ISNUMBER(FIND(analysismethod8,'III_Plan comp 438.68 {Plan 6}'!AK$15)),"",'III_Plan comp 438.68 {Plan 6}'!AK$15&amp;analysismethod8)</f>
        <v xml:space="preserve">Revealed Shopper: Network Participation &amp; Appointment Availability; 
</v>
      </c>
      <c r="CS83" s="251" t="str">
        <f>IF(ISNUMBER(FIND(analysismethod8,'III_Plan comp 438.68 {Plan 6}'!AL$15)),"",'III_Plan comp 438.68 {Plan 6}'!AL$15&amp;analysismethod8)</f>
        <v xml:space="preserve">Revealed Shopper: Network Participation &amp; Appointment Availability; 
</v>
      </c>
      <c r="CT83" s="251" t="str">
        <f>IF(ISNUMBER(FIND(analysismethod8,'III_Plan comp 438.68 {Plan 6}'!AM$15)),"",'III_Plan comp 438.68 {Plan 6}'!AM$15&amp;analysismethod8)</f>
        <v xml:space="preserve">Revealed Shopper: Network Participation &amp; Appointment Availability; 
</v>
      </c>
      <c r="CU83" s="251" t="str">
        <f>IF(ISNUMBER(FIND(analysismethod8,'III_Plan comp 438.68 {Plan 6}'!AN$15)),"",'III_Plan comp 438.68 {Plan 6}'!AN$15&amp;analysismethod8)</f>
        <v xml:space="preserve">Revealed Shopper: Network Participation &amp; Appointment Availability; 
</v>
      </c>
      <c r="CV83" s="251" t="str">
        <f>IF(ISNUMBER(FIND(analysismethod8,'III_Plan comp 438.68 {Plan 6}'!AO$15)),"",'III_Plan comp 438.68 {Plan 6}'!AO$15&amp;analysismethod8)</f>
        <v xml:space="preserve">Revealed Shopper: Network Participation &amp; Appointment Availability; 
</v>
      </c>
      <c r="CW83" s="251" t="str">
        <f>IF(ISNUMBER(FIND(analysismethod8,'III_Plan comp 438.68 {Plan 6}'!AP$15)),"",'III_Plan comp 438.68 {Plan 6}'!AP$15&amp;analysismethod8)</f>
        <v xml:space="preserve">Revealed Shopper: Network Participation &amp; Appointment Availability; 
</v>
      </c>
      <c r="CX83" s="251" t="str">
        <f>IF(ISNUMBER(FIND(analysismethod8,'III_Plan comp 438.68 {Plan 6}'!AQ$15)),"",'III_Plan comp 438.68 {Plan 6}'!AQ$15&amp;analysismethod8)</f>
        <v xml:space="preserve">Revealed Shopper: Network Participation &amp; Appointment Availability; 
</v>
      </c>
      <c r="CY83" s="251" t="str">
        <f>IF(ISNUMBER(FIND(analysismethod8,'III_Plan comp 438.68 {Plan 6}'!AR$15)),"",'III_Plan comp 438.68 {Plan 6}'!AR$15&amp;analysismethod8)</f>
        <v xml:space="preserve">Revealed Shopper: Network Participation &amp; Appointment Availability; 
</v>
      </c>
      <c r="CZ83" s="251" t="str">
        <f>IF(ISNUMBER(FIND(analysismethod8,'III_Plan comp 438.68 {Plan 6}'!AS$15)),"",'III_Plan comp 438.68 {Plan 6}'!AS$15&amp;analysismethod8)</f>
        <v xml:space="preserve">Revealed Shopper: Network Participation &amp; Appointment Availability; 
</v>
      </c>
      <c r="DA83" s="251" t="str">
        <f>IF(ISNUMBER(FIND(analysismethod8,'III_Plan comp 438.68 {Plan 6}'!AT$15)),"",'III_Plan comp 438.68 {Plan 6}'!AT$15&amp;analysismethod8)</f>
        <v xml:space="preserve">Revealed Shopper: Network Participation &amp; Appointment Availability; 
</v>
      </c>
      <c r="DB83" s="251" t="str">
        <f>IF(ISNUMBER(FIND(analysismethod8,'III_Plan comp 438.68 {Plan 6}'!AU$15)),"",'III_Plan comp 438.68 {Plan 6}'!AU$15&amp;analysismethod8)</f>
        <v xml:space="preserve">Revealed Shopper: Network Participation &amp; Appointment Availability; 
</v>
      </c>
      <c r="DC83" s="251" t="str">
        <f>IF(ISNUMBER(FIND(analysismethod8,'III_Plan comp 438.68 {Plan 6}'!AV$15)),"",'III_Plan comp 438.68 {Plan 6}'!AV$15&amp;analysismethod8)</f>
        <v xml:space="preserve">Revealed Shopper: Network Participation &amp; Appointment Availability; 
</v>
      </c>
      <c r="DD83" s="251" t="str">
        <f>IF(ISNUMBER(FIND(analysismethod8,'III_Plan comp 438.68 {Plan 6}'!AW$15)),"",'III_Plan comp 438.68 {Plan 6}'!AW$15&amp;analysismethod8)</f>
        <v xml:space="preserve">Revealed Shopper: Network Participation &amp; Appointment Availability; 
</v>
      </c>
      <c r="DE83" s="251" t="str">
        <f>IF(ISNUMBER(FIND(analysismethod8,'III_Plan comp 438.68 {Plan 6}'!AX$15)),"",'III_Plan comp 438.68 {Plan 6}'!AX$15&amp;analysismethod8)</f>
        <v xml:space="preserve">Revealed Shopper: Network Participation &amp; Appointment Availability; 
</v>
      </c>
      <c r="DF83" s="251" t="str">
        <f>IF(ISNUMBER(FIND(analysismethod8,'III_Plan comp 438.68 {Plan 6}'!AY$15)),"",'III_Plan comp 438.68 {Plan 6}'!AY$15&amp;analysismethod8)</f>
        <v xml:space="preserve">Revealed Shopper: Network Participation &amp; Appointment Availability; 
</v>
      </c>
      <c r="DG83" s="251" t="str">
        <f>IF(ISNUMBER(FIND(analysismethod8,'III_Plan comp 438.68 {Plan 6}'!AZ$15)),"",'III_Plan comp 438.68 {Plan 6}'!AZ$15&amp;analysismethod8)</f>
        <v xml:space="preserve">Revealed Shopper: Network Participation &amp; Appointment Availability; 
</v>
      </c>
      <c r="DH83" s="251" t="str">
        <f>IF(ISNUMBER(FIND(analysismethod8,'III_Plan comp 438.68 {Plan 6}'!BA$15)),"",'III_Plan comp 438.68 {Plan 6}'!BA$15&amp;analysismethod8)</f>
        <v xml:space="preserve">Revealed Shopper: Network Participation &amp; Appointment Availability; 
</v>
      </c>
      <c r="DI83" s="251" t="str">
        <f>IF(ISNUMBER(FIND(analysismethod8,'III_Plan comp 438.68 {Plan 6}'!BB$15)),"",'III_Plan comp 438.68 {Plan 6}'!BB$15&amp;analysismethod8)</f>
        <v xml:space="preserve">Revealed Shopper: Network Participation &amp; Appointment Availability; 
</v>
      </c>
      <c r="DJ83" s="251" t="str">
        <f>IF(ISNUMBER(FIND(analysismethod8,'III_Plan comp 438.68 {Plan 6}'!BC$15)),"",'III_Plan comp 438.68 {Plan 6}'!BC$15&amp;analysismethod8)</f>
        <v xml:space="preserve">Revealed Shopper: Network Participation &amp; Appointment Availability; 
</v>
      </c>
      <c r="DK83" s="251" t="str">
        <f>IF(ISNUMBER(FIND(analysismethod8,'III_Plan comp 438.68 {Plan 6}'!BD$15)),"",'III_Plan comp 438.68 {Plan 6}'!BD$15&amp;analysismethod8)</f>
        <v xml:space="preserve">Revealed Shopper: Network Participation &amp; Appointment Availability; 
</v>
      </c>
      <c r="DL83" s="251" t="str">
        <f>IF(ISNUMBER(FIND(analysismethod8,'III_Plan comp 438.68 {Plan 6}'!BE$15)),"",'III_Plan comp 438.68 {Plan 6}'!BE$15&amp;analysismethod8)</f>
        <v xml:space="preserve">Revealed Shopper: Network Participation &amp; Appointment Availability; 
</v>
      </c>
      <c r="DM83" s="251" t="str">
        <f>IF(ISNUMBER(FIND(analysismethod8,'III_Plan comp 438.68 {Plan 6}'!BF$15)),"",'III_Plan comp 438.68 {Plan 6}'!BF$15&amp;analysismethod8)</f>
        <v xml:space="preserve">Revealed Shopper: Network Participation &amp; Appointment Availability; 
</v>
      </c>
      <c r="DN83" s="251" t="str">
        <f>IF(ISNUMBER(FIND(analysismethod8,'III_Plan comp 438.68 {Plan 6}'!BG$15)),"",'III_Plan comp 438.68 {Plan 6}'!BG$15&amp;analysismethod8)</f>
        <v xml:space="preserve">Revealed Shopper: Network Participation &amp; Appointment Availability; 
</v>
      </c>
      <c r="DO83" s="251" t="str">
        <f>IF(ISNUMBER(FIND(analysismethod8,'III_Plan comp 438.68 {Plan 6}'!BH$15)),"",'III_Plan comp 438.68 {Plan 6}'!BH$15&amp;analysismethod8)</f>
        <v xml:space="preserve">Revealed Shopper: Network Participation &amp; Appointment Availability; 
</v>
      </c>
      <c r="DP83" s="251" t="str">
        <f>IF(ISNUMBER(FIND(analysismethod8,'III_Plan comp 438.68 {Plan 6}'!BI$15)),"",'III_Plan comp 438.68 {Plan 6}'!BI$15&amp;analysismethod8)</f>
        <v xml:space="preserve">Revealed Shopper: Network Participation &amp; Appointment Availability; 
</v>
      </c>
      <c r="DQ83" s="251" t="str">
        <f>IF(ISNUMBER(FIND(analysismethod8,'III_Plan comp 438.68 {Plan 6}'!BJ$15)),"",'III_Plan comp 438.68 {Plan 6}'!BJ$15&amp;analysismethod8)</f>
        <v xml:space="preserve">Revealed Shopper: Network Participation &amp; Appointment Availability; 
</v>
      </c>
      <c r="DR83" s="251" t="str">
        <f>IF(ISNUMBER(FIND(analysismethod8,'III_Plan comp 438.68 {Plan 6}'!BK$15)),"",'III_Plan comp 438.68 {Plan 6}'!BK$15&amp;analysismethod8)</f>
        <v xml:space="preserve">Revealed Shopper: Network Participation &amp; Appointment Availability; 
</v>
      </c>
      <c r="DS83" s="251" t="str">
        <f>IF(ISNUMBER(FIND(analysismethod8,'III_Plan comp 438.68 {Plan 6}'!BL$15)),"",'III_Plan comp 438.68 {Plan 6}'!BL$15&amp;analysismethod8)</f>
        <v xml:space="preserve">Revealed Shopper: Network Participation &amp; Appointment Availability; 
</v>
      </c>
      <c r="DT83" s="251" t="str">
        <f>IF(ISNUMBER(FIND(analysismethod8,'III_Plan comp 438.68 {Plan 6}'!BM$15)),"",'III_Plan comp 438.68 {Plan 6}'!BM$15&amp;analysismethod8)</f>
        <v xml:space="preserve">Revealed Shopper: Network Participation &amp; Appointment Availability; 
</v>
      </c>
      <c r="DU83" s="251" t="str">
        <f>IF(ISNUMBER(FIND(analysismethod8,'III_Plan comp 438.68 {Plan 6}'!BN$15)),"",'III_Plan comp 438.68 {Plan 6}'!BN$15&amp;analysismethod8)</f>
        <v xml:space="preserve">Revealed Shopper: Network Participation &amp; Appointment Availability; 
</v>
      </c>
      <c r="DV83" s="251" t="str">
        <f>IF(ISNUMBER(FIND(analysismethod8,'III_Plan comp 438.68 {Plan 6}'!BO$15)),"",'III_Plan comp 438.68 {Plan 6}'!BO$15&amp;analysismethod8)</f>
        <v xml:space="preserve">Revealed Shopper: Network Participation &amp; Appointment Availability; 
</v>
      </c>
      <c r="DW83" s="251" t="str">
        <f>IF(ISNUMBER(FIND(analysismethod8,'III_Plan comp 438.68 {Plan 6}'!BP$15)),"",'III_Plan comp 438.68 {Plan 6}'!BP$15&amp;analysismethod8)</f>
        <v xml:space="preserve">Revealed Shopper: Network Participation &amp; Appointment Availability; 
</v>
      </c>
      <c r="DX83" s="251" t="str">
        <f>IF(ISNUMBER(FIND(analysismethod8,'III_Plan comp 438.68 {Plan 6}'!BQ$15)),"",'III_Plan comp 438.68 {Plan 6}'!BQ$15&amp;analysismethod8)</f>
        <v xml:space="preserve">Revealed Shopper: Network Participation &amp; Appointment Availability; 
</v>
      </c>
      <c r="DY83" s="251" t="str">
        <f>IF(ISNUMBER(FIND(analysismethod8,'III_Plan comp 438.68 {Plan 6}'!BR$15)),"",'III_Plan comp 438.68 {Plan 6}'!BR$15&amp;analysismethod8)</f>
        <v xml:space="preserve">Revealed Shopper: Network Participation &amp; Appointment Availability; 
</v>
      </c>
      <c r="DZ83" s="251" t="str">
        <f>IF(ISNUMBER(FIND(analysismethod8,'III_Plan comp 438.68 {Plan 6}'!BS$15)),"",'III_Plan comp 438.68 {Plan 6}'!BS$15&amp;analysismethod8)</f>
        <v xml:space="preserve">Revealed Shopper: Network Participation &amp; Appointment Availability; 
</v>
      </c>
      <c r="EA83" s="251" t="str">
        <f>IF(ISNUMBER(FIND(analysismethod8,'III_Plan comp 438.68 {Plan 6}'!BT$15)),"",'III_Plan comp 438.68 {Plan 6}'!BT$15&amp;analysismethod8)</f>
        <v xml:space="preserve">Revealed Shopper: Network Participation &amp; Appointment Availability; 
</v>
      </c>
      <c r="EB83" s="251" t="str">
        <f>IF(ISNUMBER(FIND(analysismethod8,'III_Plan comp 438.68 {Plan 6}'!BU$15)),"",'III_Plan comp 438.68 {Plan 6}'!BU$15&amp;analysismethod8)</f>
        <v xml:space="preserve">Revealed Shopper: Network Participation &amp; Appointment Availability; 
</v>
      </c>
      <c r="EC83" s="251" t="str">
        <f>IF(ISNUMBER(FIND(analysismethod8,'III_Plan comp 438.68 {Plan 6}'!BV$15)),"",'III_Plan comp 438.68 {Plan 6}'!BV$15&amp;analysismethod8)</f>
        <v xml:space="preserve">Revealed Shopper: Network Participation &amp; Appointment Availability; 
</v>
      </c>
      <c r="ED83" s="251" t="str">
        <f>IF(ISNUMBER(FIND(analysismethod8,'III_Plan comp 438.68 {Plan 6}'!BW$15)),"",'III_Plan comp 438.68 {Plan 6}'!BW$15&amp;analysismethod8)</f>
        <v xml:space="preserve">Revealed Shopper: Network Participation &amp; Appointment Availability; 
</v>
      </c>
      <c r="EE83" s="251" t="str">
        <f>IF(ISNUMBER(FIND(analysismethod8,'III_Plan comp 438.68 {Plan 6}'!BX$15)),"",'III_Plan comp 438.68 {Plan 6}'!BX$15&amp;analysismethod8)</f>
        <v xml:space="preserve">Revealed Shopper: Network Participation &amp; Appointment Availability; 
</v>
      </c>
      <c r="EF83" s="251" t="str">
        <f>IF(ISNUMBER(FIND(analysismethod8,'III_Plan comp 438.68 {Plan 6}'!BY$15)),"",'III_Plan comp 438.68 {Plan 6}'!BY$15&amp;analysismethod8)</f>
        <v xml:space="preserve">Revealed Shopper: Network Participation &amp; Appointment Availability; 
</v>
      </c>
      <c r="EG83" s="251" t="str">
        <f>IF(ISNUMBER(FIND(analysismethod8,'III_Plan comp 438.68 {Plan 6}'!BZ$15)),"",'III_Plan comp 438.68 {Plan 6}'!BZ$15&amp;analysismethod8)</f>
        <v xml:space="preserve">Revealed Shopper: Network Participation &amp; Appointment Availability; 
</v>
      </c>
      <c r="EH83" s="251" t="str">
        <f>IF(ISNUMBER(FIND(analysismethod8,'III_Plan comp 438.68 {Plan 6}'!CA$15)),"",'III_Plan comp 438.68 {Plan 6}'!CA$15&amp;analysismethod8)</f>
        <v xml:space="preserve">Revealed Shopper: Network Participation &amp; Appointment Availability; 
</v>
      </c>
      <c r="EI83" s="251" t="str">
        <f>IF(ISNUMBER(FIND(analysismethod8,'III_Plan comp 438.68 {Plan 6}'!CB$15)),"",'III_Plan comp 438.68 {Plan 6}'!CB$15&amp;analysismethod8)</f>
        <v xml:space="preserve">Revealed Shopper: Network Participation &amp; Appointment Availability; 
</v>
      </c>
      <c r="EJ83" s="251" t="str">
        <f>IF(ISNUMBER(FIND(analysismethod8,'III_Plan comp 438.68 {Plan 6}'!CC$15)),"",'III_Plan comp 438.68 {Plan 6}'!CC$15&amp;analysismethod8)</f>
        <v xml:space="preserve">Revealed Shopper: Network Participation &amp; Appointment Availability; 
</v>
      </c>
      <c r="EK83" s="251" t="str">
        <f>IF(ISNUMBER(FIND(analysismethod8,'III_Plan comp 438.68 {Plan 6}'!CD$15)),"",'III_Plan comp 438.68 {Plan 6}'!CD$15&amp;analysismethod8)</f>
        <v xml:space="preserve">Revealed Shopper: Network Participation &amp; Appointment Availability; 
</v>
      </c>
      <c r="EL83" s="251" t="str">
        <f>IF(ISNUMBER(FIND(analysismethod8,'III_Plan comp 438.68 {Plan 6}'!CE$15)),"",'III_Plan comp 438.68 {Plan 6}'!CE$15&amp;analysismethod8)</f>
        <v xml:space="preserve">Revealed Shopper: Network Participation &amp; Appointment Availability; 
</v>
      </c>
      <c r="EM83" s="251" t="str">
        <f>IF(ISNUMBER(FIND(analysismethod8,'III_Plan comp 438.68 {Plan 6}'!CF$15)),"",'III_Plan comp 438.68 {Plan 6}'!CF$15&amp;analysismethod8)</f>
        <v xml:space="preserve">Revealed Shopper: Network Participation &amp; Appointment Availability; 
</v>
      </c>
      <c r="EN83" s="251" t="str">
        <f>IF(ISNUMBER(FIND(analysismethod8,'III_Plan comp 438.68 {Plan 6}'!CG$15)),"",'III_Plan comp 438.68 {Plan 6}'!CG$15&amp;analysismethod8)</f>
        <v xml:space="preserve">Revealed Shopper: Network Participation &amp; Appointment Availability; 
</v>
      </c>
      <c r="EO83" s="251" t="str">
        <f>IF(ISNUMBER(FIND(analysismethod8,'III_Plan comp 438.68 {Plan 6}'!CH$15)),"",'III_Plan comp 438.68 {Plan 6}'!CH$15&amp;analysismethod8)</f>
        <v xml:space="preserve">Revealed Shopper: Network Participation &amp; Appointment Availability; 
</v>
      </c>
      <c r="EP83" s="251" t="str">
        <f>IF(ISNUMBER(FIND(analysismethod8,'III_Plan comp 438.68 {Plan 6}'!CI$15)),"",'III_Plan comp 438.68 {Plan 6}'!CI$15&amp;analysismethod8)</f>
        <v xml:space="preserve">Revealed Shopper: Network Participation &amp; Appointment Availability; 
</v>
      </c>
      <c r="EQ83" s="251" t="str">
        <f>IF(ISNUMBER(FIND(analysismethod8,'III_Plan comp 438.68 {Plan 6}'!CJ$15)),"",'III_Plan comp 438.68 {Plan 6}'!CJ$15&amp;analysismethod8)</f>
        <v xml:space="preserve">Revealed Shopper: Network Participation &amp; Appointment Availability; 
</v>
      </c>
      <c r="ER83" s="251" t="str">
        <f>IF(ISNUMBER(FIND(analysismethod8,'III_Plan comp 438.68 {Plan 6}'!CK$15)),"",'III_Plan comp 438.68 {Plan 6}'!CK$15&amp;analysismethod8)</f>
        <v xml:space="preserve">Revealed Shopper: Network Participation &amp; Appointment Availability; 
</v>
      </c>
      <c r="ES83" s="251" t="str">
        <f>IF(ISNUMBER(FIND(analysismethod8,'III_Plan comp 438.68 {Plan 6}'!CL$15)),"",'III_Plan comp 438.68 {Plan 6}'!CL$15&amp;analysismethod8)</f>
        <v xml:space="preserve">Revealed Shopper: Network Participation &amp; Appointment Availability; 
</v>
      </c>
      <c r="ET83" s="251" t="str">
        <f>IF(ISNUMBER(FIND(analysismethod8,'III_Plan comp 438.68 {Plan 6}'!CM$15)),"",'III_Plan comp 438.68 {Plan 6}'!CM$15&amp;analysismethod8)</f>
        <v xml:space="preserve">Revealed Shopper: Network Participation &amp; Appointment Availability; 
</v>
      </c>
      <c r="EU83" s="251" t="str">
        <f>IF(ISNUMBER(FIND(analysismethod8,'III_Plan comp 438.68 {Plan 6}'!CN$15)),"",'III_Plan comp 438.68 {Plan 6}'!CN$15&amp;analysismethod8)</f>
        <v xml:space="preserve">Revealed Shopper: Network Participation &amp; Appointment Availability; 
</v>
      </c>
      <c r="EV83" s="251" t="str">
        <f>IF(ISNUMBER(FIND(analysismethod8,'III_Plan comp 438.68 {Plan 6}'!CO$15)),"",'III_Plan comp 438.68 {Plan 6}'!CO$15&amp;analysismethod8)</f>
        <v xml:space="preserve">Revealed Shopper: Network Participation &amp; Appointment Availability; 
</v>
      </c>
      <c r="EW83" s="251" t="str">
        <f>IF(ISNUMBER(FIND(analysismethod8,'III_Plan comp 438.68 {Plan 6}'!CP$15)),"",'III_Plan comp 438.68 {Plan 6}'!CP$15&amp;analysismethod8)</f>
        <v xml:space="preserve">Revealed Shopper: Network Participation &amp; Appointment Availability; 
</v>
      </c>
      <c r="EX83" s="251" t="str">
        <f>IF(ISNUMBER(FIND(analysismethod8,'III_Plan comp 438.68 {Plan 6}'!CQ$15)),"",'III_Plan comp 438.68 {Plan 6}'!CQ$15&amp;analysismethod8)</f>
        <v xml:space="preserve">Revealed Shopper: Network Participation &amp; Appointment Availability; 
</v>
      </c>
      <c r="EY83" s="251" t="str">
        <f>IF(ISNUMBER(FIND(analysismethod8,'III_Plan comp 438.68 {Plan 6}'!CR$15)),"",'III_Plan comp 438.68 {Plan 6}'!CR$15&amp;analysismethod8)</f>
        <v xml:space="preserve">Revealed Shopper: Network Participation &amp; Appointment Availability; 
</v>
      </c>
      <c r="EZ83" s="251" t="str">
        <f>IF(ISNUMBER(FIND(analysismethod8,'III_Plan comp 438.68 {Plan 6}'!CS$15)),"",'III_Plan comp 438.68 {Plan 6}'!CS$15&amp;analysismethod8)</f>
        <v xml:space="preserve">Revealed Shopper: Network Participation &amp; Appointment Availability; 
</v>
      </c>
      <c r="FA83" s="251" t="str">
        <f>IF(ISNUMBER(FIND(analysismethod8,'III_Plan comp 438.68 {Plan 6}'!CT$15)),"",'III_Plan comp 438.68 {Plan 6}'!CT$15&amp;analysismethod8)</f>
        <v xml:space="preserve">Revealed Shopper: Network Participation &amp; Appointment Availability; 
</v>
      </c>
      <c r="FB83" s="251" t="str">
        <f>IF(ISNUMBER(FIND(analysismethod8,'III_Plan comp 438.68 {Plan 6}'!CU$15)),"",'III_Plan comp 438.68 {Plan 6}'!CU$15&amp;analysismethod8)</f>
        <v xml:space="preserve">Revealed Shopper: Network Participation &amp; Appointment Availability; 
</v>
      </c>
      <c r="FC83" s="251" t="str">
        <f>IF(ISNUMBER(FIND(analysismethod8,'III_Plan comp 438.68 {Plan 6}'!CV$15)),"",'III_Plan comp 438.68 {Plan 6}'!CV$15&amp;analysismethod8)</f>
        <v xml:space="preserve">Revealed Shopper: Network Participation &amp; Appointment Availability; 
</v>
      </c>
      <c r="FD83" s="251" t="str">
        <f>IF(ISNUMBER(FIND(analysismethod8,'III_Plan comp 438.68 {Plan 6}'!CW$15)),"",'III_Plan comp 438.68 {Plan 6}'!CW$15&amp;analysismethod8)</f>
        <v xml:space="preserve">Revealed Shopper: Network Participation &amp; Appointment Availability; 
</v>
      </c>
      <c r="FE83" s="251" t="str">
        <f>IF(ISNUMBER(FIND(analysismethod8,'III_Plan comp 438.68 {Plan 6}'!CX$15)),"",'III_Plan comp 438.68 {Plan 6}'!CX$15&amp;analysismethod8)</f>
        <v xml:space="preserve">Revealed Shopper: Network Participation &amp; Appointment Availability; 
</v>
      </c>
      <c r="FF83" s="251" t="str">
        <f>IF(ISNUMBER(FIND(analysismethod8,'III_Plan comp 438.68 {Plan 6}'!CY$15)),"",'III_Plan comp 438.68 {Plan 6}'!CY$15&amp;analysismethod8)</f>
        <v xml:space="preserve">Revealed Shopper: Network Participation &amp; Appointment Availability; 
</v>
      </c>
      <c r="FG83" s="251" t="str">
        <f>IF(ISNUMBER(FIND(analysismethod8,'III_Plan comp 438.68 {Plan 6}'!CZ$15)),"",'III_Plan comp 438.68 {Plan 6}'!CZ$15&amp;analysismethod8)</f>
        <v xml:space="preserve">Revealed Shopper: Network Participation &amp; Appointment Availability;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FTE Ratio Analysis; 
</v>
      </c>
      <c r="BM84" s="251" t="str">
        <f>IF(ISNUMBER(FIND(analysismethod9,'III_Plan comp 438.68 {Plan 6}'!F$15)),"",'III_Plan comp 438.68 {Plan 6}'!F$15&amp;analysismethod9)</f>
        <v xml:space="preserve">FTE Ratio Analysis; 
</v>
      </c>
      <c r="BN84" s="251" t="str">
        <f>IF(ISNUMBER(FIND(analysismethod9,'III_Plan comp 438.68 {Plan 6}'!G$15)),"",'III_Plan comp 438.68 {Plan 6}'!G$15&amp;analysismethod9)</f>
        <v xml:space="preserve">FTE Ratio Analysis; 
</v>
      </c>
      <c r="BO84" s="251" t="str">
        <f>IF(ISNUMBER(FIND(analysismethod9,'III_Plan comp 438.68 {Plan 6}'!H$15)),"",'III_Plan comp 438.68 {Plan 6}'!H$15&amp;analysismethod9)</f>
        <v xml:space="preserve">FTE Ratio Analysis; 
</v>
      </c>
      <c r="BP84" s="251" t="str">
        <f>IF(ISNUMBER(FIND(analysismethod9,'III_Plan comp 438.68 {Plan 6}'!I$15)),"",'III_Plan comp 438.68 {Plan 6}'!I$15&amp;analysismethod9)</f>
        <v xml:space="preserve">FTE Ratio Analysis; 
</v>
      </c>
      <c r="BQ84" s="251" t="str">
        <f>IF(ISNUMBER(FIND(analysismethod9,'III_Plan comp 438.68 {Plan 6}'!J$15)),"",'III_Plan comp 438.68 {Plan 6}'!J$15&amp;analysismethod9)</f>
        <v xml:space="preserve">FTE Ratio Analysis; 
</v>
      </c>
      <c r="BR84" s="251" t="str">
        <f>IF(ISNUMBER(FIND(analysismethod9,'III_Plan comp 438.68 {Plan 6}'!K$15)),"",'III_Plan comp 438.68 {Plan 6}'!K$15&amp;analysismethod9)</f>
        <v xml:space="preserve">FTE Ratio Analysis; 
</v>
      </c>
      <c r="BS84" s="251" t="str">
        <f>IF(ISNUMBER(FIND(analysismethod9,'III_Plan comp 438.68 {Plan 6}'!L$15)),"",'III_Plan comp 438.68 {Plan 6}'!L$15&amp;analysismethod9)</f>
        <v xml:space="preserve">FTE Ratio Analysis; 
</v>
      </c>
      <c r="BT84" s="251" t="str">
        <f>IF(ISNUMBER(FIND(analysismethod9,'III_Plan comp 438.68 {Plan 6}'!M$15)),"",'III_Plan comp 438.68 {Plan 6}'!M$15&amp;analysismethod9)</f>
        <v xml:space="preserve">FTE Ratio Analysis; 
</v>
      </c>
      <c r="BU84" s="251" t="str">
        <f>IF(ISNUMBER(FIND(analysismethod9,'III_Plan comp 438.68 {Plan 6}'!N$15)),"",'III_Plan comp 438.68 {Plan 6}'!N$15&amp;analysismethod9)</f>
        <v xml:space="preserve">FTE Ratio Analysis; 
</v>
      </c>
      <c r="BV84" s="251" t="str">
        <f>IF(ISNUMBER(FIND(analysismethod9,'III_Plan comp 438.68 {Plan 6}'!O$15)),"",'III_Plan comp 438.68 {Plan 6}'!O$15&amp;analysismethod9)</f>
        <v xml:space="preserve">FTE Ratio Analysis; 
</v>
      </c>
      <c r="BW84" s="251" t="str">
        <f>IF(ISNUMBER(FIND(analysismethod9,'III_Plan comp 438.68 {Plan 6}'!P$15)),"",'III_Plan comp 438.68 {Plan 6}'!P$15&amp;analysismethod9)</f>
        <v xml:space="preserve">FTE Ratio Analysis; 
</v>
      </c>
      <c r="BX84" s="251" t="str">
        <f>IF(ISNUMBER(FIND(analysismethod9,'III_Plan comp 438.68 {Plan 6}'!Q$15)),"",'III_Plan comp 438.68 {Plan 6}'!Q$15&amp;analysismethod9)</f>
        <v xml:space="preserve">FTE Ratio Analysis; 
</v>
      </c>
      <c r="BY84" s="251" t="str">
        <f>IF(ISNUMBER(FIND(analysismethod9,'III_Plan comp 438.68 {Plan 6}'!R$15)),"",'III_Plan comp 438.68 {Plan 6}'!R$15&amp;analysismethod9)</f>
        <v xml:space="preserve">FTE Ratio Analysis; 
</v>
      </c>
      <c r="BZ84" s="251" t="str">
        <f>IF(ISNUMBER(FIND(analysismethod9,'III_Plan comp 438.68 {Plan 6}'!S$15)),"",'III_Plan comp 438.68 {Plan 6}'!S$15&amp;analysismethod9)</f>
        <v xml:space="preserve">FTE Ratio Analysis; 
</v>
      </c>
      <c r="CA84" s="251" t="str">
        <f>IF(ISNUMBER(FIND(analysismethod9,'III_Plan comp 438.68 {Plan 6}'!T$15)),"",'III_Plan comp 438.68 {Plan 6}'!T$15&amp;analysismethod9)</f>
        <v xml:space="preserve">FTE Ratio Analysis; 
</v>
      </c>
      <c r="CB84" s="251" t="str">
        <f>IF(ISNUMBER(FIND(analysismethod9,'III_Plan comp 438.68 {Plan 6}'!U$15)),"",'III_Plan comp 438.68 {Plan 6}'!U$15&amp;analysismethod9)</f>
        <v xml:space="preserve">FTE Ratio Analysis; 
</v>
      </c>
      <c r="CC84" s="251" t="str">
        <f>IF(ISNUMBER(FIND(analysismethod9,'III_Plan comp 438.68 {Plan 6}'!V$15)),"",'III_Plan comp 438.68 {Plan 6}'!V$15&amp;analysismethod9)</f>
        <v xml:space="preserve">FTE Ratio Analysis; 
</v>
      </c>
      <c r="CD84" s="251" t="str">
        <f>IF(ISNUMBER(FIND(analysismethod9,'III_Plan comp 438.68 {Plan 6}'!W$15)),"",'III_Plan comp 438.68 {Plan 6}'!W$15&amp;analysismethod9)</f>
        <v xml:space="preserve">FTE Ratio Analysis; 
</v>
      </c>
      <c r="CE84" s="251" t="str">
        <f>IF(ISNUMBER(FIND(analysismethod9,'III_Plan comp 438.68 {Plan 6}'!X$15)),"",'III_Plan comp 438.68 {Plan 6}'!X$15&amp;analysismethod9)</f>
        <v xml:space="preserve">FTE Ratio Analysis; 
</v>
      </c>
      <c r="CF84" s="251" t="str">
        <f>IF(ISNUMBER(FIND(analysismethod9,'III_Plan comp 438.68 {Plan 6}'!Y$15)),"",'III_Plan comp 438.68 {Plan 6}'!Y$15&amp;analysismethod9)</f>
        <v xml:space="preserve">FTE Ratio Analysis; 
</v>
      </c>
      <c r="CG84" s="251" t="str">
        <f>IF(ISNUMBER(FIND(analysismethod9,'III_Plan comp 438.68 {Plan 6}'!Z$15)),"",'III_Plan comp 438.68 {Plan 6}'!Z$15&amp;analysismethod9)</f>
        <v xml:space="preserve">FTE Ratio Analysis; 
</v>
      </c>
      <c r="CH84" s="251" t="str">
        <f>IF(ISNUMBER(FIND(analysismethod9,'III_Plan comp 438.68 {Plan 6}'!AA$15)),"",'III_Plan comp 438.68 {Plan 6}'!AA$15&amp;analysismethod9)</f>
        <v xml:space="preserve">FTE Ratio Analysis; 
</v>
      </c>
      <c r="CI84" s="251" t="str">
        <f>IF(ISNUMBER(FIND(analysismethod9,'III_Plan comp 438.68 {Plan 6}'!AB$15)),"",'III_Plan comp 438.68 {Plan 6}'!AB$15&amp;analysismethod9)</f>
        <v xml:space="preserve">FTE Ratio Analysis; 
</v>
      </c>
      <c r="CJ84" s="251" t="str">
        <f>IF(ISNUMBER(FIND(analysismethod9,'III_Plan comp 438.68 {Plan 6}'!AC$15)),"",'III_Plan comp 438.68 {Plan 6}'!AC$15&amp;analysismethod9)</f>
        <v xml:space="preserve">FTE Ratio Analysis; 
</v>
      </c>
      <c r="CK84" s="251" t="str">
        <f>IF(ISNUMBER(FIND(analysismethod9,'III_Plan comp 438.68 {Plan 6}'!AD$15)),"",'III_Plan comp 438.68 {Plan 6}'!AD$15&amp;analysismethod9)</f>
        <v xml:space="preserve">FTE Ratio Analysis; 
</v>
      </c>
      <c r="CL84" s="251" t="str">
        <f>IF(ISNUMBER(FIND(analysismethod9,'III_Plan comp 438.68 {Plan 6}'!AE$15)),"",'III_Plan comp 438.68 {Plan 6}'!AE$15&amp;analysismethod9)</f>
        <v xml:space="preserve">FTE Ratio Analysis; 
</v>
      </c>
      <c r="CM84" s="251" t="str">
        <f>IF(ISNUMBER(FIND(analysismethod9,'III_Plan comp 438.68 {Plan 6}'!AF$15)),"",'III_Plan comp 438.68 {Plan 6}'!AF$15&amp;analysismethod9)</f>
        <v xml:space="preserve">FTE Ratio Analysis; 
</v>
      </c>
      <c r="CN84" s="251" t="str">
        <f>IF(ISNUMBER(FIND(analysismethod9,'III_Plan comp 438.68 {Plan 6}'!AG$15)),"",'III_Plan comp 438.68 {Plan 6}'!AG$15&amp;analysismethod9)</f>
        <v xml:space="preserve">FTE Ratio Analysis; 
</v>
      </c>
      <c r="CO84" s="251" t="str">
        <f>IF(ISNUMBER(FIND(analysismethod9,'III_Plan comp 438.68 {Plan 6}'!AH$15)),"",'III_Plan comp 438.68 {Plan 6}'!AH$15&amp;analysismethod9)</f>
        <v xml:space="preserve">FTE Ratio Analysis; 
</v>
      </c>
      <c r="CP84" s="251" t="str">
        <f>IF(ISNUMBER(FIND(analysismethod9,'III_Plan comp 438.68 {Plan 6}'!AI$15)),"",'III_Plan comp 438.68 {Plan 6}'!AI$15&amp;analysismethod9)</f>
        <v xml:space="preserve">FTE Ratio Analysis; 
</v>
      </c>
      <c r="CQ84" s="251" t="str">
        <f>IF(ISNUMBER(FIND(analysismethod9,'III_Plan comp 438.68 {Plan 6}'!AJ$15)),"",'III_Plan comp 438.68 {Plan 6}'!AJ$15&amp;analysismethod9)</f>
        <v xml:space="preserve">FTE Ratio Analysis; 
</v>
      </c>
      <c r="CR84" s="251" t="str">
        <f>IF(ISNUMBER(FIND(analysismethod9,'III_Plan comp 438.68 {Plan 6}'!AK$15)),"",'III_Plan comp 438.68 {Plan 6}'!AK$15&amp;analysismethod9)</f>
        <v xml:space="preserve">FTE Ratio Analysis; 
</v>
      </c>
      <c r="CS84" s="251" t="str">
        <f>IF(ISNUMBER(FIND(analysismethod9,'III_Plan comp 438.68 {Plan 6}'!AL$15)),"",'III_Plan comp 438.68 {Plan 6}'!AL$15&amp;analysismethod9)</f>
        <v xml:space="preserve">FTE Ratio Analysis; 
</v>
      </c>
      <c r="CT84" s="251" t="str">
        <f>IF(ISNUMBER(FIND(analysismethod9,'III_Plan comp 438.68 {Plan 6}'!AM$15)),"",'III_Plan comp 438.68 {Plan 6}'!AM$15&amp;analysismethod9)</f>
        <v xml:space="preserve">FTE Ratio Analysis; 
</v>
      </c>
      <c r="CU84" s="251" t="str">
        <f>IF(ISNUMBER(FIND(analysismethod9,'III_Plan comp 438.68 {Plan 6}'!AN$15)),"",'III_Plan comp 438.68 {Plan 6}'!AN$15&amp;analysismethod9)</f>
        <v xml:space="preserve">FTE Ratio Analysis; 
</v>
      </c>
      <c r="CV84" s="251" t="str">
        <f>IF(ISNUMBER(FIND(analysismethod9,'III_Plan comp 438.68 {Plan 6}'!AO$15)),"",'III_Plan comp 438.68 {Plan 6}'!AO$15&amp;analysismethod9)</f>
        <v xml:space="preserve">FTE Ratio Analysis; 
</v>
      </c>
      <c r="CW84" s="251" t="str">
        <f>IF(ISNUMBER(FIND(analysismethod9,'III_Plan comp 438.68 {Plan 6}'!AP$15)),"",'III_Plan comp 438.68 {Plan 6}'!AP$15&amp;analysismethod9)</f>
        <v xml:space="preserve">FTE Ratio Analysis; 
</v>
      </c>
      <c r="CX84" s="251" t="str">
        <f>IF(ISNUMBER(FIND(analysismethod9,'III_Plan comp 438.68 {Plan 6}'!AQ$15)),"",'III_Plan comp 438.68 {Plan 6}'!AQ$15&amp;analysismethod9)</f>
        <v xml:space="preserve">FTE Ratio Analysis; 
</v>
      </c>
      <c r="CY84" s="251" t="str">
        <f>IF(ISNUMBER(FIND(analysismethod9,'III_Plan comp 438.68 {Plan 6}'!AR$15)),"",'III_Plan comp 438.68 {Plan 6}'!AR$15&amp;analysismethod9)</f>
        <v xml:space="preserve">FTE Ratio Analysis; 
</v>
      </c>
      <c r="CZ84" s="251" t="str">
        <f>IF(ISNUMBER(FIND(analysismethod9,'III_Plan comp 438.68 {Plan 6}'!AS$15)),"",'III_Plan comp 438.68 {Plan 6}'!AS$15&amp;analysismethod9)</f>
        <v xml:space="preserve">FTE Ratio Analysis; 
</v>
      </c>
      <c r="DA84" s="251" t="str">
        <f>IF(ISNUMBER(FIND(analysismethod9,'III_Plan comp 438.68 {Plan 6}'!AT$15)),"",'III_Plan comp 438.68 {Plan 6}'!AT$15&amp;analysismethod9)</f>
        <v xml:space="preserve">FTE Ratio Analysis; 
</v>
      </c>
      <c r="DB84" s="251" t="str">
        <f>IF(ISNUMBER(FIND(analysismethod9,'III_Plan comp 438.68 {Plan 6}'!AU$15)),"",'III_Plan comp 438.68 {Plan 6}'!AU$15&amp;analysismethod9)</f>
        <v xml:space="preserve">FTE Ratio Analysis; 
</v>
      </c>
      <c r="DC84" s="251" t="str">
        <f>IF(ISNUMBER(FIND(analysismethod9,'III_Plan comp 438.68 {Plan 6}'!AV$15)),"",'III_Plan comp 438.68 {Plan 6}'!AV$15&amp;analysismethod9)</f>
        <v xml:space="preserve">FTE Ratio Analysis; 
</v>
      </c>
      <c r="DD84" s="251" t="str">
        <f>IF(ISNUMBER(FIND(analysismethod9,'III_Plan comp 438.68 {Plan 6}'!AW$15)),"",'III_Plan comp 438.68 {Plan 6}'!AW$15&amp;analysismethod9)</f>
        <v xml:space="preserve">FTE Ratio Analysis; 
</v>
      </c>
      <c r="DE84" s="251" t="str">
        <f>IF(ISNUMBER(FIND(analysismethod9,'III_Plan comp 438.68 {Plan 6}'!AX$15)),"",'III_Plan comp 438.68 {Plan 6}'!AX$15&amp;analysismethod9)</f>
        <v xml:space="preserve">FTE Ratio Analysis; 
</v>
      </c>
      <c r="DF84" s="251" t="str">
        <f>IF(ISNUMBER(FIND(analysismethod9,'III_Plan comp 438.68 {Plan 6}'!AY$15)),"",'III_Plan comp 438.68 {Plan 6}'!AY$15&amp;analysismethod9)</f>
        <v xml:space="preserve">FTE Ratio Analysis; 
</v>
      </c>
      <c r="DG84" s="251" t="str">
        <f>IF(ISNUMBER(FIND(analysismethod9,'III_Plan comp 438.68 {Plan 6}'!AZ$15)),"",'III_Plan comp 438.68 {Plan 6}'!AZ$15&amp;analysismethod9)</f>
        <v xml:space="preserve">FTE Ratio Analysis; 
</v>
      </c>
      <c r="DH84" s="251" t="str">
        <f>IF(ISNUMBER(FIND(analysismethod9,'III_Plan comp 438.68 {Plan 6}'!BA$15)),"",'III_Plan comp 438.68 {Plan 6}'!BA$15&amp;analysismethod9)</f>
        <v xml:space="preserve">FTE Ratio Analysis; 
</v>
      </c>
      <c r="DI84" s="251" t="str">
        <f>IF(ISNUMBER(FIND(analysismethod9,'III_Plan comp 438.68 {Plan 6}'!BB$15)),"",'III_Plan comp 438.68 {Plan 6}'!BB$15&amp;analysismethod9)</f>
        <v xml:space="preserve">FTE Ratio Analysis; 
</v>
      </c>
      <c r="DJ84" s="251" t="str">
        <f>IF(ISNUMBER(FIND(analysismethod9,'III_Plan comp 438.68 {Plan 6}'!BC$15)),"",'III_Plan comp 438.68 {Plan 6}'!BC$15&amp;analysismethod9)</f>
        <v xml:space="preserve">FTE Ratio Analysis; 
</v>
      </c>
      <c r="DK84" s="251" t="str">
        <f>IF(ISNUMBER(FIND(analysismethod9,'III_Plan comp 438.68 {Plan 6}'!BD$15)),"",'III_Plan comp 438.68 {Plan 6}'!BD$15&amp;analysismethod9)</f>
        <v xml:space="preserve">FTE Ratio Analysis; 
</v>
      </c>
      <c r="DL84" s="251" t="str">
        <f>IF(ISNUMBER(FIND(analysismethod9,'III_Plan comp 438.68 {Plan 6}'!BE$15)),"",'III_Plan comp 438.68 {Plan 6}'!BE$15&amp;analysismethod9)</f>
        <v xml:space="preserve">FTE Ratio Analysis; 
</v>
      </c>
      <c r="DM84" s="251" t="str">
        <f>IF(ISNUMBER(FIND(analysismethod9,'III_Plan comp 438.68 {Plan 6}'!BF$15)),"",'III_Plan comp 438.68 {Plan 6}'!BF$15&amp;analysismethod9)</f>
        <v xml:space="preserve">FTE Ratio Analysis; 
</v>
      </c>
      <c r="DN84" s="251" t="str">
        <f>IF(ISNUMBER(FIND(analysismethod9,'III_Plan comp 438.68 {Plan 6}'!BG$15)),"",'III_Plan comp 438.68 {Plan 6}'!BG$15&amp;analysismethod9)</f>
        <v xml:space="preserve">FTE Ratio Analysis; 
</v>
      </c>
      <c r="DO84" s="251" t="str">
        <f>IF(ISNUMBER(FIND(analysismethod9,'III_Plan comp 438.68 {Plan 6}'!BH$15)),"",'III_Plan comp 438.68 {Plan 6}'!BH$15&amp;analysismethod9)</f>
        <v xml:space="preserve">FTE Ratio Analysis; 
</v>
      </c>
      <c r="DP84" s="251" t="str">
        <f>IF(ISNUMBER(FIND(analysismethod9,'III_Plan comp 438.68 {Plan 6}'!BI$15)),"",'III_Plan comp 438.68 {Plan 6}'!BI$15&amp;analysismethod9)</f>
        <v xml:space="preserve">FTE Ratio Analysis; 
</v>
      </c>
      <c r="DQ84" s="251" t="str">
        <f>IF(ISNUMBER(FIND(analysismethod9,'III_Plan comp 438.68 {Plan 6}'!BJ$15)),"",'III_Plan comp 438.68 {Plan 6}'!BJ$15&amp;analysismethod9)</f>
        <v xml:space="preserve">FTE Ratio Analysis; 
</v>
      </c>
      <c r="DR84" s="251" t="str">
        <f>IF(ISNUMBER(FIND(analysismethod9,'III_Plan comp 438.68 {Plan 6}'!BK$15)),"",'III_Plan comp 438.68 {Plan 6}'!BK$15&amp;analysismethod9)</f>
        <v xml:space="preserve">FTE Ratio Analysis; 
</v>
      </c>
      <c r="DS84" s="251" t="str">
        <f>IF(ISNUMBER(FIND(analysismethod9,'III_Plan comp 438.68 {Plan 6}'!BL$15)),"",'III_Plan comp 438.68 {Plan 6}'!BL$15&amp;analysismethod9)</f>
        <v xml:space="preserve">FTE Ratio Analysis; 
</v>
      </c>
      <c r="DT84" s="251" t="str">
        <f>IF(ISNUMBER(FIND(analysismethod9,'III_Plan comp 438.68 {Plan 6}'!BM$15)),"",'III_Plan comp 438.68 {Plan 6}'!BM$15&amp;analysismethod9)</f>
        <v xml:space="preserve">FTE Ratio Analysis; 
</v>
      </c>
      <c r="DU84" s="251" t="str">
        <f>IF(ISNUMBER(FIND(analysismethod9,'III_Plan comp 438.68 {Plan 6}'!BN$15)),"",'III_Plan comp 438.68 {Plan 6}'!BN$15&amp;analysismethod9)</f>
        <v xml:space="preserve">FTE Ratio Analysis; 
</v>
      </c>
      <c r="DV84" s="251" t="str">
        <f>IF(ISNUMBER(FIND(analysismethod9,'III_Plan comp 438.68 {Plan 6}'!BO$15)),"",'III_Plan comp 438.68 {Plan 6}'!BO$15&amp;analysismethod9)</f>
        <v xml:space="preserve">FTE Ratio Analysis; 
</v>
      </c>
      <c r="DW84" s="251" t="str">
        <f>IF(ISNUMBER(FIND(analysismethod9,'III_Plan comp 438.68 {Plan 6}'!BP$15)),"",'III_Plan comp 438.68 {Plan 6}'!BP$15&amp;analysismethod9)</f>
        <v xml:space="preserve">FTE Ratio Analysis; 
</v>
      </c>
      <c r="DX84" s="251" t="str">
        <f>IF(ISNUMBER(FIND(analysismethod9,'III_Plan comp 438.68 {Plan 6}'!BQ$15)),"",'III_Plan comp 438.68 {Plan 6}'!BQ$15&amp;analysismethod9)</f>
        <v xml:space="preserve">FTE Ratio Analysis; 
</v>
      </c>
      <c r="DY84" s="251" t="str">
        <f>IF(ISNUMBER(FIND(analysismethod9,'III_Plan comp 438.68 {Plan 6}'!BR$15)),"",'III_Plan comp 438.68 {Plan 6}'!BR$15&amp;analysismethod9)</f>
        <v xml:space="preserve">FTE Ratio Analysis; 
</v>
      </c>
      <c r="DZ84" s="251" t="str">
        <f>IF(ISNUMBER(FIND(analysismethod9,'III_Plan comp 438.68 {Plan 6}'!BS$15)),"",'III_Plan comp 438.68 {Plan 6}'!BS$15&amp;analysismethod9)</f>
        <v xml:space="preserve">FTE Ratio Analysis; 
</v>
      </c>
      <c r="EA84" s="251" t="str">
        <f>IF(ISNUMBER(FIND(analysismethod9,'III_Plan comp 438.68 {Plan 6}'!BT$15)),"",'III_Plan comp 438.68 {Plan 6}'!BT$15&amp;analysismethod9)</f>
        <v xml:space="preserve">FTE Ratio Analysis; 
</v>
      </c>
      <c r="EB84" s="251" t="str">
        <f>IF(ISNUMBER(FIND(analysismethod9,'III_Plan comp 438.68 {Plan 6}'!BU$15)),"",'III_Plan comp 438.68 {Plan 6}'!BU$15&amp;analysismethod9)</f>
        <v xml:space="preserve">FTE Ratio Analysis; 
</v>
      </c>
      <c r="EC84" s="251" t="str">
        <f>IF(ISNUMBER(FIND(analysismethod9,'III_Plan comp 438.68 {Plan 6}'!BV$15)),"",'III_Plan comp 438.68 {Plan 6}'!BV$15&amp;analysismethod9)</f>
        <v xml:space="preserve">FTE Ratio Analysis; 
</v>
      </c>
      <c r="ED84" s="251" t="str">
        <f>IF(ISNUMBER(FIND(analysismethod9,'III_Plan comp 438.68 {Plan 6}'!BW$15)),"",'III_Plan comp 438.68 {Plan 6}'!BW$15&amp;analysismethod9)</f>
        <v xml:space="preserve">FTE Ratio Analysis; 
</v>
      </c>
      <c r="EE84" s="251" t="str">
        <f>IF(ISNUMBER(FIND(analysismethod9,'III_Plan comp 438.68 {Plan 6}'!BX$15)),"",'III_Plan comp 438.68 {Plan 6}'!BX$15&amp;analysismethod9)</f>
        <v xml:space="preserve">FTE Ratio Analysis; 
</v>
      </c>
      <c r="EF84" s="251" t="str">
        <f>IF(ISNUMBER(FIND(analysismethod9,'III_Plan comp 438.68 {Plan 6}'!BY$15)),"",'III_Plan comp 438.68 {Plan 6}'!BY$15&amp;analysismethod9)</f>
        <v xml:space="preserve">FTE Ratio Analysis; 
</v>
      </c>
      <c r="EG84" s="251" t="str">
        <f>IF(ISNUMBER(FIND(analysismethod9,'III_Plan comp 438.68 {Plan 6}'!BZ$15)),"",'III_Plan comp 438.68 {Plan 6}'!BZ$15&amp;analysismethod9)</f>
        <v xml:space="preserve">FTE Ratio Analysis; 
</v>
      </c>
      <c r="EH84" s="251" t="str">
        <f>IF(ISNUMBER(FIND(analysismethod9,'III_Plan comp 438.68 {Plan 6}'!CA$15)),"",'III_Plan comp 438.68 {Plan 6}'!CA$15&amp;analysismethod9)</f>
        <v xml:space="preserve">FTE Ratio Analysis; 
</v>
      </c>
      <c r="EI84" s="251" t="str">
        <f>IF(ISNUMBER(FIND(analysismethod9,'III_Plan comp 438.68 {Plan 6}'!CB$15)),"",'III_Plan comp 438.68 {Plan 6}'!CB$15&amp;analysismethod9)</f>
        <v xml:space="preserve">FTE Ratio Analysis; 
</v>
      </c>
      <c r="EJ84" s="251" t="str">
        <f>IF(ISNUMBER(FIND(analysismethod9,'III_Plan comp 438.68 {Plan 6}'!CC$15)),"",'III_Plan comp 438.68 {Plan 6}'!CC$15&amp;analysismethod9)</f>
        <v xml:space="preserve">FTE Ratio Analysis; 
</v>
      </c>
      <c r="EK84" s="251" t="str">
        <f>IF(ISNUMBER(FIND(analysismethod9,'III_Plan comp 438.68 {Plan 6}'!CD$15)),"",'III_Plan comp 438.68 {Plan 6}'!CD$15&amp;analysismethod9)</f>
        <v xml:space="preserve">FTE Ratio Analysis; 
</v>
      </c>
      <c r="EL84" s="251" t="str">
        <f>IF(ISNUMBER(FIND(analysismethod9,'III_Plan comp 438.68 {Plan 6}'!CE$15)),"",'III_Plan comp 438.68 {Plan 6}'!CE$15&amp;analysismethod9)</f>
        <v xml:space="preserve">FTE Ratio Analysis; 
</v>
      </c>
      <c r="EM84" s="251" t="str">
        <f>IF(ISNUMBER(FIND(analysismethod9,'III_Plan comp 438.68 {Plan 6}'!CF$15)),"",'III_Plan comp 438.68 {Plan 6}'!CF$15&amp;analysismethod9)</f>
        <v xml:space="preserve">FTE Ratio Analysis; 
</v>
      </c>
      <c r="EN84" s="251" t="str">
        <f>IF(ISNUMBER(FIND(analysismethod9,'III_Plan comp 438.68 {Plan 6}'!CG$15)),"",'III_Plan comp 438.68 {Plan 6}'!CG$15&amp;analysismethod9)</f>
        <v xml:space="preserve">FTE Ratio Analysis; 
</v>
      </c>
      <c r="EO84" s="251" t="str">
        <f>IF(ISNUMBER(FIND(analysismethod9,'III_Plan comp 438.68 {Plan 6}'!CH$15)),"",'III_Plan comp 438.68 {Plan 6}'!CH$15&amp;analysismethod9)</f>
        <v xml:space="preserve">FTE Ratio Analysis; 
</v>
      </c>
      <c r="EP84" s="251" t="str">
        <f>IF(ISNUMBER(FIND(analysismethod9,'III_Plan comp 438.68 {Plan 6}'!CI$15)),"",'III_Plan comp 438.68 {Plan 6}'!CI$15&amp;analysismethod9)</f>
        <v xml:space="preserve">FTE Ratio Analysis; 
</v>
      </c>
      <c r="EQ84" s="251" t="str">
        <f>IF(ISNUMBER(FIND(analysismethod9,'III_Plan comp 438.68 {Plan 6}'!CJ$15)),"",'III_Plan comp 438.68 {Plan 6}'!CJ$15&amp;analysismethod9)</f>
        <v xml:space="preserve">FTE Ratio Analysis; 
</v>
      </c>
      <c r="ER84" s="251" t="str">
        <f>IF(ISNUMBER(FIND(analysismethod9,'III_Plan comp 438.68 {Plan 6}'!CK$15)),"",'III_Plan comp 438.68 {Plan 6}'!CK$15&amp;analysismethod9)</f>
        <v xml:space="preserve">FTE Ratio Analysis; 
</v>
      </c>
      <c r="ES84" s="251" t="str">
        <f>IF(ISNUMBER(FIND(analysismethod9,'III_Plan comp 438.68 {Plan 6}'!CL$15)),"",'III_Plan comp 438.68 {Plan 6}'!CL$15&amp;analysismethod9)</f>
        <v xml:space="preserve">FTE Ratio Analysis; 
</v>
      </c>
      <c r="ET84" s="251" t="str">
        <f>IF(ISNUMBER(FIND(analysismethod9,'III_Plan comp 438.68 {Plan 6}'!CM$15)),"",'III_Plan comp 438.68 {Plan 6}'!CM$15&amp;analysismethod9)</f>
        <v xml:space="preserve">FTE Ratio Analysis; 
</v>
      </c>
      <c r="EU84" s="251" t="str">
        <f>IF(ISNUMBER(FIND(analysismethod9,'III_Plan comp 438.68 {Plan 6}'!CN$15)),"",'III_Plan comp 438.68 {Plan 6}'!CN$15&amp;analysismethod9)</f>
        <v xml:space="preserve">FTE Ratio Analysis; 
</v>
      </c>
      <c r="EV84" s="251" t="str">
        <f>IF(ISNUMBER(FIND(analysismethod9,'III_Plan comp 438.68 {Plan 6}'!CO$15)),"",'III_Plan comp 438.68 {Plan 6}'!CO$15&amp;analysismethod9)</f>
        <v xml:space="preserve">FTE Ratio Analysis; 
</v>
      </c>
      <c r="EW84" s="251" t="str">
        <f>IF(ISNUMBER(FIND(analysismethod9,'III_Plan comp 438.68 {Plan 6}'!CP$15)),"",'III_Plan comp 438.68 {Plan 6}'!CP$15&amp;analysismethod9)</f>
        <v xml:space="preserve">FTE Ratio Analysis; 
</v>
      </c>
      <c r="EX84" s="251" t="str">
        <f>IF(ISNUMBER(FIND(analysismethod9,'III_Plan comp 438.68 {Plan 6}'!CQ$15)),"",'III_Plan comp 438.68 {Plan 6}'!CQ$15&amp;analysismethod9)</f>
        <v xml:space="preserve">FTE Ratio Analysis; 
</v>
      </c>
      <c r="EY84" s="251" t="str">
        <f>IF(ISNUMBER(FIND(analysismethod9,'III_Plan comp 438.68 {Plan 6}'!CR$15)),"",'III_Plan comp 438.68 {Plan 6}'!CR$15&amp;analysismethod9)</f>
        <v xml:space="preserve">FTE Ratio Analysis; 
</v>
      </c>
      <c r="EZ84" s="251" t="str">
        <f>IF(ISNUMBER(FIND(analysismethod9,'III_Plan comp 438.68 {Plan 6}'!CS$15)),"",'III_Plan comp 438.68 {Plan 6}'!CS$15&amp;analysismethod9)</f>
        <v xml:space="preserve">FTE Ratio Analysis; 
</v>
      </c>
      <c r="FA84" s="251" t="str">
        <f>IF(ISNUMBER(FIND(analysismethod9,'III_Plan comp 438.68 {Plan 6}'!CT$15)),"",'III_Plan comp 438.68 {Plan 6}'!CT$15&amp;analysismethod9)</f>
        <v xml:space="preserve">FTE Ratio Analysis; 
</v>
      </c>
      <c r="FB84" s="251" t="str">
        <f>IF(ISNUMBER(FIND(analysismethod9,'III_Plan comp 438.68 {Plan 6}'!CU$15)),"",'III_Plan comp 438.68 {Plan 6}'!CU$15&amp;analysismethod9)</f>
        <v xml:space="preserve">FTE Ratio Analysis; 
</v>
      </c>
      <c r="FC84" s="251" t="str">
        <f>IF(ISNUMBER(FIND(analysismethod9,'III_Plan comp 438.68 {Plan 6}'!CV$15)),"",'III_Plan comp 438.68 {Plan 6}'!CV$15&amp;analysismethod9)</f>
        <v xml:space="preserve">FTE Ratio Analysis; 
</v>
      </c>
      <c r="FD84" s="251" t="str">
        <f>IF(ISNUMBER(FIND(analysismethod9,'III_Plan comp 438.68 {Plan 6}'!CW$15)),"",'III_Plan comp 438.68 {Plan 6}'!CW$15&amp;analysismethod9)</f>
        <v xml:space="preserve">FTE Ratio Analysis; 
</v>
      </c>
      <c r="FE84" s="251" t="str">
        <f>IF(ISNUMBER(FIND(analysismethod9,'III_Plan comp 438.68 {Plan 6}'!CX$15)),"",'III_Plan comp 438.68 {Plan 6}'!CX$15&amp;analysismethod9)</f>
        <v xml:space="preserve">FTE Ratio Analysis; 
</v>
      </c>
      <c r="FF84" s="251" t="str">
        <f>IF(ISNUMBER(FIND(analysismethod9,'III_Plan comp 438.68 {Plan 6}'!CY$15)),"",'III_Plan comp 438.68 {Plan 6}'!CY$15&amp;analysismethod9)</f>
        <v xml:space="preserve">FTE Ratio Analysis; 
</v>
      </c>
      <c r="FG84" s="251" t="str">
        <f>IF(ISNUMBER(FIND(analysismethod9,'III_Plan comp 438.68 {Plan 6}'!CZ$15)),"",'III_Plan comp 438.68 {Plan 6}'!CZ$15&amp;analysismethod9)</f>
        <v xml:space="preserve">FTE Ratio Analysis; 
</v>
      </c>
    </row>
    <row r="85" spans="62:163" ht="14.4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Mandatory Provider Type Validation Analysis; 
</v>
      </c>
      <c r="BM85" s="254" t="str">
        <f>IF(ISNUMBER(FIND(analysismethod10,'III_Plan comp 438.68 {Plan 6}'!F$15)),"",'III_Plan comp 438.68 {Plan 6}'!F$15&amp;analysismethod10)</f>
        <v xml:space="preserve">Mandatory Provider Type Validation Analysis; 
</v>
      </c>
      <c r="BN85" s="254" t="str">
        <f>IF(ISNUMBER(FIND(analysismethod10,'III_Plan comp 438.68 {Plan 6}'!G$15)),"",'III_Plan comp 438.68 {Plan 6}'!G$15&amp;analysismethod10)</f>
        <v xml:space="preserve">Mandatory Provider Type Validation Analysis; 
</v>
      </c>
      <c r="BO85" s="254" t="str">
        <f>IF(ISNUMBER(FIND(analysismethod10,'III_Plan comp 438.68 {Plan 6}'!H$15)),"",'III_Plan comp 438.68 {Plan 6}'!H$15&amp;analysismethod10)</f>
        <v xml:space="preserve">Mandatory Provider Type Validation Analysis; 
</v>
      </c>
      <c r="BP85" s="254" t="str">
        <f>IF(ISNUMBER(FIND(analysismethod10,'III_Plan comp 438.68 {Plan 6}'!I$15)),"",'III_Plan comp 438.68 {Plan 6}'!I$15&amp;analysismethod10)</f>
        <v xml:space="preserve">Mandatory Provider Type Validation Analysis; 
</v>
      </c>
      <c r="BQ85" s="254" t="str">
        <f>IF(ISNUMBER(FIND(analysismethod10,'III_Plan comp 438.68 {Plan 6}'!J$15)),"",'III_Plan comp 438.68 {Plan 6}'!J$15&amp;analysismethod10)</f>
        <v xml:space="preserve">Mandatory Provider Type Validation Analysis; 
</v>
      </c>
      <c r="BR85" s="254" t="str">
        <f>IF(ISNUMBER(FIND(analysismethod10,'III_Plan comp 438.68 {Plan 6}'!K$15)),"",'III_Plan comp 438.68 {Plan 6}'!K$15&amp;analysismethod10)</f>
        <v xml:space="preserve">Mandatory Provider Type Validation Analysis; 
</v>
      </c>
      <c r="BS85" s="254" t="str">
        <f>IF(ISNUMBER(FIND(analysismethod10,'III_Plan comp 438.68 {Plan 6}'!L$15)),"",'III_Plan comp 438.68 {Plan 6}'!L$15&amp;analysismethod10)</f>
        <v xml:space="preserve">Mandatory Provider Type Validation Analysis; 
</v>
      </c>
      <c r="BT85" s="254" t="str">
        <f>IF(ISNUMBER(FIND(analysismethod10,'III_Plan comp 438.68 {Plan 6}'!M$15)),"",'III_Plan comp 438.68 {Plan 6}'!M$15&amp;analysismethod10)</f>
        <v xml:space="preserve">Mandatory Provider Type Validation Analysis; 
</v>
      </c>
      <c r="BU85" s="254" t="str">
        <f>IF(ISNUMBER(FIND(analysismethod10,'III_Plan comp 438.68 {Plan 6}'!N$15)),"",'III_Plan comp 438.68 {Plan 6}'!N$15&amp;analysismethod10)</f>
        <v xml:space="preserve">Mandatory Provider Type Validation Analysis; 
</v>
      </c>
      <c r="BV85" s="254" t="str">
        <f>IF(ISNUMBER(FIND(analysismethod10,'III_Plan comp 438.68 {Plan 6}'!O$15)),"",'III_Plan comp 438.68 {Plan 6}'!O$15&amp;analysismethod10)</f>
        <v xml:space="preserve">Mandatory Provider Type Validation Analysis; 
</v>
      </c>
      <c r="BW85" s="254" t="str">
        <f>IF(ISNUMBER(FIND(analysismethod10,'III_Plan comp 438.68 {Plan 6}'!P$15)),"",'III_Plan comp 438.68 {Plan 6}'!P$15&amp;analysismethod10)</f>
        <v xml:space="preserve">Mandatory Provider Type Validation Analysis; 
</v>
      </c>
      <c r="BX85" s="254" t="str">
        <f>IF(ISNUMBER(FIND(analysismethod10,'III_Plan comp 438.68 {Plan 6}'!Q$15)),"",'III_Plan comp 438.68 {Plan 6}'!Q$15&amp;analysismethod10)</f>
        <v xml:space="preserve">Mandatory Provider Type Validation Analysis; 
</v>
      </c>
      <c r="BY85" s="254" t="str">
        <f>IF(ISNUMBER(FIND(analysismethod10,'III_Plan comp 438.68 {Plan 6}'!R$15)),"",'III_Plan comp 438.68 {Plan 6}'!R$15&amp;analysismethod10)</f>
        <v xml:space="preserve">Mandatory Provider Type Validation Analysis; 
</v>
      </c>
      <c r="BZ85" s="254" t="str">
        <f>IF(ISNUMBER(FIND(analysismethod10,'III_Plan comp 438.68 {Plan 6}'!S$15)),"",'III_Plan comp 438.68 {Plan 6}'!S$15&amp;analysismethod10)</f>
        <v xml:space="preserve">Mandatory Provider Type Validation Analysis; 
</v>
      </c>
      <c r="CA85" s="254" t="str">
        <f>IF(ISNUMBER(FIND(analysismethod10,'III_Plan comp 438.68 {Plan 6}'!T$15)),"",'III_Plan comp 438.68 {Plan 6}'!T$15&amp;analysismethod10)</f>
        <v xml:space="preserve">Mandatory Provider Type Validation Analysis; 
</v>
      </c>
      <c r="CB85" s="254" t="str">
        <f>IF(ISNUMBER(FIND(analysismethod10,'III_Plan comp 438.68 {Plan 6}'!U$15)),"",'III_Plan comp 438.68 {Plan 6}'!U$15&amp;analysismethod10)</f>
        <v xml:space="preserve">Mandatory Provider Type Validation Analysis; 
</v>
      </c>
      <c r="CC85" s="254" t="str">
        <f>IF(ISNUMBER(FIND(analysismethod10,'III_Plan comp 438.68 {Plan 6}'!V$15)),"",'III_Plan comp 438.68 {Plan 6}'!V$15&amp;analysismethod10)</f>
        <v xml:space="preserve">Mandatory Provider Type Validation Analysis; 
</v>
      </c>
      <c r="CD85" s="254" t="str">
        <f>IF(ISNUMBER(FIND(analysismethod10,'III_Plan comp 438.68 {Plan 6}'!W$15)),"",'III_Plan comp 438.68 {Plan 6}'!W$15&amp;analysismethod10)</f>
        <v xml:space="preserve">Mandatory Provider Type Validation Analysis; 
</v>
      </c>
      <c r="CE85" s="254" t="str">
        <f>IF(ISNUMBER(FIND(analysismethod10,'III_Plan comp 438.68 {Plan 6}'!X$15)),"",'III_Plan comp 438.68 {Plan 6}'!X$15&amp;analysismethod10)</f>
        <v xml:space="preserve">Mandatory Provider Type Validation Analysis; 
</v>
      </c>
      <c r="CF85" s="254" t="str">
        <f>IF(ISNUMBER(FIND(analysismethod10,'III_Plan comp 438.68 {Plan 6}'!Y$15)),"",'III_Plan comp 438.68 {Plan 6}'!Y$15&amp;analysismethod10)</f>
        <v xml:space="preserve">Mandatory Provider Type Validation Analysis; 
</v>
      </c>
      <c r="CG85" s="254" t="str">
        <f>IF(ISNUMBER(FIND(analysismethod10,'III_Plan comp 438.68 {Plan 6}'!Z$15)),"",'III_Plan comp 438.68 {Plan 6}'!Z$15&amp;analysismethod10)</f>
        <v xml:space="preserve">Mandatory Provider Type Validation Analysis; 
</v>
      </c>
      <c r="CH85" s="254" t="str">
        <f>IF(ISNUMBER(FIND(analysismethod10,'III_Plan comp 438.68 {Plan 6}'!AA$15)),"",'III_Plan comp 438.68 {Plan 6}'!AA$15&amp;analysismethod10)</f>
        <v xml:space="preserve">Mandatory Provider Type Validation Analysis; 
</v>
      </c>
      <c r="CI85" s="254" t="str">
        <f>IF(ISNUMBER(FIND(analysismethod10,'III_Plan comp 438.68 {Plan 6}'!AB$15)),"",'III_Plan comp 438.68 {Plan 6}'!AB$15&amp;analysismethod10)</f>
        <v xml:space="preserve">Mandatory Provider Type Validation Analysis; 
</v>
      </c>
      <c r="CJ85" s="254" t="str">
        <f>IF(ISNUMBER(FIND(analysismethod10,'III_Plan comp 438.68 {Plan 6}'!AC$15)),"",'III_Plan comp 438.68 {Plan 6}'!AC$15&amp;analysismethod10)</f>
        <v xml:space="preserve">Mandatory Provider Type Validation Analysis; 
</v>
      </c>
      <c r="CK85" s="254" t="str">
        <f>IF(ISNUMBER(FIND(analysismethod10,'III_Plan comp 438.68 {Plan 6}'!AD$15)),"",'III_Plan comp 438.68 {Plan 6}'!AD$15&amp;analysismethod10)</f>
        <v xml:space="preserve">Mandatory Provider Type Validation Analysis; 
</v>
      </c>
      <c r="CL85" s="254" t="str">
        <f>IF(ISNUMBER(FIND(analysismethod10,'III_Plan comp 438.68 {Plan 6}'!AE$15)),"",'III_Plan comp 438.68 {Plan 6}'!AE$15&amp;analysismethod10)</f>
        <v xml:space="preserve">Mandatory Provider Type Validation Analysis; 
</v>
      </c>
      <c r="CM85" s="254" t="str">
        <f>IF(ISNUMBER(FIND(analysismethod10,'III_Plan comp 438.68 {Plan 6}'!AF$15)),"",'III_Plan comp 438.68 {Plan 6}'!AF$15&amp;analysismethod10)</f>
        <v xml:space="preserve">Mandatory Provider Type Validation Analysis; 
</v>
      </c>
      <c r="CN85" s="254" t="str">
        <f>IF(ISNUMBER(FIND(analysismethod10,'III_Plan comp 438.68 {Plan 6}'!AG$15)),"",'III_Plan comp 438.68 {Plan 6}'!AG$15&amp;analysismethod10)</f>
        <v xml:space="preserve">Mandatory Provider Type Validation Analysis; 
</v>
      </c>
      <c r="CO85" s="254" t="str">
        <f>IF(ISNUMBER(FIND(analysismethod10,'III_Plan comp 438.68 {Plan 6}'!AH$15)),"",'III_Plan comp 438.68 {Plan 6}'!AH$15&amp;analysismethod10)</f>
        <v xml:space="preserve">Mandatory Provider Type Validation Analysis; 
</v>
      </c>
      <c r="CP85" s="254" t="str">
        <f>IF(ISNUMBER(FIND(analysismethod10,'III_Plan comp 438.68 {Plan 6}'!AI$15)),"",'III_Plan comp 438.68 {Plan 6}'!AI$15&amp;analysismethod10)</f>
        <v xml:space="preserve">Mandatory Provider Type Validation Analysis; 
</v>
      </c>
      <c r="CQ85" s="254" t="str">
        <f>IF(ISNUMBER(FIND(analysismethod10,'III_Plan comp 438.68 {Plan 6}'!AJ$15)),"",'III_Plan comp 438.68 {Plan 6}'!AJ$15&amp;analysismethod10)</f>
        <v xml:space="preserve">Mandatory Provider Type Validation Analysis; 
</v>
      </c>
      <c r="CR85" s="254" t="str">
        <f>IF(ISNUMBER(FIND(analysismethod10,'III_Plan comp 438.68 {Plan 6}'!AK$15)),"",'III_Plan comp 438.68 {Plan 6}'!AK$15&amp;analysismethod10)</f>
        <v xml:space="preserve">Mandatory Provider Type Validation Analysis; 
</v>
      </c>
      <c r="CS85" s="254" t="str">
        <f>IF(ISNUMBER(FIND(analysismethod10,'III_Plan comp 438.68 {Plan 6}'!AL$15)),"",'III_Plan comp 438.68 {Plan 6}'!AL$15&amp;analysismethod10)</f>
        <v xml:space="preserve">Mandatory Provider Type Validation Analysis; 
</v>
      </c>
      <c r="CT85" s="254" t="str">
        <f>IF(ISNUMBER(FIND(analysismethod10,'III_Plan comp 438.68 {Plan 6}'!AM$15)),"",'III_Plan comp 438.68 {Plan 6}'!AM$15&amp;analysismethod10)</f>
        <v xml:space="preserve">Mandatory Provider Type Validation Analysis; 
</v>
      </c>
      <c r="CU85" s="254" t="str">
        <f>IF(ISNUMBER(FIND(analysismethod10,'III_Plan comp 438.68 {Plan 6}'!AN$15)),"",'III_Plan comp 438.68 {Plan 6}'!AN$15&amp;analysismethod10)</f>
        <v xml:space="preserve">Mandatory Provider Type Validation Analysis; 
</v>
      </c>
      <c r="CV85" s="254" t="str">
        <f>IF(ISNUMBER(FIND(analysismethod10,'III_Plan comp 438.68 {Plan 6}'!AO$15)),"",'III_Plan comp 438.68 {Plan 6}'!AO$15&amp;analysismethod10)</f>
        <v xml:space="preserve">Mandatory Provider Type Validation Analysis; 
</v>
      </c>
      <c r="CW85" s="254" t="str">
        <f>IF(ISNUMBER(FIND(analysismethod10,'III_Plan comp 438.68 {Plan 6}'!AP$15)),"",'III_Plan comp 438.68 {Plan 6}'!AP$15&amp;analysismethod10)</f>
        <v xml:space="preserve">Mandatory Provider Type Validation Analysis; 
</v>
      </c>
      <c r="CX85" s="254" t="str">
        <f>IF(ISNUMBER(FIND(analysismethod10,'III_Plan comp 438.68 {Plan 6}'!AQ$15)),"",'III_Plan comp 438.68 {Plan 6}'!AQ$15&amp;analysismethod10)</f>
        <v xml:space="preserve">Mandatory Provider Type Validation Analysis; 
</v>
      </c>
      <c r="CY85" s="254" t="str">
        <f>IF(ISNUMBER(FIND(analysismethod10,'III_Plan comp 438.68 {Plan 6}'!AR$15)),"",'III_Plan comp 438.68 {Plan 6}'!AR$15&amp;analysismethod10)</f>
        <v xml:space="preserve">Mandatory Provider Type Validation Analysis; 
</v>
      </c>
      <c r="CZ85" s="254" t="str">
        <f>IF(ISNUMBER(FIND(analysismethod10,'III_Plan comp 438.68 {Plan 6}'!AS$15)),"",'III_Plan comp 438.68 {Plan 6}'!AS$15&amp;analysismethod10)</f>
        <v xml:space="preserve">Mandatory Provider Type Validation Analysis; 
</v>
      </c>
      <c r="DA85" s="254" t="str">
        <f>IF(ISNUMBER(FIND(analysismethod10,'III_Plan comp 438.68 {Plan 6}'!AT$15)),"",'III_Plan comp 438.68 {Plan 6}'!AT$15&amp;analysismethod10)</f>
        <v xml:space="preserve">Mandatory Provider Type Validation Analysis; 
</v>
      </c>
      <c r="DB85" s="254" t="str">
        <f>IF(ISNUMBER(FIND(analysismethod10,'III_Plan comp 438.68 {Plan 6}'!AU$15)),"",'III_Plan comp 438.68 {Plan 6}'!AU$15&amp;analysismethod10)</f>
        <v xml:space="preserve">Mandatory Provider Type Validation Analysis; 
</v>
      </c>
      <c r="DC85" s="254" t="str">
        <f>IF(ISNUMBER(FIND(analysismethod10,'III_Plan comp 438.68 {Plan 6}'!AV$15)),"",'III_Plan comp 438.68 {Plan 6}'!AV$15&amp;analysismethod10)</f>
        <v xml:space="preserve">Mandatory Provider Type Validation Analysis; 
</v>
      </c>
      <c r="DD85" s="254" t="str">
        <f>IF(ISNUMBER(FIND(analysismethod10,'III_Plan comp 438.68 {Plan 6}'!AW$15)),"",'III_Plan comp 438.68 {Plan 6}'!AW$15&amp;analysismethod10)</f>
        <v xml:space="preserve">Mandatory Provider Type Validation Analysis; 
</v>
      </c>
      <c r="DE85" s="254" t="str">
        <f>IF(ISNUMBER(FIND(analysismethod10,'III_Plan comp 438.68 {Plan 6}'!AX$15)),"",'III_Plan comp 438.68 {Plan 6}'!AX$15&amp;analysismethod10)</f>
        <v xml:space="preserve">Mandatory Provider Type Validation Analysis; 
</v>
      </c>
      <c r="DF85" s="254" t="str">
        <f>IF(ISNUMBER(FIND(analysismethod10,'III_Plan comp 438.68 {Plan 6}'!AY$15)),"",'III_Plan comp 438.68 {Plan 6}'!AY$15&amp;analysismethod10)</f>
        <v xml:space="preserve">Mandatory Provider Type Validation Analysis; 
</v>
      </c>
      <c r="DG85" s="254" t="str">
        <f>IF(ISNUMBER(FIND(analysismethod10,'III_Plan comp 438.68 {Plan 6}'!AZ$15)),"",'III_Plan comp 438.68 {Plan 6}'!AZ$15&amp;analysismethod10)</f>
        <v xml:space="preserve">Mandatory Provider Type Validation Analysis; 
</v>
      </c>
      <c r="DH85" s="254" t="str">
        <f>IF(ISNUMBER(FIND(analysismethod10,'III_Plan comp 438.68 {Plan 6}'!BA$15)),"",'III_Plan comp 438.68 {Plan 6}'!BA$15&amp;analysismethod10)</f>
        <v xml:space="preserve">Mandatory Provider Type Validation Analysis; 
</v>
      </c>
      <c r="DI85" s="254" t="str">
        <f>IF(ISNUMBER(FIND(analysismethod10,'III_Plan comp 438.68 {Plan 6}'!BB$15)),"",'III_Plan comp 438.68 {Plan 6}'!BB$15&amp;analysismethod10)</f>
        <v xml:space="preserve">Mandatory Provider Type Validation Analysis; 
</v>
      </c>
      <c r="DJ85" s="254" t="str">
        <f>IF(ISNUMBER(FIND(analysismethod10,'III_Plan comp 438.68 {Plan 6}'!BC$15)),"",'III_Plan comp 438.68 {Plan 6}'!BC$15&amp;analysismethod10)</f>
        <v xml:space="preserve">Mandatory Provider Type Validation Analysis; 
</v>
      </c>
      <c r="DK85" s="254" t="str">
        <f>IF(ISNUMBER(FIND(analysismethod10,'III_Plan comp 438.68 {Plan 6}'!BD$15)),"",'III_Plan comp 438.68 {Plan 6}'!BD$15&amp;analysismethod10)</f>
        <v xml:space="preserve">Mandatory Provider Type Validation Analysis; 
</v>
      </c>
      <c r="DL85" s="254" t="str">
        <f>IF(ISNUMBER(FIND(analysismethod10,'III_Plan comp 438.68 {Plan 6}'!BE$15)),"",'III_Plan comp 438.68 {Plan 6}'!BE$15&amp;analysismethod10)</f>
        <v xml:space="preserve">Mandatory Provider Type Validation Analysis; 
</v>
      </c>
      <c r="DM85" s="254" t="str">
        <f>IF(ISNUMBER(FIND(analysismethod10,'III_Plan comp 438.68 {Plan 6}'!BF$15)),"",'III_Plan comp 438.68 {Plan 6}'!BF$15&amp;analysismethod10)</f>
        <v xml:space="preserve">Mandatory Provider Type Validation Analysis; 
</v>
      </c>
      <c r="DN85" s="254" t="str">
        <f>IF(ISNUMBER(FIND(analysismethod10,'III_Plan comp 438.68 {Plan 6}'!BG$15)),"",'III_Plan comp 438.68 {Plan 6}'!BG$15&amp;analysismethod10)</f>
        <v xml:space="preserve">Mandatory Provider Type Validation Analysis; 
</v>
      </c>
      <c r="DO85" s="254" t="str">
        <f>IF(ISNUMBER(FIND(analysismethod10,'III_Plan comp 438.68 {Plan 6}'!BH$15)),"",'III_Plan comp 438.68 {Plan 6}'!BH$15&amp;analysismethod10)</f>
        <v xml:space="preserve">Mandatory Provider Type Validation Analysis; 
</v>
      </c>
      <c r="DP85" s="254" t="str">
        <f>IF(ISNUMBER(FIND(analysismethod10,'III_Plan comp 438.68 {Plan 6}'!BI$15)),"",'III_Plan comp 438.68 {Plan 6}'!BI$15&amp;analysismethod10)</f>
        <v xml:space="preserve">Mandatory Provider Type Validation Analysis; 
</v>
      </c>
      <c r="DQ85" s="254" t="str">
        <f>IF(ISNUMBER(FIND(analysismethod10,'III_Plan comp 438.68 {Plan 6}'!BJ$15)),"",'III_Plan comp 438.68 {Plan 6}'!BJ$15&amp;analysismethod10)</f>
        <v xml:space="preserve">Mandatory Provider Type Validation Analysis; 
</v>
      </c>
      <c r="DR85" s="254" t="str">
        <f>IF(ISNUMBER(FIND(analysismethod10,'III_Plan comp 438.68 {Plan 6}'!BK$15)),"",'III_Plan comp 438.68 {Plan 6}'!BK$15&amp;analysismethod10)</f>
        <v xml:space="preserve">Mandatory Provider Type Validation Analysis; 
</v>
      </c>
      <c r="DS85" s="254" t="str">
        <f>IF(ISNUMBER(FIND(analysismethod10,'III_Plan comp 438.68 {Plan 6}'!BL$15)),"",'III_Plan comp 438.68 {Plan 6}'!BL$15&amp;analysismethod10)</f>
        <v xml:space="preserve">Mandatory Provider Type Validation Analysis; 
</v>
      </c>
      <c r="DT85" s="254" t="str">
        <f>IF(ISNUMBER(FIND(analysismethod10,'III_Plan comp 438.68 {Plan 6}'!BM$15)),"",'III_Plan comp 438.68 {Plan 6}'!BM$15&amp;analysismethod10)</f>
        <v xml:space="preserve">Mandatory Provider Type Validation Analysis; 
</v>
      </c>
      <c r="DU85" s="254" t="str">
        <f>IF(ISNUMBER(FIND(analysismethod10,'III_Plan comp 438.68 {Plan 6}'!BN$15)),"",'III_Plan comp 438.68 {Plan 6}'!BN$15&amp;analysismethod10)</f>
        <v xml:space="preserve">Mandatory Provider Type Validation Analysis; 
</v>
      </c>
      <c r="DV85" s="254" t="str">
        <f>IF(ISNUMBER(FIND(analysismethod10,'III_Plan comp 438.68 {Plan 6}'!BO$15)),"",'III_Plan comp 438.68 {Plan 6}'!BO$15&amp;analysismethod10)</f>
        <v xml:space="preserve">Mandatory Provider Type Validation Analysis; 
</v>
      </c>
      <c r="DW85" s="254" t="str">
        <f>IF(ISNUMBER(FIND(analysismethod10,'III_Plan comp 438.68 {Plan 6}'!BP$15)),"",'III_Plan comp 438.68 {Plan 6}'!BP$15&amp;analysismethod10)</f>
        <v xml:space="preserve">Mandatory Provider Type Validation Analysis; 
</v>
      </c>
      <c r="DX85" s="254" t="str">
        <f>IF(ISNUMBER(FIND(analysismethod10,'III_Plan comp 438.68 {Plan 6}'!BQ$15)),"",'III_Plan comp 438.68 {Plan 6}'!BQ$15&amp;analysismethod10)</f>
        <v xml:space="preserve">Mandatory Provider Type Validation Analysis; 
</v>
      </c>
      <c r="DY85" s="254" t="str">
        <f>IF(ISNUMBER(FIND(analysismethod10,'III_Plan comp 438.68 {Plan 6}'!BR$15)),"",'III_Plan comp 438.68 {Plan 6}'!BR$15&amp;analysismethod10)</f>
        <v xml:space="preserve">Mandatory Provider Type Validation Analysis; 
</v>
      </c>
      <c r="DZ85" s="254" t="str">
        <f>IF(ISNUMBER(FIND(analysismethod10,'III_Plan comp 438.68 {Plan 6}'!BS$15)),"",'III_Plan comp 438.68 {Plan 6}'!BS$15&amp;analysismethod10)</f>
        <v xml:space="preserve">Mandatory Provider Type Validation Analysis; 
</v>
      </c>
      <c r="EA85" s="254" t="str">
        <f>IF(ISNUMBER(FIND(analysismethod10,'III_Plan comp 438.68 {Plan 6}'!BT$15)),"",'III_Plan comp 438.68 {Plan 6}'!BT$15&amp;analysismethod10)</f>
        <v xml:space="preserve">Mandatory Provider Type Validation Analysis; 
</v>
      </c>
      <c r="EB85" s="254" t="str">
        <f>IF(ISNUMBER(FIND(analysismethod10,'III_Plan comp 438.68 {Plan 6}'!BU$15)),"",'III_Plan comp 438.68 {Plan 6}'!BU$15&amp;analysismethod10)</f>
        <v xml:space="preserve">Mandatory Provider Type Validation Analysis; 
</v>
      </c>
      <c r="EC85" s="254" t="str">
        <f>IF(ISNUMBER(FIND(analysismethod10,'III_Plan comp 438.68 {Plan 6}'!BV$15)),"",'III_Plan comp 438.68 {Plan 6}'!BV$15&amp;analysismethod10)</f>
        <v xml:space="preserve">Mandatory Provider Type Validation Analysis; 
</v>
      </c>
      <c r="ED85" s="254" t="str">
        <f>IF(ISNUMBER(FIND(analysismethod10,'III_Plan comp 438.68 {Plan 6}'!BW$15)),"",'III_Plan comp 438.68 {Plan 6}'!BW$15&amp;analysismethod10)</f>
        <v xml:space="preserve">Mandatory Provider Type Validation Analysis; 
</v>
      </c>
      <c r="EE85" s="254" t="str">
        <f>IF(ISNUMBER(FIND(analysismethod10,'III_Plan comp 438.68 {Plan 6}'!BX$15)),"",'III_Plan comp 438.68 {Plan 6}'!BX$15&amp;analysismethod10)</f>
        <v xml:space="preserve">Mandatory Provider Type Validation Analysis; 
</v>
      </c>
      <c r="EF85" s="254" t="str">
        <f>IF(ISNUMBER(FIND(analysismethod10,'III_Plan comp 438.68 {Plan 6}'!BY$15)),"",'III_Plan comp 438.68 {Plan 6}'!BY$15&amp;analysismethod10)</f>
        <v xml:space="preserve">Mandatory Provider Type Validation Analysis; 
</v>
      </c>
      <c r="EG85" s="254" t="str">
        <f>IF(ISNUMBER(FIND(analysismethod10,'III_Plan comp 438.68 {Plan 6}'!BZ$15)),"",'III_Plan comp 438.68 {Plan 6}'!BZ$15&amp;analysismethod10)</f>
        <v xml:space="preserve">Mandatory Provider Type Validation Analysis; 
</v>
      </c>
      <c r="EH85" s="254" t="str">
        <f>IF(ISNUMBER(FIND(analysismethod10,'III_Plan comp 438.68 {Plan 6}'!CA$15)),"",'III_Plan comp 438.68 {Plan 6}'!CA$15&amp;analysismethod10)</f>
        <v xml:space="preserve">Mandatory Provider Type Validation Analysis; 
</v>
      </c>
      <c r="EI85" s="254" t="str">
        <f>IF(ISNUMBER(FIND(analysismethod10,'III_Plan comp 438.68 {Plan 6}'!CB$15)),"",'III_Plan comp 438.68 {Plan 6}'!CB$15&amp;analysismethod10)</f>
        <v xml:space="preserve">Mandatory Provider Type Validation Analysis; 
</v>
      </c>
      <c r="EJ85" s="254" t="str">
        <f>IF(ISNUMBER(FIND(analysismethod10,'III_Plan comp 438.68 {Plan 6}'!CC$15)),"",'III_Plan comp 438.68 {Plan 6}'!CC$15&amp;analysismethod10)</f>
        <v xml:space="preserve">Mandatory Provider Type Validation Analysis; 
</v>
      </c>
      <c r="EK85" s="254" t="str">
        <f>IF(ISNUMBER(FIND(analysismethod10,'III_Plan comp 438.68 {Plan 6}'!CD$15)),"",'III_Plan comp 438.68 {Plan 6}'!CD$15&amp;analysismethod10)</f>
        <v xml:space="preserve">Mandatory Provider Type Validation Analysis; 
</v>
      </c>
      <c r="EL85" s="254" t="str">
        <f>IF(ISNUMBER(FIND(analysismethod10,'III_Plan comp 438.68 {Plan 6}'!CE$15)),"",'III_Plan comp 438.68 {Plan 6}'!CE$15&amp;analysismethod10)</f>
        <v xml:space="preserve">Mandatory Provider Type Validation Analysis; 
</v>
      </c>
      <c r="EM85" s="254" t="str">
        <f>IF(ISNUMBER(FIND(analysismethod10,'III_Plan comp 438.68 {Plan 6}'!CF$15)),"",'III_Plan comp 438.68 {Plan 6}'!CF$15&amp;analysismethod10)</f>
        <v xml:space="preserve">Mandatory Provider Type Validation Analysis; 
</v>
      </c>
      <c r="EN85" s="254" t="str">
        <f>IF(ISNUMBER(FIND(analysismethod10,'III_Plan comp 438.68 {Plan 6}'!CG$15)),"",'III_Plan comp 438.68 {Plan 6}'!CG$15&amp;analysismethod10)</f>
        <v xml:space="preserve">Mandatory Provider Type Validation Analysis; 
</v>
      </c>
      <c r="EO85" s="254" t="str">
        <f>IF(ISNUMBER(FIND(analysismethod10,'III_Plan comp 438.68 {Plan 6}'!CH$15)),"",'III_Plan comp 438.68 {Plan 6}'!CH$15&amp;analysismethod10)</f>
        <v xml:space="preserve">Mandatory Provider Type Validation Analysis; 
</v>
      </c>
      <c r="EP85" s="254" t="str">
        <f>IF(ISNUMBER(FIND(analysismethod10,'III_Plan comp 438.68 {Plan 6}'!CI$15)),"",'III_Plan comp 438.68 {Plan 6}'!CI$15&amp;analysismethod10)</f>
        <v xml:space="preserve">Mandatory Provider Type Validation Analysis; 
</v>
      </c>
      <c r="EQ85" s="254" t="str">
        <f>IF(ISNUMBER(FIND(analysismethod10,'III_Plan comp 438.68 {Plan 6}'!CJ$15)),"",'III_Plan comp 438.68 {Plan 6}'!CJ$15&amp;analysismethod10)</f>
        <v xml:space="preserve">Mandatory Provider Type Validation Analysis; 
</v>
      </c>
      <c r="ER85" s="254" t="str">
        <f>IF(ISNUMBER(FIND(analysismethod10,'III_Plan comp 438.68 {Plan 6}'!CK$15)),"",'III_Plan comp 438.68 {Plan 6}'!CK$15&amp;analysismethod10)</f>
        <v xml:space="preserve">Mandatory Provider Type Validation Analysis; 
</v>
      </c>
      <c r="ES85" s="254" t="str">
        <f>IF(ISNUMBER(FIND(analysismethod10,'III_Plan comp 438.68 {Plan 6}'!CL$15)),"",'III_Plan comp 438.68 {Plan 6}'!CL$15&amp;analysismethod10)</f>
        <v xml:space="preserve">Mandatory Provider Type Validation Analysis; 
</v>
      </c>
      <c r="ET85" s="254" t="str">
        <f>IF(ISNUMBER(FIND(analysismethod10,'III_Plan comp 438.68 {Plan 6}'!CM$15)),"",'III_Plan comp 438.68 {Plan 6}'!CM$15&amp;analysismethod10)</f>
        <v xml:space="preserve">Mandatory Provider Type Validation Analysis; 
</v>
      </c>
      <c r="EU85" s="254" t="str">
        <f>IF(ISNUMBER(FIND(analysismethod10,'III_Plan comp 438.68 {Plan 6}'!CN$15)),"",'III_Plan comp 438.68 {Plan 6}'!CN$15&amp;analysismethod10)</f>
        <v xml:space="preserve">Mandatory Provider Type Validation Analysis; 
</v>
      </c>
      <c r="EV85" s="254" t="str">
        <f>IF(ISNUMBER(FIND(analysismethod10,'III_Plan comp 438.68 {Plan 6}'!CO$15)),"",'III_Plan comp 438.68 {Plan 6}'!CO$15&amp;analysismethod10)</f>
        <v xml:space="preserve">Mandatory Provider Type Validation Analysis; 
</v>
      </c>
      <c r="EW85" s="254" t="str">
        <f>IF(ISNUMBER(FIND(analysismethod10,'III_Plan comp 438.68 {Plan 6}'!CP$15)),"",'III_Plan comp 438.68 {Plan 6}'!CP$15&amp;analysismethod10)</f>
        <v xml:space="preserve">Mandatory Provider Type Validation Analysis; 
</v>
      </c>
      <c r="EX85" s="254" t="str">
        <f>IF(ISNUMBER(FIND(analysismethod10,'III_Plan comp 438.68 {Plan 6}'!CQ$15)),"",'III_Plan comp 438.68 {Plan 6}'!CQ$15&amp;analysismethod10)</f>
        <v xml:space="preserve">Mandatory Provider Type Validation Analysis; 
</v>
      </c>
      <c r="EY85" s="254" t="str">
        <f>IF(ISNUMBER(FIND(analysismethod10,'III_Plan comp 438.68 {Plan 6}'!CR$15)),"",'III_Plan comp 438.68 {Plan 6}'!CR$15&amp;analysismethod10)</f>
        <v xml:space="preserve">Mandatory Provider Type Validation Analysis; 
</v>
      </c>
      <c r="EZ85" s="254" t="str">
        <f>IF(ISNUMBER(FIND(analysismethod10,'III_Plan comp 438.68 {Plan 6}'!CS$15)),"",'III_Plan comp 438.68 {Plan 6}'!CS$15&amp;analysismethod10)</f>
        <v xml:space="preserve">Mandatory Provider Type Validation Analysis; 
</v>
      </c>
      <c r="FA85" s="254" t="str">
        <f>IF(ISNUMBER(FIND(analysismethod10,'III_Plan comp 438.68 {Plan 6}'!CT$15)),"",'III_Plan comp 438.68 {Plan 6}'!CT$15&amp;analysismethod10)</f>
        <v xml:space="preserve">Mandatory Provider Type Validation Analysis; 
</v>
      </c>
      <c r="FB85" s="254" t="str">
        <f>IF(ISNUMBER(FIND(analysismethod10,'III_Plan comp 438.68 {Plan 6}'!CU$15)),"",'III_Plan comp 438.68 {Plan 6}'!CU$15&amp;analysismethod10)</f>
        <v xml:space="preserve">Mandatory Provider Type Validation Analysis; 
</v>
      </c>
      <c r="FC85" s="254" t="str">
        <f>IF(ISNUMBER(FIND(analysismethod10,'III_Plan comp 438.68 {Plan 6}'!CV$15)),"",'III_Plan comp 438.68 {Plan 6}'!CV$15&amp;analysismethod10)</f>
        <v xml:space="preserve">Mandatory Provider Type Validation Analysis; 
</v>
      </c>
      <c r="FD85" s="254" t="str">
        <f>IF(ISNUMBER(FIND(analysismethod10,'III_Plan comp 438.68 {Plan 6}'!CW$15)),"",'III_Plan comp 438.68 {Plan 6}'!CW$15&amp;analysismethod10)</f>
        <v xml:space="preserve">Mandatory Provider Type Validation Analysis; 
</v>
      </c>
      <c r="FE85" s="254" t="str">
        <f>IF(ISNUMBER(FIND(analysismethod10,'III_Plan comp 438.68 {Plan 6}'!CX$15)),"",'III_Plan comp 438.68 {Plan 6}'!CX$15&amp;analysismethod10)</f>
        <v xml:space="preserve">Mandatory Provider Type Validation Analysis; 
</v>
      </c>
      <c r="FF85" s="254" t="str">
        <f>IF(ISNUMBER(FIND(analysismethod10,'III_Plan comp 438.68 {Plan 6}'!CY$15)),"",'III_Plan comp 438.68 {Plan 6}'!CY$15&amp;analysismethod10)</f>
        <v xml:space="preserve">Mandatory Provider Type Validation Analysis; 
</v>
      </c>
      <c r="FG85" s="254" t="str">
        <f>IF(ISNUMBER(FIND(analysismethod10,'III_Plan comp 438.68 {Plan 6}'!CZ$15)),"",'III_Plan comp 438.68 {Plan 6}'!CZ$15&amp;analysismethod10)</f>
        <v xml:space="preserve">Mandatory Provider Type Validation Analysis; 
</v>
      </c>
    </row>
    <row r="86" spans="62:163" ht="14.45" thickTop="1"/>
    <row r="87" spans="62:163" ht="14.45" thickBot="1"/>
    <row r="88" spans="62:163" ht="14.4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Revealed Shopper: Network Participation &amp; Appointment Availability; 
</v>
      </c>
      <c r="BM95" s="251" t="str">
        <f>IF(ISNUMBER(FIND(analysismethod8,'III_Plan comp 438.68 {Plan 7}'!F$15)),"",'III_Plan comp 438.68 {Plan 7}'!F$15&amp;analysismethod8)</f>
        <v xml:space="preserve">Revealed Shopper: Network Participation &amp; Appointment Availability; 
</v>
      </c>
      <c r="BN95" s="251" t="str">
        <f>IF(ISNUMBER(FIND(analysismethod8,'III_Plan comp 438.68 {Plan 7}'!G$15)),"",'III_Plan comp 438.68 {Plan 7}'!G$15&amp;analysismethod8)</f>
        <v xml:space="preserve">Revealed Shopper: Network Participation &amp; Appointment Availability; 
</v>
      </c>
      <c r="BO95" s="251" t="str">
        <f>IF(ISNUMBER(FIND(analysismethod8,'III_Plan comp 438.68 {Plan 7}'!H$15)),"",'III_Plan comp 438.68 {Plan 7}'!H$15&amp;analysismethod8)</f>
        <v xml:space="preserve">Revealed Shopper: Network Participation &amp; Appointment Availability; 
</v>
      </c>
      <c r="BP95" s="251" t="str">
        <f>IF(ISNUMBER(FIND(analysismethod8,'III_Plan comp 438.68 {Plan 7}'!I$15)),"",'III_Plan comp 438.68 {Plan 7}'!I$15&amp;analysismethod8)</f>
        <v xml:space="preserve">Revealed Shopper: Network Participation &amp; Appointment Availability; 
</v>
      </c>
      <c r="BQ95" s="251" t="str">
        <f>IF(ISNUMBER(FIND(analysismethod8,'III_Plan comp 438.68 {Plan 7}'!J$15)),"",'III_Plan comp 438.68 {Plan 7}'!J$15&amp;analysismethod8)</f>
        <v xml:space="preserve">Revealed Shopper: Network Participation &amp; Appointment Availability; 
</v>
      </c>
      <c r="BR95" s="251" t="str">
        <f>IF(ISNUMBER(FIND(analysismethod8,'III_Plan comp 438.68 {Plan 7}'!K$15)),"",'III_Plan comp 438.68 {Plan 7}'!K$15&amp;analysismethod8)</f>
        <v xml:space="preserve">Revealed Shopper: Network Participation &amp; Appointment Availability; 
</v>
      </c>
      <c r="BS95" s="251" t="str">
        <f>IF(ISNUMBER(FIND(analysismethod8,'III_Plan comp 438.68 {Plan 7}'!L$15)),"",'III_Plan comp 438.68 {Plan 7}'!L$15&amp;analysismethod8)</f>
        <v xml:space="preserve">Revealed Shopper: Network Participation &amp; Appointment Availability; 
</v>
      </c>
      <c r="BT95" s="251" t="str">
        <f>IF(ISNUMBER(FIND(analysismethod8,'III_Plan comp 438.68 {Plan 7}'!M$15)),"",'III_Plan comp 438.68 {Plan 7}'!M$15&amp;analysismethod8)</f>
        <v xml:space="preserve">Revealed Shopper: Network Participation &amp; Appointment Availability; 
</v>
      </c>
      <c r="BU95" s="251" t="str">
        <f>IF(ISNUMBER(FIND(analysismethod8,'III_Plan comp 438.68 {Plan 7}'!N$15)),"",'III_Plan comp 438.68 {Plan 7}'!N$15&amp;analysismethod8)</f>
        <v xml:space="preserve">Revealed Shopper: Network Participation &amp; Appointment Availability; 
</v>
      </c>
      <c r="BV95" s="251" t="str">
        <f>IF(ISNUMBER(FIND(analysismethod8,'III_Plan comp 438.68 {Plan 7}'!O$15)),"",'III_Plan comp 438.68 {Plan 7}'!O$15&amp;analysismethod8)</f>
        <v xml:space="preserve">Revealed Shopper: Network Participation &amp; Appointment Availability; 
</v>
      </c>
      <c r="BW95" s="251" t="str">
        <f>IF(ISNUMBER(FIND(analysismethod8,'III_Plan comp 438.68 {Plan 7}'!P$15)),"",'III_Plan comp 438.68 {Plan 7}'!P$15&amp;analysismethod8)</f>
        <v xml:space="preserve">Revealed Shopper: Network Participation &amp; Appointment Availability; 
</v>
      </c>
      <c r="BX95" s="251" t="str">
        <f>IF(ISNUMBER(FIND(analysismethod8,'III_Plan comp 438.68 {Plan 7}'!Q$15)),"",'III_Plan comp 438.68 {Plan 7}'!Q$15&amp;analysismethod8)</f>
        <v xml:space="preserve">Revealed Shopper: Network Participation &amp; Appointment Availability; 
</v>
      </c>
      <c r="BY95" s="251" t="str">
        <f>IF(ISNUMBER(FIND(analysismethod8,'III_Plan comp 438.68 {Plan 7}'!R$15)),"",'III_Plan comp 438.68 {Plan 7}'!R$15&amp;analysismethod8)</f>
        <v xml:space="preserve">Revealed Shopper: Network Participation &amp; Appointment Availability; 
</v>
      </c>
      <c r="BZ95" s="251" t="str">
        <f>IF(ISNUMBER(FIND(analysismethod8,'III_Plan comp 438.68 {Plan 7}'!S$15)),"",'III_Plan comp 438.68 {Plan 7}'!S$15&amp;analysismethod8)</f>
        <v xml:space="preserve">Revealed Shopper: Network Participation &amp; Appointment Availability; 
</v>
      </c>
      <c r="CA95" s="251" t="str">
        <f>IF(ISNUMBER(FIND(analysismethod8,'III_Plan comp 438.68 {Plan 7}'!T$15)),"",'III_Plan comp 438.68 {Plan 7}'!T$15&amp;analysismethod8)</f>
        <v xml:space="preserve">Revealed Shopper: Network Participation &amp; Appointment Availability; 
</v>
      </c>
      <c r="CB95" s="251" t="str">
        <f>IF(ISNUMBER(FIND(analysismethod8,'III_Plan comp 438.68 {Plan 7}'!U$15)),"",'III_Plan comp 438.68 {Plan 7}'!U$15&amp;analysismethod8)</f>
        <v xml:space="preserve">Revealed Shopper: Network Participation &amp; Appointment Availability; 
</v>
      </c>
      <c r="CC95" s="251" t="str">
        <f>IF(ISNUMBER(FIND(analysismethod8,'III_Plan comp 438.68 {Plan 7}'!V$15)),"",'III_Plan comp 438.68 {Plan 7}'!V$15&amp;analysismethod8)</f>
        <v xml:space="preserve">Revealed Shopper: Network Participation &amp; Appointment Availability; 
</v>
      </c>
      <c r="CD95" s="251" t="str">
        <f>IF(ISNUMBER(FIND(analysismethod8,'III_Plan comp 438.68 {Plan 7}'!W$15)),"",'III_Plan comp 438.68 {Plan 7}'!W$15&amp;analysismethod8)</f>
        <v xml:space="preserve">Revealed Shopper: Network Participation &amp; Appointment Availability; 
</v>
      </c>
      <c r="CE95" s="251" t="str">
        <f>IF(ISNUMBER(FIND(analysismethod8,'III_Plan comp 438.68 {Plan 7}'!X$15)),"",'III_Plan comp 438.68 {Plan 7}'!X$15&amp;analysismethod8)</f>
        <v xml:space="preserve">Revealed Shopper: Network Participation &amp; Appointment Availability; 
</v>
      </c>
      <c r="CF95" s="251" t="str">
        <f>IF(ISNUMBER(FIND(analysismethod8,'III_Plan comp 438.68 {Plan 7}'!Y$15)),"",'III_Plan comp 438.68 {Plan 7}'!Y$15&amp;analysismethod8)</f>
        <v xml:space="preserve">Revealed Shopper: Network Participation &amp; Appointment Availability; 
</v>
      </c>
      <c r="CG95" s="251" t="str">
        <f>IF(ISNUMBER(FIND(analysismethod8,'III_Plan comp 438.68 {Plan 7}'!Z$15)),"",'III_Plan comp 438.68 {Plan 7}'!Z$15&amp;analysismethod8)</f>
        <v xml:space="preserve">Revealed Shopper: Network Participation &amp; Appointment Availability; 
</v>
      </c>
      <c r="CH95" s="251" t="str">
        <f>IF(ISNUMBER(FIND(analysismethod8,'III_Plan comp 438.68 {Plan 7}'!AA$15)),"",'III_Plan comp 438.68 {Plan 7}'!AA$15&amp;analysismethod8)</f>
        <v xml:space="preserve">Revealed Shopper: Network Participation &amp; Appointment Availability; 
</v>
      </c>
      <c r="CI95" s="251" t="str">
        <f>IF(ISNUMBER(FIND(analysismethod8,'III_Plan comp 438.68 {Plan 7}'!AB$15)),"",'III_Plan comp 438.68 {Plan 7}'!AB$15&amp;analysismethod8)</f>
        <v xml:space="preserve">Revealed Shopper: Network Participation &amp; Appointment Availability; 
</v>
      </c>
      <c r="CJ95" s="251" t="str">
        <f>IF(ISNUMBER(FIND(analysismethod8,'III_Plan comp 438.68 {Plan 7}'!AC$15)),"",'III_Plan comp 438.68 {Plan 7}'!AC$15&amp;analysismethod8)</f>
        <v xml:space="preserve">Revealed Shopper: Network Participation &amp; Appointment Availability; 
</v>
      </c>
      <c r="CK95" s="251" t="str">
        <f>IF(ISNUMBER(FIND(analysismethod8,'III_Plan comp 438.68 {Plan 7}'!AD$15)),"",'III_Plan comp 438.68 {Plan 7}'!AD$15&amp;analysismethod8)</f>
        <v xml:space="preserve">Revealed Shopper: Network Participation &amp; Appointment Availability; 
</v>
      </c>
      <c r="CL95" s="251" t="str">
        <f>IF(ISNUMBER(FIND(analysismethod8,'III_Plan comp 438.68 {Plan 7}'!AE$15)),"",'III_Plan comp 438.68 {Plan 7}'!AE$15&amp;analysismethod8)</f>
        <v xml:space="preserve">Revealed Shopper: Network Participation &amp; Appointment Availability; 
</v>
      </c>
      <c r="CM95" s="251" t="str">
        <f>IF(ISNUMBER(FIND(analysismethod8,'III_Plan comp 438.68 {Plan 7}'!AF$15)),"",'III_Plan comp 438.68 {Plan 7}'!AF$15&amp;analysismethod8)</f>
        <v xml:space="preserve">Revealed Shopper: Network Participation &amp; Appointment Availability; 
</v>
      </c>
      <c r="CN95" s="251" t="str">
        <f>IF(ISNUMBER(FIND(analysismethod8,'III_Plan comp 438.68 {Plan 7}'!AG$15)),"",'III_Plan comp 438.68 {Plan 7}'!AG$15&amp;analysismethod8)</f>
        <v xml:space="preserve">Revealed Shopper: Network Participation &amp; Appointment Availability; 
</v>
      </c>
      <c r="CO95" s="251" t="str">
        <f>IF(ISNUMBER(FIND(analysismethod8,'III_Plan comp 438.68 {Plan 7}'!AH$15)),"",'III_Plan comp 438.68 {Plan 7}'!AH$15&amp;analysismethod8)</f>
        <v xml:space="preserve">Revealed Shopper: Network Participation &amp; Appointment Availability; 
</v>
      </c>
      <c r="CP95" s="251" t="str">
        <f>IF(ISNUMBER(FIND(analysismethod8,'III_Plan comp 438.68 {Plan 7}'!AI$15)),"",'III_Plan comp 438.68 {Plan 7}'!AI$15&amp;analysismethod8)</f>
        <v xml:space="preserve">Revealed Shopper: Network Participation &amp; Appointment Availability; 
</v>
      </c>
      <c r="CQ95" s="251" t="str">
        <f>IF(ISNUMBER(FIND(analysismethod8,'III_Plan comp 438.68 {Plan 7}'!AJ$15)),"",'III_Plan comp 438.68 {Plan 7}'!AJ$15&amp;analysismethod8)</f>
        <v xml:space="preserve">Revealed Shopper: Network Participation &amp; Appointment Availability; 
</v>
      </c>
      <c r="CR95" s="251" t="str">
        <f>IF(ISNUMBER(FIND(analysismethod8,'III_Plan comp 438.68 {Plan 7}'!AK$15)),"",'III_Plan comp 438.68 {Plan 7}'!AK$15&amp;analysismethod8)</f>
        <v xml:space="preserve">Revealed Shopper: Network Participation &amp; Appointment Availability; 
</v>
      </c>
      <c r="CS95" s="251" t="str">
        <f>IF(ISNUMBER(FIND(analysismethod8,'III_Plan comp 438.68 {Plan 7}'!AL$15)),"",'III_Plan comp 438.68 {Plan 7}'!AL$15&amp;analysismethod8)</f>
        <v xml:space="preserve">Revealed Shopper: Network Participation &amp; Appointment Availability; 
</v>
      </c>
      <c r="CT95" s="251" t="str">
        <f>IF(ISNUMBER(FIND(analysismethod8,'III_Plan comp 438.68 {Plan 7}'!AM$15)),"",'III_Plan comp 438.68 {Plan 7}'!AM$15&amp;analysismethod8)</f>
        <v xml:space="preserve">Revealed Shopper: Network Participation &amp; Appointment Availability; 
</v>
      </c>
      <c r="CU95" s="251" t="str">
        <f>IF(ISNUMBER(FIND(analysismethod8,'III_Plan comp 438.68 {Plan 7}'!AN$15)),"",'III_Plan comp 438.68 {Plan 7}'!AN$15&amp;analysismethod8)</f>
        <v xml:space="preserve">Revealed Shopper: Network Participation &amp; Appointment Availability; 
</v>
      </c>
      <c r="CV95" s="251" t="str">
        <f>IF(ISNUMBER(FIND(analysismethod8,'III_Plan comp 438.68 {Plan 7}'!AO$15)),"",'III_Plan comp 438.68 {Plan 7}'!AO$15&amp;analysismethod8)</f>
        <v xml:space="preserve">Revealed Shopper: Network Participation &amp; Appointment Availability; 
</v>
      </c>
      <c r="CW95" s="251" t="str">
        <f>IF(ISNUMBER(FIND(analysismethod8,'III_Plan comp 438.68 {Plan 7}'!AP$15)),"",'III_Plan comp 438.68 {Plan 7}'!AP$15&amp;analysismethod8)</f>
        <v xml:space="preserve">Revealed Shopper: Network Participation &amp; Appointment Availability; 
</v>
      </c>
      <c r="CX95" s="251" t="str">
        <f>IF(ISNUMBER(FIND(analysismethod8,'III_Plan comp 438.68 {Plan 7}'!AQ$15)),"",'III_Plan comp 438.68 {Plan 7}'!AQ$15&amp;analysismethod8)</f>
        <v xml:space="preserve">Revealed Shopper: Network Participation &amp; Appointment Availability; 
</v>
      </c>
      <c r="CY95" s="251" t="str">
        <f>IF(ISNUMBER(FIND(analysismethod8,'III_Plan comp 438.68 {Plan 7}'!AR$15)),"",'III_Plan comp 438.68 {Plan 7}'!AR$15&amp;analysismethod8)</f>
        <v xml:space="preserve">Revealed Shopper: Network Participation &amp; Appointment Availability; 
</v>
      </c>
      <c r="CZ95" s="251" t="str">
        <f>IF(ISNUMBER(FIND(analysismethod8,'III_Plan comp 438.68 {Plan 7}'!AS$15)),"",'III_Plan comp 438.68 {Plan 7}'!AS$15&amp;analysismethod8)</f>
        <v xml:space="preserve">Revealed Shopper: Network Participation &amp; Appointment Availability; 
</v>
      </c>
      <c r="DA95" s="251" t="str">
        <f>IF(ISNUMBER(FIND(analysismethod8,'III_Plan comp 438.68 {Plan 7}'!AT$15)),"",'III_Plan comp 438.68 {Plan 7}'!AT$15&amp;analysismethod8)</f>
        <v xml:space="preserve">Revealed Shopper: Network Participation &amp; Appointment Availability; 
</v>
      </c>
      <c r="DB95" s="251" t="str">
        <f>IF(ISNUMBER(FIND(analysismethod8,'III_Plan comp 438.68 {Plan 7}'!AU$15)),"",'III_Plan comp 438.68 {Plan 7}'!AU$15&amp;analysismethod8)</f>
        <v xml:space="preserve">Revealed Shopper: Network Participation &amp; Appointment Availability; 
</v>
      </c>
      <c r="DC95" s="251" t="str">
        <f>IF(ISNUMBER(FIND(analysismethod8,'III_Plan comp 438.68 {Plan 7}'!AV$15)),"",'III_Plan comp 438.68 {Plan 7}'!AV$15&amp;analysismethod8)</f>
        <v xml:space="preserve">Revealed Shopper: Network Participation &amp; Appointment Availability; 
</v>
      </c>
      <c r="DD95" s="251" t="str">
        <f>IF(ISNUMBER(FIND(analysismethod8,'III_Plan comp 438.68 {Plan 7}'!AW$15)),"",'III_Plan comp 438.68 {Plan 7}'!AW$15&amp;analysismethod8)</f>
        <v xml:space="preserve">Revealed Shopper: Network Participation &amp; Appointment Availability; 
</v>
      </c>
      <c r="DE95" s="251" t="str">
        <f>IF(ISNUMBER(FIND(analysismethod8,'III_Plan comp 438.68 {Plan 7}'!AX$15)),"",'III_Plan comp 438.68 {Plan 7}'!AX$15&amp;analysismethod8)</f>
        <v xml:space="preserve">Revealed Shopper: Network Participation &amp; Appointment Availability; 
</v>
      </c>
      <c r="DF95" s="251" t="str">
        <f>IF(ISNUMBER(FIND(analysismethod8,'III_Plan comp 438.68 {Plan 7}'!AY$15)),"",'III_Plan comp 438.68 {Plan 7}'!AY$15&amp;analysismethod8)</f>
        <v xml:space="preserve">Revealed Shopper: Network Participation &amp; Appointment Availability; 
</v>
      </c>
      <c r="DG95" s="251" t="str">
        <f>IF(ISNUMBER(FIND(analysismethod8,'III_Plan comp 438.68 {Plan 7}'!AZ$15)),"",'III_Plan comp 438.68 {Plan 7}'!AZ$15&amp;analysismethod8)</f>
        <v xml:space="preserve">Revealed Shopper: Network Participation &amp; Appointment Availability; 
</v>
      </c>
      <c r="DH95" s="251" t="str">
        <f>IF(ISNUMBER(FIND(analysismethod8,'III_Plan comp 438.68 {Plan 7}'!BA$15)),"",'III_Plan comp 438.68 {Plan 7}'!BA$15&amp;analysismethod8)</f>
        <v xml:space="preserve">Revealed Shopper: Network Participation &amp; Appointment Availability; 
</v>
      </c>
      <c r="DI95" s="251" t="str">
        <f>IF(ISNUMBER(FIND(analysismethod8,'III_Plan comp 438.68 {Plan 7}'!BB$15)),"",'III_Plan comp 438.68 {Plan 7}'!BB$15&amp;analysismethod8)</f>
        <v xml:space="preserve">Revealed Shopper: Network Participation &amp; Appointment Availability; 
</v>
      </c>
      <c r="DJ95" s="251" t="str">
        <f>IF(ISNUMBER(FIND(analysismethod8,'III_Plan comp 438.68 {Plan 7}'!BC$15)),"",'III_Plan comp 438.68 {Plan 7}'!BC$15&amp;analysismethod8)</f>
        <v xml:space="preserve">Revealed Shopper: Network Participation &amp; Appointment Availability; 
</v>
      </c>
      <c r="DK95" s="251" t="str">
        <f>IF(ISNUMBER(FIND(analysismethod8,'III_Plan comp 438.68 {Plan 7}'!BD$15)),"",'III_Plan comp 438.68 {Plan 7}'!BD$15&amp;analysismethod8)</f>
        <v xml:space="preserve">Revealed Shopper: Network Participation &amp; Appointment Availability; 
</v>
      </c>
      <c r="DL95" s="251" t="str">
        <f>IF(ISNUMBER(FIND(analysismethod8,'III_Plan comp 438.68 {Plan 7}'!BE$15)),"",'III_Plan comp 438.68 {Plan 7}'!BE$15&amp;analysismethod8)</f>
        <v xml:space="preserve">Revealed Shopper: Network Participation &amp; Appointment Availability; 
</v>
      </c>
      <c r="DM95" s="251" t="str">
        <f>IF(ISNUMBER(FIND(analysismethod8,'III_Plan comp 438.68 {Plan 7}'!BF$15)),"",'III_Plan comp 438.68 {Plan 7}'!BF$15&amp;analysismethod8)</f>
        <v xml:space="preserve">Revealed Shopper: Network Participation &amp; Appointment Availability; 
</v>
      </c>
      <c r="DN95" s="251" t="str">
        <f>IF(ISNUMBER(FIND(analysismethod8,'III_Plan comp 438.68 {Plan 7}'!BG$15)),"",'III_Plan comp 438.68 {Plan 7}'!BG$15&amp;analysismethod8)</f>
        <v xml:space="preserve">Revealed Shopper: Network Participation &amp; Appointment Availability; 
</v>
      </c>
      <c r="DO95" s="251" t="str">
        <f>IF(ISNUMBER(FIND(analysismethod8,'III_Plan comp 438.68 {Plan 7}'!BH$15)),"",'III_Plan comp 438.68 {Plan 7}'!BH$15&amp;analysismethod8)</f>
        <v xml:space="preserve">Revealed Shopper: Network Participation &amp; Appointment Availability; 
</v>
      </c>
      <c r="DP95" s="251" t="str">
        <f>IF(ISNUMBER(FIND(analysismethod8,'III_Plan comp 438.68 {Plan 7}'!BI$15)),"",'III_Plan comp 438.68 {Plan 7}'!BI$15&amp;analysismethod8)</f>
        <v xml:space="preserve">Revealed Shopper: Network Participation &amp; Appointment Availability; 
</v>
      </c>
      <c r="DQ95" s="251" t="str">
        <f>IF(ISNUMBER(FIND(analysismethod8,'III_Plan comp 438.68 {Plan 7}'!BJ$15)),"",'III_Plan comp 438.68 {Plan 7}'!BJ$15&amp;analysismethod8)</f>
        <v xml:space="preserve">Revealed Shopper: Network Participation &amp; Appointment Availability; 
</v>
      </c>
      <c r="DR95" s="251" t="str">
        <f>IF(ISNUMBER(FIND(analysismethod8,'III_Plan comp 438.68 {Plan 7}'!BK$15)),"",'III_Plan comp 438.68 {Plan 7}'!BK$15&amp;analysismethod8)</f>
        <v xml:space="preserve">Revealed Shopper: Network Participation &amp; Appointment Availability; 
</v>
      </c>
      <c r="DS95" s="251" t="str">
        <f>IF(ISNUMBER(FIND(analysismethod8,'III_Plan comp 438.68 {Plan 7}'!BL$15)),"",'III_Plan comp 438.68 {Plan 7}'!BL$15&amp;analysismethod8)</f>
        <v xml:space="preserve">Revealed Shopper: Network Participation &amp; Appointment Availability; 
</v>
      </c>
      <c r="DT95" s="251" t="str">
        <f>IF(ISNUMBER(FIND(analysismethod8,'III_Plan comp 438.68 {Plan 7}'!BM$15)),"",'III_Plan comp 438.68 {Plan 7}'!BM$15&amp;analysismethod8)</f>
        <v xml:space="preserve">Revealed Shopper: Network Participation &amp; Appointment Availability; 
</v>
      </c>
      <c r="DU95" s="251" t="str">
        <f>IF(ISNUMBER(FIND(analysismethod8,'III_Plan comp 438.68 {Plan 7}'!BN$15)),"",'III_Plan comp 438.68 {Plan 7}'!BN$15&amp;analysismethod8)</f>
        <v xml:space="preserve">Revealed Shopper: Network Participation &amp; Appointment Availability; 
</v>
      </c>
      <c r="DV95" s="251" t="str">
        <f>IF(ISNUMBER(FIND(analysismethod8,'III_Plan comp 438.68 {Plan 7}'!BO$15)),"",'III_Plan comp 438.68 {Plan 7}'!BO$15&amp;analysismethod8)</f>
        <v xml:space="preserve">Revealed Shopper: Network Participation &amp; Appointment Availability; 
</v>
      </c>
      <c r="DW95" s="251" t="str">
        <f>IF(ISNUMBER(FIND(analysismethod8,'III_Plan comp 438.68 {Plan 7}'!BP$15)),"",'III_Plan comp 438.68 {Plan 7}'!BP$15&amp;analysismethod8)</f>
        <v xml:space="preserve">Revealed Shopper: Network Participation &amp; Appointment Availability; 
</v>
      </c>
      <c r="DX95" s="251" t="str">
        <f>IF(ISNUMBER(FIND(analysismethod8,'III_Plan comp 438.68 {Plan 7}'!BQ$15)),"",'III_Plan comp 438.68 {Plan 7}'!BQ$15&amp;analysismethod8)</f>
        <v xml:space="preserve">Revealed Shopper: Network Participation &amp; Appointment Availability; 
</v>
      </c>
      <c r="DY95" s="251" t="str">
        <f>IF(ISNUMBER(FIND(analysismethod8,'III_Plan comp 438.68 {Plan 7}'!BR$15)),"",'III_Plan comp 438.68 {Plan 7}'!BR$15&amp;analysismethod8)</f>
        <v xml:space="preserve">Revealed Shopper: Network Participation &amp; Appointment Availability; 
</v>
      </c>
      <c r="DZ95" s="251" t="str">
        <f>IF(ISNUMBER(FIND(analysismethod8,'III_Plan comp 438.68 {Plan 7}'!BS$15)),"",'III_Plan comp 438.68 {Plan 7}'!BS$15&amp;analysismethod8)</f>
        <v xml:space="preserve">Revealed Shopper: Network Participation &amp; Appointment Availability; 
</v>
      </c>
      <c r="EA95" s="251" t="str">
        <f>IF(ISNUMBER(FIND(analysismethod8,'III_Plan comp 438.68 {Plan 7}'!BT$15)),"",'III_Plan comp 438.68 {Plan 7}'!BT$15&amp;analysismethod8)</f>
        <v xml:space="preserve">Revealed Shopper: Network Participation &amp; Appointment Availability; 
</v>
      </c>
      <c r="EB95" s="251" t="str">
        <f>IF(ISNUMBER(FIND(analysismethod8,'III_Plan comp 438.68 {Plan 7}'!BU$15)),"",'III_Plan comp 438.68 {Plan 7}'!BU$15&amp;analysismethod8)</f>
        <v xml:space="preserve">Revealed Shopper: Network Participation &amp; Appointment Availability; 
</v>
      </c>
      <c r="EC95" s="251" t="str">
        <f>IF(ISNUMBER(FIND(analysismethod8,'III_Plan comp 438.68 {Plan 7}'!BV$15)),"",'III_Plan comp 438.68 {Plan 7}'!BV$15&amp;analysismethod8)</f>
        <v xml:space="preserve">Revealed Shopper: Network Participation &amp; Appointment Availability; 
</v>
      </c>
      <c r="ED95" s="251" t="str">
        <f>IF(ISNUMBER(FIND(analysismethod8,'III_Plan comp 438.68 {Plan 7}'!BW$15)),"",'III_Plan comp 438.68 {Plan 7}'!BW$15&amp;analysismethod8)</f>
        <v xml:space="preserve">Revealed Shopper: Network Participation &amp; Appointment Availability; 
</v>
      </c>
      <c r="EE95" s="251" t="str">
        <f>IF(ISNUMBER(FIND(analysismethod8,'III_Plan comp 438.68 {Plan 7}'!BX$15)),"",'III_Plan comp 438.68 {Plan 7}'!BX$15&amp;analysismethod8)</f>
        <v xml:space="preserve">Revealed Shopper: Network Participation &amp; Appointment Availability; 
</v>
      </c>
      <c r="EF95" s="251" t="str">
        <f>IF(ISNUMBER(FIND(analysismethod8,'III_Plan comp 438.68 {Plan 7}'!BY$15)),"",'III_Plan comp 438.68 {Plan 7}'!BY$15&amp;analysismethod8)</f>
        <v xml:space="preserve">Revealed Shopper: Network Participation &amp; Appointment Availability; 
</v>
      </c>
      <c r="EG95" s="251" t="str">
        <f>IF(ISNUMBER(FIND(analysismethod8,'III_Plan comp 438.68 {Plan 7}'!BZ$15)),"",'III_Plan comp 438.68 {Plan 7}'!BZ$15&amp;analysismethod8)</f>
        <v xml:space="preserve">Revealed Shopper: Network Participation &amp; Appointment Availability; 
</v>
      </c>
      <c r="EH95" s="251" t="str">
        <f>IF(ISNUMBER(FIND(analysismethod8,'III_Plan comp 438.68 {Plan 7}'!CA$15)),"",'III_Plan comp 438.68 {Plan 7}'!CA$15&amp;analysismethod8)</f>
        <v xml:space="preserve">Revealed Shopper: Network Participation &amp; Appointment Availability; 
</v>
      </c>
      <c r="EI95" s="251" t="str">
        <f>IF(ISNUMBER(FIND(analysismethod8,'III_Plan comp 438.68 {Plan 7}'!CB$15)),"",'III_Plan comp 438.68 {Plan 7}'!CB$15&amp;analysismethod8)</f>
        <v xml:space="preserve">Revealed Shopper: Network Participation &amp; Appointment Availability; 
</v>
      </c>
      <c r="EJ95" s="251" t="str">
        <f>IF(ISNUMBER(FIND(analysismethod8,'III_Plan comp 438.68 {Plan 7}'!CC$15)),"",'III_Plan comp 438.68 {Plan 7}'!CC$15&amp;analysismethod8)</f>
        <v xml:space="preserve">Revealed Shopper: Network Participation &amp; Appointment Availability; 
</v>
      </c>
      <c r="EK95" s="251" t="str">
        <f>IF(ISNUMBER(FIND(analysismethod8,'III_Plan comp 438.68 {Plan 7}'!CD$15)),"",'III_Plan comp 438.68 {Plan 7}'!CD$15&amp;analysismethod8)</f>
        <v xml:space="preserve">Revealed Shopper: Network Participation &amp; Appointment Availability; 
</v>
      </c>
      <c r="EL95" s="251" t="str">
        <f>IF(ISNUMBER(FIND(analysismethod8,'III_Plan comp 438.68 {Plan 7}'!CE$15)),"",'III_Plan comp 438.68 {Plan 7}'!CE$15&amp;analysismethod8)</f>
        <v xml:space="preserve">Revealed Shopper: Network Participation &amp; Appointment Availability; 
</v>
      </c>
      <c r="EM95" s="251" t="str">
        <f>IF(ISNUMBER(FIND(analysismethod8,'III_Plan comp 438.68 {Plan 7}'!CF$15)),"",'III_Plan comp 438.68 {Plan 7}'!CF$15&amp;analysismethod8)</f>
        <v xml:space="preserve">Revealed Shopper: Network Participation &amp; Appointment Availability; 
</v>
      </c>
      <c r="EN95" s="251" t="str">
        <f>IF(ISNUMBER(FIND(analysismethod8,'III_Plan comp 438.68 {Plan 7}'!CG$15)),"",'III_Plan comp 438.68 {Plan 7}'!CG$15&amp;analysismethod8)</f>
        <v xml:space="preserve">Revealed Shopper: Network Participation &amp; Appointment Availability; 
</v>
      </c>
      <c r="EO95" s="251" t="str">
        <f>IF(ISNUMBER(FIND(analysismethod8,'III_Plan comp 438.68 {Plan 7}'!CH$15)),"",'III_Plan comp 438.68 {Plan 7}'!CH$15&amp;analysismethod8)</f>
        <v xml:space="preserve">Revealed Shopper: Network Participation &amp; Appointment Availability; 
</v>
      </c>
      <c r="EP95" s="251" t="str">
        <f>IF(ISNUMBER(FIND(analysismethod8,'III_Plan comp 438.68 {Plan 7}'!CI$15)),"",'III_Plan comp 438.68 {Plan 7}'!CI$15&amp;analysismethod8)</f>
        <v xml:space="preserve">Revealed Shopper: Network Participation &amp; Appointment Availability; 
</v>
      </c>
      <c r="EQ95" s="251" t="str">
        <f>IF(ISNUMBER(FIND(analysismethod8,'III_Plan comp 438.68 {Plan 7}'!CJ$15)),"",'III_Plan comp 438.68 {Plan 7}'!CJ$15&amp;analysismethod8)</f>
        <v xml:space="preserve">Revealed Shopper: Network Participation &amp; Appointment Availability; 
</v>
      </c>
      <c r="ER95" s="251" t="str">
        <f>IF(ISNUMBER(FIND(analysismethod8,'III_Plan comp 438.68 {Plan 7}'!CK$15)),"",'III_Plan comp 438.68 {Plan 7}'!CK$15&amp;analysismethod8)</f>
        <v xml:space="preserve">Revealed Shopper: Network Participation &amp; Appointment Availability; 
</v>
      </c>
      <c r="ES95" s="251" t="str">
        <f>IF(ISNUMBER(FIND(analysismethod8,'III_Plan comp 438.68 {Plan 7}'!CL$15)),"",'III_Plan comp 438.68 {Plan 7}'!CL$15&amp;analysismethod8)</f>
        <v xml:space="preserve">Revealed Shopper: Network Participation &amp; Appointment Availability; 
</v>
      </c>
      <c r="ET95" s="251" t="str">
        <f>IF(ISNUMBER(FIND(analysismethod8,'III_Plan comp 438.68 {Plan 7}'!CM$15)),"",'III_Plan comp 438.68 {Plan 7}'!CM$15&amp;analysismethod8)</f>
        <v xml:space="preserve">Revealed Shopper: Network Participation &amp; Appointment Availability; 
</v>
      </c>
      <c r="EU95" s="251" t="str">
        <f>IF(ISNUMBER(FIND(analysismethod8,'III_Plan comp 438.68 {Plan 7}'!CN$15)),"",'III_Plan comp 438.68 {Plan 7}'!CN$15&amp;analysismethod8)</f>
        <v xml:space="preserve">Revealed Shopper: Network Participation &amp; Appointment Availability; 
</v>
      </c>
      <c r="EV95" s="251" t="str">
        <f>IF(ISNUMBER(FIND(analysismethod8,'III_Plan comp 438.68 {Plan 7}'!CO$15)),"",'III_Plan comp 438.68 {Plan 7}'!CO$15&amp;analysismethod8)</f>
        <v xml:space="preserve">Revealed Shopper: Network Participation &amp; Appointment Availability; 
</v>
      </c>
      <c r="EW95" s="251" t="str">
        <f>IF(ISNUMBER(FIND(analysismethod8,'III_Plan comp 438.68 {Plan 7}'!CP$15)),"",'III_Plan comp 438.68 {Plan 7}'!CP$15&amp;analysismethod8)</f>
        <v xml:space="preserve">Revealed Shopper: Network Participation &amp; Appointment Availability; 
</v>
      </c>
      <c r="EX95" s="251" t="str">
        <f>IF(ISNUMBER(FIND(analysismethod8,'III_Plan comp 438.68 {Plan 7}'!CQ$15)),"",'III_Plan comp 438.68 {Plan 7}'!CQ$15&amp;analysismethod8)</f>
        <v xml:space="preserve">Revealed Shopper: Network Participation &amp; Appointment Availability; 
</v>
      </c>
      <c r="EY95" s="251" t="str">
        <f>IF(ISNUMBER(FIND(analysismethod8,'III_Plan comp 438.68 {Plan 7}'!CR$15)),"",'III_Plan comp 438.68 {Plan 7}'!CR$15&amp;analysismethod8)</f>
        <v xml:space="preserve">Revealed Shopper: Network Participation &amp; Appointment Availability; 
</v>
      </c>
      <c r="EZ95" s="251" t="str">
        <f>IF(ISNUMBER(FIND(analysismethod8,'III_Plan comp 438.68 {Plan 7}'!CS$15)),"",'III_Plan comp 438.68 {Plan 7}'!CS$15&amp;analysismethod8)</f>
        <v xml:space="preserve">Revealed Shopper: Network Participation &amp; Appointment Availability; 
</v>
      </c>
      <c r="FA95" s="251" t="str">
        <f>IF(ISNUMBER(FIND(analysismethod8,'III_Plan comp 438.68 {Plan 7}'!CT$15)),"",'III_Plan comp 438.68 {Plan 7}'!CT$15&amp;analysismethod8)</f>
        <v xml:space="preserve">Revealed Shopper: Network Participation &amp; Appointment Availability; 
</v>
      </c>
      <c r="FB95" s="251" t="str">
        <f>IF(ISNUMBER(FIND(analysismethod8,'III_Plan comp 438.68 {Plan 7}'!CU$15)),"",'III_Plan comp 438.68 {Plan 7}'!CU$15&amp;analysismethod8)</f>
        <v xml:space="preserve">Revealed Shopper: Network Participation &amp; Appointment Availability; 
</v>
      </c>
      <c r="FC95" s="251" t="str">
        <f>IF(ISNUMBER(FIND(analysismethod8,'III_Plan comp 438.68 {Plan 7}'!CV$15)),"",'III_Plan comp 438.68 {Plan 7}'!CV$15&amp;analysismethod8)</f>
        <v xml:space="preserve">Revealed Shopper: Network Participation &amp; Appointment Availability; 
</v>
      </c>
      <c r="FD95" s="251" t="str">
        <f>IF(ISNUMBER(FIND(analysismethod8,'III_Plan comp 438.68 {Plan 7}'!CW$15)),"",'III_Plan comp 438.68 {Plan 7}'!CW$15&amp;analysismethod8)</f>
        <v xml:space="preserve">Revealed Shopper: Network Participation &amp; Appointment Availability; 
</v>
      </c>
      <c r="FE95" s="251" t="str">
        <f>IF(ISNUMBER(FIND(analysismethod8,'III_Plan comp 438.68 {Plan 7}'!CX$15)),"",'III_Plan comp 438.68 {Plan 7}'!CX$15&amp;analysismethod8)</f>
        <v xml:space="preserve">Revealed Shopper: Network Participation &amp; Appointment Availability; 
</v>
      </c>
      <c r="FF95" s="251" t="str">
        <f>IF(ISNUMBER(FIND(analysismethod8,'III_Plan comp 438.68 {Plan 7}'!CY$15)),"",'III_Plan comp 438.68 {Plan 7}'!CY$15&amp;analysismethod8)</f>
        <v xml:space="preserve">Revealed Shopper: Network Participation &amp; Appointment Availability; 
</v>
      </c>
      <c r="FG95" s="251" t="str">
        <f>IF(ISNUMBER(FIND(analysismethod8,'III_Plan comp 438.68 {Plan 7}'!CZ$15)),"",'III_Plan comp 438.68 {Plan 7}'!CZ$15&amp;analysismethod8)</f>
        <v xml:space="preserve">Revealed Shopper: Network Participation &amp; Appointment Availability;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FTE Ratio Analysis; 
</v>
      </c>
      <c r="BM96" s="251" t="str">
        <f>IF(ISNUMBER(FIND(analysismethod9,'III_Plan comp 438.68 {Plan 7}'!F$15)),"",'III_Plan comp 438.68 {Plan 7}'!F$15&amp;analysismethod9)</f>
        <v xml:space="preserve">FTE Ratio Analysis; 
</v>
      </c>
      <c r="BN96" s="251" t="str">
        <f>IF(ISNUMBER(FIND(analysismethod9,'III_Plan comp 438.68 {Plan 7}'!G$15)),"",'III_Plan comp 438.68 {Plan 7}'!G$15&amp;analysismethod9)</f>
        <v xml:space="preserve">FTE Ratio Analysis; 
</v>
      </c>
      <c r="BO96" s="251" t="str">
        <f>IF(ISNUMBER(FIND(analysismethod9,'III_Plan comp 438.68 {Plan 7}'!H$15)),"",'III_Plan comp 438.68 {Plan 7}'!H$15&amp;analysismethod9)</f>
        <v xml:space="preserve">FTE Ratio Analysis; 
</v>
      </c>
      <c r="BP96" s="251" t="str">
        <f>IF(ISNUMBER(FIND(analysismethod9,'III_Plan comp 438.68 {Plan 7}'!I$15)),"",'III_Plan comp 438.68 {Plan 7}'!I$15&amp;analysismethod9)</f>
        <v xml:space="preserve">FTE Ratio Analysis; 
</v>
      </c>
      <c r="BQ96" s="251" t="str">
        <f>IF(ISNUMBER(FIND(analysismethod9,'III_Plan comp 438.68 {Plan 7}'!J$15)),"",'III_Plan comp 438.68 {Plan 7}'!J$15&amp;analysismethod9)</f>
        <v xml:space="preserve">FTE Ratio Analysis; 
</v>
      </c>
      <c r="BR96" s="251" t="str">
        <f>IF(ISNUMBER(FIND(analysismethod9,'III_Plan comp 438.68 {Plan 7}'!K$15)),"",'III_Plan comp 438.68 {Plan 7}'!K$15&amp;analysismethod9)</f>
        <v xml:space="preserve">FTE Ratio Analysis; 
</v>
      </c>
      <c r="BS96" s="251" t="str">
        <f>IF(ISNUMBER(FIND(analysismethod9,'III_Plan comp 438.68 {Plan 7}'!L$15)),"",'III_Plan comp 438.68 {Plan 7}'!L$15&amp;analysismethod9)</f>
        <v xml:space="preserve">FTE Ratio Analysis; 
</v>
      </c>
      <c r="BT96" s="251" t="str">
        <f>IF(ISNUMBER(FIND(analysismethod9,'III_Plan comp 438.68 {Plan 7}'!M$15)),"",'III_Plan comp 438.68 {Plan 7}'!M$15&amp;analysismethod9)</f>
        <v xml:space="preserve">FTE Ratio Analysis; 
</v>
      </c>
      <c r="BU96" s="251" t="str">
        <f>IF(ISNUMBER(FIND(analysismethod9,'III_Plan comp 438.68 {Plan 7}'!N$15)),"",'III_Plan comp 438.68 {Plan 7}'!N$15&amp;analysismethod9)</f>
        <v xml:space="preserve">FTE Ratio Analysis; 
</v>
      </c>
      <c r="BV96" s="251" t="str">
        <f>IF(ISNUMBER(FIND(analysismethod9,'III_Plan comp 438.68 {Plan 7}'!O$15)),"",'III_Plan comp 438.68 {Plan 7}'!O$15&amp;analysismethod9)</f>
        <v xml:space="preserve">FTE Ratio Analysis; 
</v>
      </c>
      <c r="BW96" s="251" t="str">
        <f>IF(ISNUMBER(FIND(analysismethod9,'III_Plan comp 438.68 {Plan 7}'!P$15)),"",'III_Plan comp 438.68 {Plan 7}'!P$15&amp;analysismethod9)</f>
        <v xml:space="preserve">FTE Ratio Analysis; 
</v>
      </c>
      <c r="BX96" s="251" t="str">
        <f>IF(ISNUMBER(FIND(analysismethod9,'III_Plan comp 438.68 {Plan 7}'!Q$15)),"",'III_Plan comp 438.68 {Plan 7}'!Q$15&amp;analysismethod9)</f>
        <v xml:space="preserve">FTE Ratio Analysis; 
</v>
      </c>
      <c r="BY96" s="251" t="str">
        <f>IF(ISNUMBER(FIND(analysismethod9,'III_Plan comp 438.68 {Plan 7}'!R$15)),"",'III_Plan comp 438.68 {Plan 7}'!R$15&amp;analysismethod9)</f>
        <v xml:space="preserve">FTE Ratio Analysis; 
</v>
      </c>
      <c r="BZ96" s="251" t="str">
        <f>IF(ISNUMBER(FIND(analysismethod9,'III_Plan comp 438.68 {Plan 7}'!S$15)),"",'III_Plan comp 438.68 {Plan 7}'!S$15&amp;analysismethod9)</f>
        <v xml:space="preserve">FTE Ratio Analysis; 
</v>
      </c>
      <c r="CA96" s="251" t="str">
        <f>IF(ISNUMBER(FIND(analysismethod9,'III_Plan comp 438.68 {Plan 7}'!T$15)),"",'III_Plan comp 438.68 {Plan 7}'!T$15&amp;analysismethod9)</f>
        <v xml:space="preserve">FTE Ratio Analysis; 
</v>
      </c>
      <c r="CB96" s="251" t="str">
        <f>IF(ISNUMBER(FIND(analysismethod9,'III_Plan comp 438.68 {Plan 7}'!U$15)),"",'III_Plan comp 438.68 {Plan 7}'!U$15&amp;analysismethod9)</f>
        <v xml:space="preserve">FTE Ratio Analysis; 
</v>
      </c>
      <c r="CC96" s="251" t="str">
        <f>IF(ISNUMBER(FIND(analysismethod9,'III_Plan comp 438.68 {Plan 7}'!V$15)),"",'III_Plan comp 438.68 {Plan 7}'!V$15&amp;analysismethod9)</f>
        <v xml:space="preserve">FTE Ratio Analysis; 
</v>
      </c>
      <c r="CD96" s="251" t="str">
        <f>IF(ISNUMBER(FIND(analysismethod9,'III_Plan comp 438.68 {Plan 7}'!W$15)),"",'III_Plan comp 438.68 {Plan 7}'!W$15&amp;analysismethod9)</f>
        <v xml:space="preserve">FTE Ratio Analysis; 
</v>
      </c>
      <c r="CE96" s="251" t="str">
        <f>IF(ISNUMBER(FIND(analysismethod9,'III_Plan comp 438.68 {Plan 7}'!X$15)),"",'III_Plan comp 438.68 {Plan 7}'!X$15&amp;analysismethod9)</f>
        <v xml:space="preserve">FTE Ratio Analysis; 
</v>
      </c>
      <c r="CF96" s="251" t="str">
        <f>IF(ISNUMBER(FIND(analysismethod9,'III_Plan comp 438.68 {Plan 7}'!Y$15)),"",'III_Plan comp 438.68 {Plan 7}'!Y$15&amp;analysismethod9)</f>
        <v xml:space="preserve">FTE Ratio Analysis; 
</v>
      </c>
      <c r="CG96" s="251" t="str">
        <f>IF(ISNUMBER(FIND(analysismethod9,'III_Plan comp 438.68 {Plan 7}'!Z$15)),"",'III_Plan comp 438.68 {Plan 7}'!Z$15&amp;analysismethod9)</f>
        <v xml:space="preserve">FTE Ratio Analysis; 
</v>
      </c>
      <c r="CH96" s="251" t="str">
        <f>IF(ISNUMBER(FIND(analysismethod9,'III_Plan comp 438.68 {Plan 7}'!AA$15)),"",'III_Plan comp 438.68 {Plan 7}'!AA$15&amp;analysismethod9)</f>
        <v xml:space="preserve">FTE Ratio Analysis; 
</v>
      </c>
      <c r="CI96" s="251" t="str">
        <f>IF(ISNUMBER(FIND(analysismethod9,'III_Plan comp 438.68 {Plan 7}'!AB$15)),"",'III_Plan comp 438.68 {Plan 7}'!AB$15&amp;analysismethod9)</f>
        <v xml:space="preserve">FTE Ratio Analysis; 
</v>
      </c>
      <c r="CJ96" s="251" t="str">
        <f>IF(ISNUMBER(FIND(analysismethod9,'III_Plan comp 438.68 {Plan 7}'!AC$15)),"",'III_Plan comp 438.68 {Plan 7}'!AC$15&amp;analysismethod9)</f>
        <v xml:space="preserve">FTE Ratio Analysis; 
</v>
      </c>
      <c r="CK96" s="251" t="str">
        <f>IF(ISNUMBER(FIND(analysismethod9,'III_Plan comp 438.68 {Plan 7}'!AD$15)),"",'III_Plan comp 438.68 {Plan 7}'!AD$15&amp;analysismethod9)</f>
        <v xml:space="preserve">FTE Ratio Analysis; 
</v>
      </c>
      <c r="CL96" s="251" t="str">
        <f>IF(ISNUMBER(FIND(analysismethod9,'III_Plan comp 438.68 {Plan 7}'!AE$15)),"",'III_Plan comp 438.68 {Plan 7}'!AE$15&amp;analysismethod9)</f>
        <v xml:space="preserve">FTE Ratio Analysis; 
</v>
      </c>
      <c r="CM96" s="251" t="str">
        <f>IF(ISNUMBER(FIND(analysismethod9,'III_Plan comp 438.68 {Plan 7}'!AF$15)),"",'III_Plan comp 438.68 {Plan 7}'!AF$15&amp;analysismethod9)</f>
        <v xml:space="preserve">FTE Ratio Analysis; 
</v>
      </c>
      <c r="CN96" s="251" t="str">
        <f>IF(ISNUMBER(FIND(analysismethod9,'III_Plan comp 438.68 {Plan 7}'!AG$15)),"",'III_Plan comp 438.68 {Plan 7}'!AG$15&amp;analysismethod9)</f>
        <v xml:space="preserve">FTE Ratio Analysis; 
</v>
      </c>
      <c r="CO96" s="251" t="str">
        <f>IF(ISNUMBER(FIND(analysismethod9,'III_Plan comp 438.68 {Plan 7}'!AH$15)),"",'III_Plan comp 438.68 {Plan 7}'!AH$15&amp;analysismethod9)</f>
        <v xml:space="preserve">FTE Ratio Analysis; 
</v>
      </c>
      <c r="CP96" s="251" t="str">
        <f>IF(ISNUMBER(FIND(analysismethod9,'III_Plan comp 438.68 {Plan 7}'!AI$15)),"",'III_Plan comp 438.68 {Plan 7}'!AI$15&amp;analysismethod9)</f>
        <v xml:space="preserve">FTE Ratio Analysis; 
</v>
      </c>
      <c r="CQ96" s="251" t="str">
        <f>IF(ISNUMBER(FIND(analysismethod9,'III_Plan comp 438.68 {Plan 7}'!AJ$15)),"",'III_Plan comp 438.68 {Plan 7}'!AJ$15&amp;analysismethod9)</f>
        <v xml:space="preserve">FTE Ratio Analysis; 
</v>
      </c>
      <c r="CR96" s="251" t="str">
        <f>IF(ISNUMBER(FIND(analysismethod9,'III_Plan comp 438.68 {Plan 7}'!AK$15)),"",'III_Plan comp 438.68 {Plan 7}'!AK$15&amp;analysismethod9)</f>
        <v xml:space="preserve">FTE Ratio Analysis; 
</v>
      </c>
      <c r="CS96" s="251" t="str">
        <f>IF(ISNUMBER(FIND(analysismethod9,'III_Plan comp 438.68 {Plan 7}'!AL$15)),"",'III_Plan comp 438.68 {Plan 7}'!AL$15&amp;analysismethod9)</f>
        <v xml:space="preserve">FTE Ratio Analysis; 
</v>
      </c>
      <c r="CT96" s="251" t="str">
        <f>IF(ISNUMBER(FIND(analysismethod9,'III_Plan comp 438.68 {Plan 7}'!AM$15)),"",'III_Plan comp 438.68 {Plan 7}'!AM$15&amp;analysismethod9)</f>
        <v xml:space="preserve">FTE Ratio Analysis; 
</v>
      </c>
      <c r="CU96" s="251" t="str">
        <f>IF(ISNUMBER(FIND(analysismethod9,'III_Plan comp 438.68 {Plan 7}'!AN$15)),"",'III_Plan comp 438.68 {Plan 7}'!AN$15&amp;analysismethod9)</f>
        <v xml:space="preserve">FTE Ratio Analysis; 
</v>
      </c>
      <c r="CV96" s="251" t="str">
        <f>IF(ISNUMBER(FIND(analysismethod9,'III_Plan comp 438.68 {Plan 7}'!AO$15)),"",'III_Plan comp 438.68 {Plan 7}'!AO$15&amp;analysismethod9)</f>
        <v xml:space="preserve">FTE Ratio Analysis; 
</v>
      </c>
      <c r="CW96" s="251" t="str">
        <f>IF(ISNUMBER(FIND(analysismethod9,'III_Plan comp 438.68 {Plan 7}'!AP$15)),"",'III_Plan comp 438.68 {Plan 7}'!AP$15&amp;analysismethod9)</f>
        <v xml:space="preserve">FTE Ratio Analysis; 
</v>
      </c>
      <c r="CX96" s="251" t="str">
        <f>IF(ISNUMBER(FIND(analysismethod9,'III_Plan comp 438.68 {Plan 7}'!AQ$15)),"",'III_Plan comp 438.68 {Plan 7}'!AQ$15&amp;analysismethod9)</f>
        <v xml:space="preserve">FTE Ratio Analysis; 
</v>
      </c>
      <c r="CY96" s="251" t="str">
        <f>IF(ISNUMBER(FIND(analysismethod9,'III_Plan comp 438.68 {Plan 7}'!AR$15)),"",'III_Plan comp 438.68 {Plan 7}'!AR$15&amp;analysismethod9)</f>
        <v xml:space="preserve">FTE Ratio Analysis; 
</v>
      </c>
      <c r="CZ96" s="251" t="str">
        <f>IF(ISNUMBER(FIND(analysismethod9,'III_Plan comp 438.68 {Plan 7}'!AS$15)),"",'III_Plan comp 438.68 {Plan 7}'!AS$15&amp;analysismethod9)</f>
        <v xml:space="preserve">FTE Ratio Analysis; 
</v>
      </c>
      <c r="DA96" s="251" t="str">
        <f>IF(ISNUMBER(FIND(analysismethod9,'III_Plan comp 438.68 {Plan 7}'!AT$15)),"",'III_Plan comp 438.68 {Plan 7}'!AT$15&amp;analysismethod9)</f>
        <v xml:space="preserve">FTE Ratio Analysis; 
</v>
      </c>
      <c r="DB96" s="251" t="str">
        <f>IF(ISNUMBER(FIND(analysismethod9,'III_Plan comp 438.68 {Plan 7}'!AU$15)),"",'III_Plan comp 438.68 {Plan 7}'!AU$15&amp;analysismethod9)</f>
        <v xml:space="preserve">FTE Ratio Analysis; 
</v>
      </c>
      <c r="DC96" s="251" t="str">
        <f>IF(ISNUMBER(FIND(analysismethod9,'III_Plan comp 438.68 {Plan 7}'!AV$15)),"",'III_Plan comp 438.68 {Plan 7}'!AV$15&amp;analysismethod9)</f>
        <v xml:space="preserve">FTE Ratio Analysis; 
</v>
      </c>
      <c r="DD96" s="251" t="str">
        <f>IF(ISNUMBER(FIND(analysismethod9,'III_Plan comp 438.68 {Plan 7}'!AW$15)),"",'III_Plan comp 438.68 {Plan 7}'!AW$15&amp;analysismethod9)</f>
        <v xml:space="preserve">FTE Ratio Analysis; 
</v>
      </c>
      <c r="DE96" s="251" t="str">
        <f>IF(ISNUMBER(FIND(analysismethod9,'III_Plan comp 438.68 {Plan 7}'!AX$15)),"",'III_Plan comp 438.68 {Plan 7}'!AX$15&amp;analysismethod9)</f>
        <v xml:space="preserve">FTE Ratio Analysis; 
</v>
      </c>
      <c r="DF96" s="251" t="str">
        <f>IF(ISNUMBER(FIND(analysismethod9,'III_Plan comp 438.68 {Plan 7}'!AY$15)),"",'III_Plan comp 438.68 {Plan 7}'!AY$15&amp;analysismethod9)</f>
        <v xml:space="preserve">FTE Ratio Analysis; 
</v>
      </c>
      <c r="DG96" s="251" t="str">
        <f>IF(ISNUMBER(FIND(analysismethod9,'III_Plan comp 438.68 {Plan 7}'!AZ$15)),"",'III_Plan comp 438.68 {Plan 7}'!AZ$15&amp;analysismethod9)</f>
        <v xml:space="preserve">FTE Ratio Analysis; 
</v>
      </c>
      <c r="DH96" s="251" t="str">
        <f>IF(ISNUMBER(FIND(analysismethod9,'III_Plan comp 438.68 {Plan 7}'!BA$15)),"",'III_Plan comp 438.68 {Plan 7}'!BA$15&amp;analysismethod9)</f>
        <v xml:space="preserve">FTE Ratio Analysis; 
</v>
      </c>
      <c r="DI96" s="251" t="str">
        <f>IF(ISNUMBER(FIND(analysismethod9,'III_Plan comp 438.68 {Plan 7}'!BB$15)),"",'III_Plan comp 438.68 {Plan 7}'!BB$15&amp;analysismethod9)</f>
        <v xml:space="preserve">FTE Ratio Analysis; 
</v>
      </c>
      <c r="DJ96" s="251" t="str">
        <f>IF(ISNUMBER(FIND(analysismethod9,'III_Plan comp 438.68 {Plan 7}'!BC$15)),"",'III_Plan comp 438.68 {Plan 7}'!BC$15&amp;analysismethod9)</f>
        <v xml:space="preserve">FTE Ratio Analysis; 
</v>
      </c>
      <c r="DK96" s="251" t="str">
        <f>IF(ISNUMBER(FIND(analysismethod9,'III_Plan comp 438.68 {Plan 7}'!BD$15)),"",'III_Plan comp 438.68 {Plan 7}'!BD$15&amp;analysismethod9)</f>
        <v xml:space="preserve">FTE Ratio Analysis; 
</v>
      </c>
      <c r="DL96" s="251" t="str">
        <f>IF(ISNUMBER(FIND(analysismethod9,'III_Plan comp 438.68 {Plan 7}'!BE$15)),"",'III_Plan comp 438.68 {Plan 7}'!BE$15&amp;analysismethod9)</f>
        <v xml:space="preserve">FTE Ratio Analysis; 
</v>
      </c>
      <c r="DM96" s="251" t="str">
        <f>IF(ISNUMBER(FIND(analysismethod9,'III_Plan comp 438.68 {Plan 7}'!BF$15)),"",'III_Plan comp 438.68 {Plan 7}'!BF$15&amp;analysismethod9)</f>
        <v xml:space="preserve">FTE Ratio Analysis; 
</v>
      </c>
      <c r="DN96" s="251" t="str">
        <f>IF(ISNUMBER(FIND(analysismethod9,'III_Plan comp 438.68 {Plan 7}'!BG$15)),"",'III_Plan comp 438.68 {Plan 7}'!BG$15&amp;analysismethod9)</f>
        <v xml:space="preserve">FTE Ratio Analysis; 
</v>
      </c>
      <c r="DO96" s="251" t="str">
        <f>IF(ISNUMBER(FIND(analysismethod9,'III_Plan comp 438.68 {Plan 7}'!BH$15)),"",'III_Plan comp 438.68 {Plan 7}'!BH$15&amp;analysismethod9)</f>
        <v xml:space="preserve">FTE Ratio Analysis; 
</v>
      </c>
      <c r="DP96" s="251" t="str">
        <f>IF(ISNUMBER(FIND(analysismethod9,'III_Plan comp 438.68 {Plan 7}'!BI$15)),"",'III_Plan comp 438.68 {Plan 7}'!BI$15&amp;analysismethod9)</f>
        <v xml:space="preserve">FTE Ratio Analysis; 
</v>
      </c>
      <c r="DQ96" s="251" t="str">
        <f>IF(ISNUMBER(FIND(analysismethod9,'III_Plan comp 438.68 {Plan 7}'!BJ$15)),"",'III_Plan comp 438.68 {Plan 7}'!BJ$15&amp;analysismethod9)</f>
        <v xml:space="preserve">FTE Ratio Analysis; 
</v>
      </c>
      <c r="DR96" s="251" t="str">
        <f>IF(ISNUMBER(FIND(analysismethod9,'III_Plan comp 438.68 {Plan 7}'!BK$15)),"",'III_Plan comp 438.68 {Plan 7}'!BK$15&amp;analysismethod9)</f>
        <v xml:space="preserve">FTE Ratio Analysis; 
</v>
      </c>
      <c r="DS96" s="251" t="str">
        <f>IF(ISNUMBER(FIND(analysismethod9,'III_Plan comp 438.68 {Plan 7}'!BL$15)),"",'III_Plan comp 438.68 {Plan 7}'!BL$15&amp;analysismethod9)</f>
        <v xml:space="preserve">FTE Ratio Analysis; 
</v>
      </c>
      <c r="DT96" s="251" t="str">
        <f>IF(ISNUMBER(FIND(analysismethod9,'III_Plan comp 438.68 {Plan 7}'!BM$15)),"",'III_Plan comp 438.68 {Plan 7}'!BM$15&amp;analysismethod9)</f>
        <v xml:space="preserve">FTE Ratio Analysis; 
</v>
      </c>
      <c r="DU96" s="251" t="str">
        <f>IF(ISNUMBER(FIND(analysismethod9,'III_Plan comp 438.68 {Plan 7}'!BN$15)),"",'III_Plan comp 438.68 {Plan 7}'!BN$15&amp;analysismethod9)</f>
        <v xml:space="preserve">FTE Ratio Analysis; 
</v>
      </c>
      <c r="DV96" s="251" t="str">
        <f>IF(ISNUMBER(FIND(analysismethod9,'III_Plan comp 438.68 {Plan 7}'!BO$15)),"",'III_Plan comp 438.68 {Plan 7}'!BO$15&amp;analysismethod9)</f>
        <v xml:space="preserve">FTE Ratio Analysis; 
</v>
      </c>
      <c r="DW96" s="251" t="str">
        <f>IF(ISNUMBER(FIND(analysismethod9,'III_Plan comp 438.68 {Plan 7}'!BP$15)),"",'III_Plan comp 438.68 {Plan 7}'!BP$15&amp;analysismethod9)</f>
        <v xml:space="preserve">FTE Ratio Analysis; 
</v>
      </c>
      <c r="DX96" s="251" t="str">
        <f>IF(ISNUMBER(FIND(analysismethod9,'III_Plan comp 438.68 {Plan 7}'!BQ$15)),"",'III_Plan comp 438.68 {Plan 7}'!BQ$15&amp;analysismethod9)</f>
        <v xml:space="preserve">FTE Ratio Analysis; 
</v>
      </c>
      <c r="DY96" s="251" t="str">
        <f>IF(ISNUMBER(FIND(analysismethod9,'III_Plan comp 438.68 {Plan 7}'!BR$15)),"",'III_Plan comp 438.68 {Plan 7}'!BR$15&amp;analysismethod9)</f>
        <v xml:space="preserve">FTE Ratio Analysis; 
</v>
      </c>
      <c r="DZ96" s="251" t="str">
        <f>IF(ISNUMBER(FIND(analysismethod9,'III_Plan comp 438.68 {Plan 7}'!BS$15)),"",'III_Plan comp 438.68 {Plan 7}'!BS$15&amp;analysismethod9)</f>
        <v xml:space="preserve">FTE Ratio Analysis; 
</v>
      </c>
      <c r="EA96" s="251" t="str">
        <f>IF(ISNUMBER(FIND(analysismethod9,'III_Plan comp 438.68 {Plan 7}'!BT$15)),"",'III_Plan comp 438.68 {Plan 7}'!BT$15&amp;analysismethod9)</f>
        <v xml:space="preserve">FTE Ratio Analysis; 
</v>
      </c>
      <c r="EB96" s="251" t="str">
        <f>IF(ISNUMBER(FIND(analysismethod9,'III_Plan comp 438.68 {Plan 7}'!BU$15)),"",'III_Plan comp 438.68 {Plan 7}'!BU$15&amp;analysismethod9)</f>
        <v xml:space="preserve">FTE Ratio Analysis; 
</v>
      </c>
      <c r="EC96" s="251" t="str">
        <f>IF(ISNUMBER(FIND(analysismethod9,'III_Plan comp 438.68 {Plan 7}'!BV$15)),"",'III_Plan comp 438.68 {Plan 7}'!BV$15&amp;analysismethod9)</f>
        <v xml:space="preserve">FTE Ratio Analysis; 
</v>
      </c>
      <c r="ED96" s="251" t="str">
        <f>IF(ISNUMBER(FIND(analysismethod9,'III_Plan comp 438.68 {Plan 7}'!BW$15)),"",'III_Plan comp 438.68 {Plan 7}'!BW$15&amp;analysismethod9)</f>
        <v xml:space="preserve">FTE Ratio Analysis; 
</v>
      </c>
      <c r="EE96" s="251" t="str">
        <f>IF(ISNUMBER(FIND(analysismethod9,'III_Plan comp 438.68 {Plan 7}'!BX$15)),"",'III_Plan comp 438.68 {Plan 7}'!BX$15&amp;analysismethod9)</f>
        <v xml:space="preserve">FTE Ratio Analysis; 
</v>
      </c>
      <c r="EF96" s="251" t="str">
        <f>IF(ISNUMBER(FIND(analysismethod9,'III_Plan comp 438.68 {Plan 7}'!BY$15)),"",'III_Plan comp 438.68 {Plan 7}'!BY$15&amp;analysismethod9)</f>
        <v xml:space="preserve">FTE Ratio Analysis; 
</v>
      </c>
      <c r="EG96" s="251" t="str">
        <f>IF(ISNUMBER(FIND(analysismethod9,'III_Plan comp 438.68 {Plan 7}'!BZ$15)),"",'III_Plan comp 438.68 {Plan 7}'!BZ$15&amp;analysismethod9)</f>
        <v xml:space="preserve">FTE Ratio Analysis; 
</v>
      </c>
      <c r="EH96" s="251" t="str">
        <f>IF(ISNUMBER(FIND(analysismethod9,'III_Plan comp 438.68 {Plan 7}'!CA$15)),"",'III_Plan comp 438.68 {Plan 7}'!CA$15&amp;analysismethod9)</f>
        <v xml:space="preserve">FTE Ratio Analysis; 
</v>
      </c>
      <c r="EI96" s="251" t="str">
        <f>IF(ISNUMBER(FIND(analysismethod9,'III_Plan comp 438.68 {Plan 7}'!CB$15)),"",'III_Plan comp 438.68 {Plan 7}'!CB$15&amp;analysismethod9)</f>
        <v xml:space="preserve">FTE Ratio Analysis; 
</v>
      </c>
      <c r="EJ96" s="251" t="str">
        <f>IF(ISNUMBER(FIND(analysismethod9,'III_Plan comp 438.68 {Plan 7}'!CC$15)),"",'III_Plan comp 438.68 {Plan 7}'!CC$15&amp;analysismethod9)</f>
        <v xml:space="preserve">FTE Ratio Analysis; 
</v>
      </c>
      <c r="EK96" s="251" t="str">
        <f>IF(ISNUMBER(FIND(analysismethod9,'III_Plan comp 438.68 {Plan 7}'!CD$15)),"",'III_Plan comp 438.68 {Plan 7}'!CD$15&amp;analysismethod9)</f>
        <v xml:space="preserve">FTE Ratio Analysis; 
</v>
      </c>
      <c r="EL96" s="251" t="str">
        <f>IF(ISNUMBER(FIND(analysismethod9,'III_Plan comp 438.68 {Plan 7}'!CE$15)),"",'III_Plan comp 438.68 {Plan 7}'!CE$15&amp;analysismethod9)</f>
        <v xml:space="preserve">FTE Ratio Analysis; 
</v>
      </c>
      <c r="EM96" s="251" t="str">
        <f>IF(ISNUMBER(FIND(analysismethod9,'III_Plan comp 438.68 {Plan 7}'!CF$15)),"",'III_Plan comp 438.68 {Plan 7}'!CF$15&amp;analysismethod9)</f>
        <v xml:space="preserve">FTE Ratio Analysis; 
</v>
      </c>
      <c r="EN96" s="251" t="str">
        <f>IF(ISNUMBER(FIND(analysismethod9,'III_Plan comp 438.68 {Plan 7}'!CG$15)),"",'III_Plan comp 438.68 {Plan 7}'!CG$15&amp;analysismethod9)</f>
        <v xml:space="preserve">FTE Ratio Analysis; 
</v>
      </c>
      <c r="EO96" s="251" t="str">
        <f>IF(ISNUMBER(FIND(analysismethod9,'III_Plan comp 438.68 {Plan 7}'!CH$15)),"",'III_Plan comp 438.68 {Plan 7}'!CH$15&amp;analysismethod9)</f>
        <v xml:space="preserve">FTE Ratio Analysis; 
</v>
      </c>
      <c r="EP96" s="251" t="str">
        <f>IF(ISNUMBER(FIND(analysismethod9,'III_Plan comp 438.68 {Plan 7}'!CI$15)),"",'III_Plan comp 438.68 {Plan 7}'!CI$15&amp;analysismethod9)</f>
        <v xml:space="preserve">FTE Ratio Analysis; 
</v>
      </c>
      <c r="EQ96" s="251" t="str">
        <f>IF(ISNUMBER(FIND(analysismethod9,'III_Plan comp 438.68 {Plan 7}'!CJ$15)),"",'III_Plan comp 438.68 {Plan 7}'!CJ$15&amp;analysismethod9)</f>
        <v xml:space="preserve">FTE Ratio Analysis; 
</v>
      </c>
      <c r="ER96" s="251" t="str">
        <f>IF(ISNUMBER(FIND(analysismethod9,'III_Plan comp 438.68 {Plan 7}'!CK$15)),"",'III_Plan comp 438.68 {Plan 7}'!CK$15&amp;analysismethod9)</f>
        <v xml:space="preserve">FTE Ratio Analysis; 
</v>
      </c>
      <c r="ES96" s="251" t="str">
        <f>IF(ISNUMBER(FIND(analysismethod9,'III_Plan comp 438.68 {Plan 7}'!CL$15)),"",'III_Plan comp 438.68 {Plan 7}'!CL$15&amp;analysismethod9)</f>
        <v xml:space="preserve">FTE Ratio Analysis; 
</v>
      </c>
      <c r="ET96" s="251" t="str">
        <f>IF(ISNUMBER(FIND(analysismethod9,'III_Plan comp 438.68 {Plan 7}'!CM$15)),"",'III_Plan comp 438.68 {Plan 7}'!CM$15&amp;analysismethod9)</f>
        <v xml:space="preserve">FTE Ratio Analysis; 
</v>
      </c>
      <c r="EU96" s="251" t="str">
        <f>IF(ISNUMBER(FIND(analysismethod9,'III_Plan comp 438.68 {Plan 7}'!CN$15)),"",'III_Plan comp 438.68 {Plan 7}'!CN$15&amp;analysismethod9)</f>
        <v xml:space="preserve">FTE Ratio Analysis; 
</v>
      </c>
      <c r="EV96" s="251" t="str">
        <f>IF(ISNUMBER(FIND(analysismethod9,'III_Plan comp 438.68 {Plan 7}'!CO$15)),"",'III_Plan comp 438.68 {Plan 7}'!CO$15&amp;analysismethod9)</f>
        <v xml:space="preserve">FTE Ratio Analysis; 
</v>
      </c>
      <c r="EW96" s="251" t="str">
        <f>IF(ISNUMBER(FIND(analysismethod9,'III_Plan comp 438.68 {Plan 7}'!CP$15)),"",'III_Plan comp 438.68 {Plan 7}'!CP$15&amp;analysismethod9)</f>
        <v xml:space="preserve">FTE Ratio Analysis; 
</v>
      </c>
      <c r="EX96" s="251" t="str">
        <f>IF(ISNUMBER(FIND(analysismethod9,'III_Plan comp 438.68 {Plan 7}'!CQ$15)),"",'III_Plan comp 438.68 {Plan 7}'!CQ$15&amp;analysismethod9)</f>
        <v xml:space="preserve">FTE Ratio Analysis; 
</v>
      </c>
      <c r="EY96" s="251" t="str">
        <f>IF(ISNUMBER(FIND(analysismethod9,'III_Plan comp 438.68 {Plan 7}'!CR$15)),"",'III_Plan comp 438.68 {Plan 7}'!CR$15&amp;analysismethod9)</f>
        <v xml:space="preserve">FTE Ratio Analysis; 
</v>
      </c>
      <c r="EZ96" s="251" t="str">
        <f>IF(ISNUMBER(FIND(analysismethod9,'III_Plan comp 438.68 {Plan 7}'!CS$15)),"",'III_Plan comp 438.68 {Plan 7}'!CS$15&amp;analysismethod9)</f>
        <v xml:space="preserve">FTE Ratio Analysis; 
</v>
      </c>
      <c r="FA96" s="251" t="str">
        <f>IF(ISNUMBER(FIND(analysismethod9,'III_Plan comp 438.68 {Plan 7}'!CT$15)),"",'III_Plan comp 438.68 {Plan 7}'!CT$15&amp;analysismethod9)</f>
        <v xml:space="preserve">FTE Ratio Analysis; 
</v>
      </c>
      <c r="FB96" s="251" t="str">
        <f>IF(ISNUMBER(FIND(analysismethod9,'III_Plan comp 438.68 {Plan 7}'!CU$15)),"",'III_Plan comp 438.68 {Plan 7}'!CU$15&amp;analysismethod9)</f>
        <v xml:space="preserve">FTE Ratio Analysis; 
</v>
      </c>
      <c r="FC96" s="251" t="str">
        <f>IF(ISNUMBER(FIND(analysismethod9,'III_Plan comp 438.68 {Plan 7}'!CV$15)),"",'III_Plan comp 438.68 {Plan 7}'!CV$15&amp;analysismethod9)</f>
        <v xml:space="preserve">FTE Ratio Analysis; 
</v>
      </c>
      <c r="FD96" s="251" t="str">
        <f>IF(ISNUMBER(FIND(analysismethod9,'III_Plan comp 438.68 {Plan 7}'!CW$15)),"",'III_Plan comp 438.68 {Plan 7}'!CW$15&amp;analysismethod9)</f>
        <v xml:space="preserve">FTE Ratio Analysis; 
</v>
      </c>
      <c r="FE96" s="251" t="str">
        <f>IF(ISNUMBER(FIND(analysismethod9,'III_Plan comp 438.68 {Plan 7}'!CX$15)),"",'III_Plan comp 438.68 {Plan 7}'!CX$15&amp;analysismethod9)</f>
        <v xml:space="preserve">FTE Ratio Analysis; 
</v>
      </c>
      <c r="FF96" s="251" t="str">
        <f>IF(ISNUMBER(FIND(analysismethod9,'III_Plan comp 438.68 {Plan 7}'!CY$15)),"",'III_Plan comp 438.68 {Plan 7}'!CY$15&amp;analysismethod9)</f>
        <v xml:space="preserve">FTE Ratio Analysis; 
</v>
      </c>
      <c r="FG96" s="251" t="str">
        <f>IF(ISNUMBER(FIND(analysismethod9,'III_Plan comp 438.68 {Plan 7}'!CZ$15)),"",'III_Plan comp 438.68 {Plan 7}'!CZ$15&amp;analysismethod9)</f>
        <v xml:space="preserve">FTE Ratio Analysis; 
</v>
      </c>
    </row>
    <row r="97" spans="62:163" ht="14.4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Mandatory Provider Type Validation Analysis; 
</v>
      </c>
      <c r="BM97" s="254" t="str">
        <f>IF(ISNUMBER(FIND(analysismethod10,'III_Plan comp 438.68 {Plan 7}'!F$15)),"",'III_Plan comp 438.68 {Plan 7}'!F$15&amp;analysismethod10)</f>
        <v xml:space="preserve">Mandatory Provider Type Validation Analysis; 
</v>
      </c>
      <c r="BN97" s="254" t="str">
        <f>IF(ISNUMBER(FIND(analysismethod10,'III_Plan comp 438.68 {Plan 7}'!G$15)),"",'III_Plan comp 438.68 {Plan 7}'!G$15&amp;analysismethod10)</f>
        <v xml:space="preserve">Mandatory Provider Type Validation Analysis; 
</v>
      </c>
      <c r="BO97" s="254" t="str">
        <f>IF(ISNUMBER(FIND(analysismethod10,'III_Plan comp 438.68 {Plan 7}'!H$15)),"",'III_Plan comp 438.68 {Plan 7}'!H$15&amp;analysismethod10)</f>
        <v xml:space="preserve">Mandatory Provider Type Validation Analysis; 
</v>
      </c>
      <c r="BP97" s="254" t="str">
        <f>IF(ISNUMBER(FIND(analysismethod10,'III_Plan comp 438.68 {Plan 7}'!I$15)),"",'III_Plan comp 438.68 {Plan 7}'!I$15&amp;analysismethod10)</f>
        <v xml:space="preserve">Mandatory Provider Type Validation Analysis; 
</v>
      </c>
      <c r="BQ97" s="254" t="str">
        <f>IF(ISNUMBER(FIND(analysismethod10,'III_Plan comp 438.68 {Plan 7}'!J$15)),"",'III_Plan comp 438.68 {Plan 7}'!J$15&amp;analysismethod10)</f>
        <v xml:space="preserve">Mandatory Provider Type Validation Analysis; 
</v>
      </c>
      <c r="BR97" s="254" t="str">
        <f>IF(ISNUMBER(FIND(analysismethod10,'III_Plan comp 438.68 {Plan 7}'!K$15)),"",'III_Plan comp 438.68 {Plan 7}'!K$15&amp;analysismethod10)</f>
        <v xml:space="preserve">Mandatory Provider Type Validation Analysis; 
</v>
      </c>
      <c r="BS97" s="254" t="str">
        <f>IF(ISNUMBER(FIND(analysismethod10,'III_Plan comp 438.68 {Plan 7}'!L$15)),"",'III_Plan comp 438.68 {Plan 7}'!L$15&amp;analysismethod10)</f>
        <v xml:space="preserve">Mandatory Provider Type Validation Analysis; 
</v>
      </c>
      <c r="BT97" s="254" t="str">
        <f>IF(ISNUMBER(FIND(analysismethod10,'III_Plan comp 438.68 {Plan 7}'!M$15)),"",'III_Plan comp 438.68 {Plan 7}'!M$15&amp;analysismethod10)</f>
        <v xml:space="preserve">Mandatory Provider Type Validation Analysis; 
</v>
      </c>
      <c r="BU97" s="254" t="str">
        <f>IF(ISNUMBER(FIND(analysismethod10,'III_Plan comp 438.68 {Plan 7}'!N$15)),"",'III_Plan comp 438.68 {Plan 7}'!N$15&amp;analysismethod10)</f>
        <v xml:space="preserve">Mandatory Provider Type Validation Analysis; 
</v>
      </c>
      <c r="BV97" s="254" t="str">
        <f>IF(ISNUMBER(FIND(analysismethod10,'III_Plan comp 438.68 {Plan 7}'!O$15)),"",'III_Plan comp 438.68 {Plan 7}'!O$15&amp;analysismethod10)</f>
        <v xml:space="preserve">Mandatory Provider Type Validation Analysis; 
</v>
      </c>
      <c r="BW97" s="254" t="str">
        <f>IF(ISNUMBER(FIND(analysismethod10,'III_Plan comp 438.68 {Plan 7}'!P$15)),"",'III_Plan comp 438.68 {Plan 7}'!P$15&amp;analysismethod10)</f>
        <v xml:space="preserve">Mandatory Provider Type Validation Analysis; 
</v>
      </c>
      <c r="BX97" s="254" t="str">
        <f>IF(ISNUMBER(FIND(analysismethod10,'III_Plan comp 438.68 {Plan 7}'!Q$15)),"",'III_Plan comp 438.68 {Plan 7}'!Q$15&amp;analysismethod10)</f>
        <v xml:space="preserve">Mandatory Provider Type Validation Analysis; 
</v>
      </c>
      <c r="BY97" s="254" t="str">
        <f>IF(ISNUMBER(FIND(analysismethod10,'III_Plan comp 438.68 {Plan 7}'!R$15)),"",'III_Plan comp 438.68 {Plan 7}'!R$15&amp;analysismethod10)</f>
        <v xml:space="preserve">Mandatory Provider Type Validation Analysis; 
</v>
      </c>
      <c r="BZ97" s="254" t="str">
        <f>IF(ISNUMBER(FIND(analysismethod10,'III_Plan comp 438.68 {Plan 7}'!S$15)),"",'III_Plan comp 438.68 {Plan 7}'!S$15&amp;analysismethod10)</f>
        <v xml:space="preserve">Mandatory Provider Type Validation Analysis; 
</v>
      </c>
      <c r="CA97" s="254" t="str">
        <f>IF(ISNUMBER(FIND(analysismethod10,'III_Plan comp 438.68 {Plan 7}'!T$15)),"",'III_Plan comp 438.68 {Plan 7}'!T$15&amp;analysismethod10)</f>
        <v xml:space="preserve">Mandatory Provider Type Validation Analysis; 
</v>
      </c>
      <c r="CB97" s="254" t="str">
        <f>IF(ISNUMBER(FIND(analysismethod10,'III_Plan comp 438.68 {Plan 7}'!U$15)),"",'III_Plan comp 438.68 {Plan 7}'!U$15&amp;analysismethod10)</f>
        <v xml:space="preserve">Mandatory Provider Type Validation Analysis; 
</v>
      </c>
      <c r="CC97" s="254" t="str">
        <f>IF(ISNUMBER(FIND(analysismethod10,'III_Plan comp 438.68 {Plan 7}'!V$15)),"",'III_Plan comp 438.68 {Plan 7}'!V$15&amp;analysismethod10)</f>
        <v xml:space="preserve">Mandatory Provider Type Validation Analysis; 
</v>
      </c>
      <c r="CD97" s="254" t="str">
        <f>IF(ISNUMBER(FIND(analysismethod10,'III_Plan comp 438.68 {Plan 7}'!W$15)),"",'III_Plan comp 438.68 {Plan 7}'!W$15&amp;analysismethod10)</f>
        <v xml:space="preserve">Mandatory Provider Type Validation Analysis; 
</v>
      </c>
      <c r="CE97" s="254" t="str">
        <f>IF(ISNUMBER(FIND(analysismethod10,'III_Plan comp 438.68 {Plan 7}'!X$15)),"",'III_Plan comp 438.68 {Plan 7}'!X$15&amp;analysismethod10)</f>
        <v xml:space="preserve">Mandatory Provider Type Validation Analysis; 
</v>
      </c>
      <c r="CF97" s="254" t="str">
        <f>IF(ISNUMBER(FIND(analysismethod10,'III_Plan comp 438.68 {Plan 7}'!Y$15)),"",'III_Plan comp 438.68 {Plan 7}'!Y$15&amp;analysismethod10)</f>
        <v xml:space="preserve">Mandatory Provider Type Validation Analysis; 
</v>
      </c>
      <c r="CG97" s="254" t="str">
        <f>IF(ISNUMBER(FIND(analysismethod10,'III_Plan comp 438.68 {Plan 7}'!Z$15)),"",'III_Plan comp 438.68 {Plan 7}'!Z$15&amp;analysismethod10)</f>
        <v xml:space="preserve">Mandatory Provider Type Validation Analysis; 
</v>
      </c>
      <c r="CH97" s="254" t="str">
        <f>IF(ISNUMBER(FIND(analysismethod10,'III_Plan comp 438.68 {Plan 7}'!AA$15)),"",'III_Plan comp 438.68 {Plan 7}'!AA$15&amp;analysismethod10)</f>
        <v xml:space="preserve">Mandatory Provider Type Validation Analysis; 
</v>
      </c>
      <c r="CI97" s="254" t="str">
        <f>IF(ISNUMBER(FIND(analysismethod10,'III_Plan comp 438.68 {Plan 7}'!AB$15)),"",'III_Plan comp 438.68 {Plan 7}'!AB$15&amp;analysismethod10)</f>
        <v xml:space="preserve">Mandatory Provider Type Validation Analysis; 
</v>
      </c>
      <c r="CJ97" s="254" t="str">
        <f>IF(ISNUMBER(FIND(analysismethod10,'III_Plan comp 438.68 {Plan 7}'!AC$15)),"",'III_Plan comp 438.68 {Plan 7}'!AC$15&amp;analysismethod10)</f>
        <v xml:space="preserve">Mandatory Provider Type Validation Analysis; 
</v>
      </c>
      <c r="CK97" s="254" t="str">
        <f>IF(ISNUMBER(FIND(analysismethod10,'III_Plan comp 438.68 {Plan 7}'!AD$15)),"",'III_Plan comp 438.68 {Plan 7}'!AD$15&amp;analysismethod10)</f>
        <v xml:space="preserve">Mandatory Provider Type Validation Analysis; 
</v>
      </c>
      <c r="CL97" s="254" t="str">
        <f>IF(ISNUMBER(FIND(analysismethod10,'III_Plan comp 438.68 {Plan 7}'!AE$15)),"",'III_Plan comp 438.68 {Plan 7}'!AE$15&amp;analysismethod10)</f>
        <v xml:space="preserve">Mandatory Provider Type Validation Analysis; 
</v>
      </c>
      <c r="CM97" s="254" t="str">
        <f>IF(ISNUMBER(FIND(analysismethod10,'III_Plan comp 438.68 {Plan 7}'!AF$15)),"",'III_Plan comp 438.68 {Plan 7}'!AF$15&amp;analysismethod10)</f>
        <v xml:space="preserve">Mandatory Provider Type Validation Analysis; 
</v>
      </c>
      <c r="CN97" s="254" t="str">
        <f>IF(ISNUMBER(FIND(analysismethod10,'III_Plan comp 438.68 {Plan 7}'!AG$15)),"",'III_Plan comp 438.68 {Plan 7}'!AG$15&amp;analysismethod10)</f>
        <v xml:space="preserve">Mandatory Provider Type Validation Analysis; 
</v>
      </c>
      <c r="CO97" s="254" t="str">
        <f>IF(ISNUMBER(FIND(analysismethod10,'III_Plan comp 438.68 {Plan 7}'!AH$15)),"",'III_Plan comp 438.68 {Plan 7}'!AH$15&amp;analysismethod10)</f>
        <v xml:space="preserve">Mandatory Provider Type Validation Analysis; 
</v>
      </c>
      <c r="CP97" s="254" t="str">
        <f>IF(ISNUMBER(FIND(analysismethod10,'III_Plan comp 438.68 {Plan 7}'!AI$15)),"",'III_Plan comp 438.68 {Plan 7}'!AI$15&amp;analysismethod10)</f>
        <v xml:space="preserve">Mandatory Provider Type Validation Analysis; 
</v>
      </c>
      <c r="CQ97" s="254" t="str">
        <f>IF(ISNUMBER(FIND(analysismethod10,'III_Plan comp 438.68 {Plan 7}'!AJ$15)),"",'III_Plan comp 438.68 {Plan 7}'!AJ$15&amp;analysismethod10)</f>
        <v xml:space="preserve">Mandatory Provider Type Validation Analysis; 
</v>
      </c>
      <c r="CR97" s="254" t="str">
        <f>IF(ISNUMBER(FIND(analysismethod10,'III_Plan comp 438.68 {Plan 7}'!AK$15)),"",'III_Plan comp 438.68 {Plan 7}'!AK$15&amp;analysismethod10)</f>
        <v xml:space="preserve">Mandatory Provider Type Validation Analysis; 
</v>
      </c>
      <c r="CS97" s="254" t="str">
        <f>IF(ISNUMBER(FIND(analysismethod10,'III_Plan comp 438.68 {Plan 7}'!AL$15)),"",'III_Plan comp 438.68 {Plan 7}'!AL$15&amp;analysismethod10)</f>
        <v xml:space="preserve">Mandatory Provider Type Validation Analysis; 
</v>
      </c>
      <c r="CT97" s="254" t="str">
        <f>IF(ISNUMBER(FIND(analysismethod10,'III_Plan comp 438.68 {Plan 7}'!AM$15)),"",'III_Plan comp 438.68 {Plan 7}'!AM$15&amp;analysismethod10)</f>
        <v xml:space="preserve">Mandatory Provider Type Validation Analysis; 
</v>
      </c>
      <c r="CU97" s="254" t="str">
        <f>IF(ISNUMBER(FIND(analysismethod10,'III_Plan comp 438.68 {Plan 7}'!AN$15)),"",'III_Plan comp 438.68 {Plan 7}'!AN$15&amp;analysismethod10)</f>
        <v xml:space="preserve">Mandatory Provider Type Validation Analysis; 
</v>
      </c>
      <c r="CV97" s="254" t="str">
        <f>IF(ISNUMBER(FIND(analysismethod10,'III_Plan comp 438.68 {Plan 7}'!AO$15)),"",'III_Plan comp 438.68 {Plan 7}'!AO$15&amp;analysismethod10)</f>
        <v xml:space="preserve">Mandatory Provider Type Validation Analysis; 
</v>
      </c>
      <c r="CW97" s="254" t="str">
        <f>IF(ISNUMBER(FIND(analysismethod10,'III_Plan comp 438.68 {Plan 7}'!AP$15)),"",'III_Plan comp 438.68 {Plan 7}'!AP$15&amp;analysismethod10)</f>
        <v xml:space="preserve">Mandatory Provider Type Validation Analysis; 
</v>
      </c>
      <c r="CX97" s="254" t="str">
        <f>IF(ISNUMBER(FIND(analysismethod10,'III_Plan comp 438.68 {Plan 7}'!AQ$15)),"",'III_Plan comp 438.68 {Plan 7}'!AQ$15&amp;analysismethod10)</f>
        <v xml:space="preserve">Mandatory Provider Type Validation Analysis; 
</v>
      </c>
      <c r="CY97" s="254" t="str">
        <f>IF(ISNUMBER(FIND(analysismethod10,'III_Plan comp 438.68 {Plan 7}'!AR$15)),"",'III_Plan comp 438.68 {Plan 7}'!AR$15&amp;analysismethod10)</f>
        <v xml:space="preserve">Mandatory Provider Type Validation Analysis; 
</v>
      </c>
      <c r="CZ97" s="254" t="str">
        <f>IF(ISNUMBER(FIND(analysismethod10,'III_Plan comp 438.68 {Plan 7}'!AS$15)),"",'III_Plan comp 438.68 {Plan 7}'!AS$15&amp;analysismethod10)</f>
        <v xml:space="preserve">Mandatory Provider Type Validation Analysis; 
</v>
      </c>
      <c r="DA97" s="254" t="str">
        <f>IF(ISNUMBER(FIND(analysismethod10,'III_Plan comp 438.68 {Plan 7}'!AT$15)),"",'III_Plan comp 438.68 {Plan 7}'!AT$15&amp;analysismethod10)</f>
        <v xml:space="preserve">Mandatory Provider Type Validation Analysis; 
</v>
      </c>
      <c r="DB97" s="254" t="str">
        <f>IF(ISNUMBER(FIND(analysismethod10,'III_Plan comp 438.68 {Plan 7}'!AU$15)),"",'III_Plan comp 438.68 {Plan 7}'!AU$15&amp;analysismethod10)</f>
        <v xml:space="preserve">Mandatory Provider Type Validation Analysis; 
</v>
      </c>
      <c r="DC97" s="254" t="str">
        <f>IF(ISNUMBER(FIND(analysismethod10,'III_Plan comp 438.68 {Plan 7}'!AV$15)),"",'III_Plan comp 438.68 {Plan 7}'!AV$15&amp;analysismethod10)</f>
        <v xml:space="preserve">Mandatory Provider Type Validation Analysis; 
</v>
      </c>
      <c r="DD97" s="254" t="str">
        <f>IF(ISNUMBER(FIND(analysismethod10,'III_Plan comp 438.68 {Plan 7}'!AW$15)),"",'III_Plan comp 438.68 {Plan 7}'!AW$15&amp;analysismethod10)</f>
        <v xml:space="preserve">Mandatory Provider Type Validation Analysis; 
</v>
      </c>
      <c r="DE97" s="254" t="str">
        <f>IF(ISNUMBER(FIND(analysismethod10,'III_Plan comp 438.68 {Plan 7}'!AX$15)),"",'III_Plan comp 438.68 {Plan 7}'!AX$15&amp;analysismethod10)</f>
        <v xml:space="preserve">Mandatory Provider Type Validation Analysis; 
</v>
      </c>
      <c r="DF97" s="254" t="str">
        <f>IF(ISNUMBER(FIND(analysismethod10,'III_Plan comp 438.68 {Plan 7}'!AY$15)),"",'III_Plan comp 438.68 {Plan 7}'!AY$15&amp;analysismethod10)</f>
        <v xml:space="preserve">Mandatory Provider Type Validation Analysis; 
</v>
      </c>
      <c r="DG97" s="254" t="str">
        <f>IF(ISNUMBER(FIND(analysismethod10,'III_Plan comp 438.68 {Plan 7}'!AZ$15)),"",'III_Plan comp 438.68 {Plan 7}'!AZ$15&amp;analysismethod10)</f>
        <v xml:space="preserve">Mandatory Provider Type Validation Analysis; 
</v>
      </c>
      <c r="DH97" s="254" t="str">
        <f>IF(ISNUMBER(FIND(analysismethod10,'III_Plan comp 438.68 {Plan 7}'!BA$15)),"",'III_Plan comp 438.68 {Plan 7}'!BA$15&amp;analysismethod10)</f>
        <v xml:space="preserve">Mandatory Provider Type Validation Analysis; 
</v>
      </c>
      <c r="DI97" s="254" t="str">
        <f>IF(ISNUMBER(FIND(analysismethod10,'III_Plan comp 438.68 {Plan 7}'!BB$15)),"",'III_Plan comp 438.68 {Plan 7}'!BB$15&amp;analysismethod10)</f>
        <v xml:space="preserve">Mandatory Provider Type Validation Analysis; 
</v>
      </c>
      <c r="DJ97" s="254" t="str">
        <f>IF(ISNUMBER(FIND(analysismethod10,'III_Plan comp 438.68 {Plan 7}'!BC$15)),"",'III_Plan comp 438.68 {Plan 7}'!BC$15&amp;analysismethod10)</f>
        <v xml:space="preserve">Mandatory Provider Type Validation Analysis; 
</v>
      </c>
      <c r="DK97" s="254" t="str">
        <f>IF(ISNUMBER(FIND(analysismethod10,'III_Plan comp 438.68 {Plan 7}'!BD$15)),"",'III_Plan comp 438.68 {Plan 7}'!BD$15&amp;analysismethod10)</f>
        <v xml:space="preserve">Mandatory Provider Type Validation Analysis; 
</v>
      </c>
      <c r="DL97" s="254" t="str">
        <f>IF(ISNUMBER(FIND(analysismethod10,'III_Plan comp 438.68 {Plan 7}'!BE$15)),"",'III_Plan comp 438.68 {Plan 7}'!BE$15&amp;analysismethod10)</f>
        <v xml:space="preserve">Mandatory Provider Type Validation Analysis; 
</v>
      </c>
      <c r="DM97" s="254" t="str">
        <f>IF(ISNUMBER(FIND(analysismethod10,'III_Plan comp 438.68 {Plan 7}'!BF$15)),"",'III_Plan comp 438.68 {Plan 7}'!BF$15&amp;analysismethod10)</f>
        <v xml:space="preserve">Mandatory Provider Type Validation Analysis; 
</v>
      </c>
      <c r="DN97" s="254" t="str">
        <f>IF(ISNUMBER(FIND(analysismethod10,'III_Plan comp 438.68 {Plan 7}'!BG$15)),"",'III_Plan comp 438.68 {Plan 7}'!BG$15&amp;analysismethod10)</f>
        <v xml:space="preserve">Mandatory Provider Type Validation Analysis; 
</v>
      </c>
      <c r="DO97" s="254" t="str">
        <f>IF(ISNUMBER(FIND(analysismethod10,'III_Plan comp 438.68 {Plan 7}'!BH$15)),"",'III_Plan comp 438.68 {Plan 7}'!BH$15&amp;analysismethod10)</f>
        <v xml:space="preserve">Mandatory Provider Type Validation Analysis; 
</v>
      </c>
      <c r="DP97" s="254" t="str">
        <f>IF(ISNUMBER(FIND(analysismethod10,'III_Plan comp 438.68 {Plan 7}'!BI$15)),"",'III_Plan comp 438.68 {Plan 7}'!BI$15&amp;analysismethod10)</f>
        <v xml:space="preserve">Mandatory Provider Type Validation Analysis; 
</v>
      </c>
      <c r="DQ97" s="254" t="str">
        <f>IF(ISNUMBER(FIND(analysismethod10,'III_Plan comp 438.68 {Plan 7}'!BJ$15)),"",'III_Plan comp 438.68 {Plan 7}'!BJ$15&amp;analysismethod10)</f>
        <v xml:space="preserve">Mandatory Provider Type Validation Analysis; 
</v>
      </c>
      <c r="DR97" s="254" t="str">
        <f>IF(ISNUMBER(FIND(analysismethod10,'III_Plan comp 438.68 {Plan 7}'!BK$15)),"",'III_Plan comp 438.68 {Plan 7}'!BK$15&amp;analysismethod10)</f>
        <v xml:space="preserve">Mandatory Provider Type Validation Analysis; 
</v>
      </c>
      <c r="DS97" s="254" t="str">
        <f>IF(ISNUMBER(FIND(analysismethod10,'III_Plan comp 438.68 {Plan 7}'!BL$15)),"",'III_Plan comp 438.68 {Plan 7}'!BL$15&amp;analysismethod10)</f>
        <v xml:space="preserve">Mandatory Provider Type Validation Analysis; 
</v>
      </c>
      <c r="DT97" s="254" t="str">
        <f>IF(ISNUMBER(FIND(analysismethod10,'III_Plan comp 438.68 {Plan 7}'!BM$15)),"",'III_Plan comp 438.68 {Plan 7}'!BM$15&amp;analysismethod10)</f>
        <v xml:space="preserve">Mandatory Provider Type Validation Analysis; 
</v>
      </c>
      <c r="DU97" s="254" t="str">
        <f>IF(ISNUMBER(FIND(analysismethod10,'III_Plan comp 438.68 {Plan 7}'!BN$15)),"",'III_Plan comp 438.68 {Plan 7}'!BN$15&amp;analysismethod10)</f>
        <v xml:space="preserve">Mandatory Provider Type Validation Analysis; 
</v>
      </c>
      <c r="DV97" s="254" t="str">
        <f>IF(ISNUMBER(FIND(analysismethod10,'III_Plan comp 438.68 {Plan 7}'!BO$15)),"",'III_Plan comp 438.68 {Plan 7}'!BO$15&amp;analysismethod10)</f>
        <v xml:space="preserve">Mandatory Provider Type Validation Analysis; 
</v>
      </c>
      <c r="DW97" s="254" t="str">
        <f>IF(ISNUMBER(FIND(analysismethod10,'III_Plan comp 438.68 {Plan 7}'!BP$15)),"",'III_Plan comp 438.68 {Plan 7}'!BP$15&amp;analysismethod10)</f>
        <v xml:space="preserve">Mandatory Provider Type Validation Analysis; 
</v>
      </c>
      <c r="DX97" s="254" t="str">
        <f>IF(ISNUMBER(FIND(analysismethod10,'III_Plan comp 438.68 {Plan 7}'!BQ$15)),"",'III_Plan comp 438.68 {Plan 7}'!BQ$15&amp;analysismethod10)</f>
        <v xml:space="preserve">Mandatory Provider Type Validation Analysis; 
</v>
      </c>
      <c r="DY97" s="254" t="str">
        <f>IF(ISNUMBER(FIND(analysismethod10,'III_Plan comp 438.68 {Plan 7}'!BR$15)),"",'III_Plan comp 438.68 {Plan 7}'!BR$15&amp;analysismethod10)</f>
        <v xml:space="preserve">Mandatory Provider Type Validation Analysis; 
</v>
      </c>
      <c r="DZ97" s="254" t="str">
        <f>IF(ISNUMBER(FIND(analysismethod10,'III_Plan comp 438.68 {Plan 7}'!BS$15)),"",'III_Plan comp 438.68 {Plan 7}'!BS$15&amp;analysismethod10)</f>
        <v xml:space="preserve">Mandatory Provider Type Validation Analysis; 
</v>
      </c>
      <c r="EA97" s="254" t="str">
        <f>IF(ISNUMBER(FIND(analysismethod10,'III_Plan comp 438.68 {Plan 7}'!BT$15)),"",'III_Plan comp 438.68 {Plan 7}'!BT$15&amp;analysismethod10)</f>
        <v xml:space="preserve">Mandatory Provider Type Validation Analysis; 
</v>
      </c>
      <c r="EB97" s="254" t="str">
        <f>IF(ISNUMBER(FIND(analysismethod10,'III_Plan comp 438.68 {Plan 7}'!BU$15)),"",'III_Plan comp 438.68 {Plan 7}'!BU$15&amp;analysismethod10)</f>
        <v xml:space="preserve">Mandatory Provider Type Validation Analysis; 
</v>
      </c>
      <c r="EC97" s="254" t="str">
        <f>IF(ISNUMBER(FIND(analysismethod10,'III_Plan comp 438.68 {Plan 7}'!BV$15)),"",'III_Plan comp 438.68 {Plan 7}'!BV$15&amp;analysismethod10)</f>
        <v xml:space="preserve">Mandatory Provider Type Validation Analysis; 
</v>
      </c>
      <c r="ED97" s="254" t="str">
        <f>IF(ISNUMBER(FIND(analysismethod10,'III_Plan comp 438.68 {Plan 7}'!BW$15)),"",'III_Plan comp 438.68 {Plan 7}'!BW$15&amp;analysismethod10)</f>
        <v xml:space="preserve">Mandatory Provider Type Validation Analysis; 
</v>
      </c>
      <c r="EE97" s="254" t="str">
        <f>IF(ISNUMBER(FIND(analysismethod10,'III_Plan comp 438.68 {Plan 7}'!BX$15)),"",'III_Plan comp 438.68 {Plan 7}'!BX$15&amp;analysismethod10)</f>
        <v xml:space="preserve">Mandatory Provider Type Validation Analysis; 
</v>
      </c>
      <c r="EF97" s="254" t="str">
        <f>IF(ISNUMBER(FIND(analysismethod10,'III_Plan comp 438.68 {Plan 7}'!BY$15)),"",'III_Plan comp 438.68 {Plan 7}'!BY$15&amp;analysismethod10)</f>
        <v xml:space="preserve">Mandatory Provider Type Validation Analysis; 
</v>
      </c>
      <c r="EG97" s="254" t="str">
        <f>IF(ISNUMBER(FIND(analysismethod10,'III_Plan comp 438.68 {Plan 7}'!BZ$15)),"",'III_Plan comp 438.68 {Plan 7}'!BZ$15&amp;analysismethod10)</f>
        <v xml:space="preserve">Mandatory Provider Type Validation Analysis; 
</v>
      </c>
      <c r="EH97" s="254" t="str">
        <f>IF(ISNUMBER(FIND(analysismethod10,'III_Plan comp 438.68 {Plan 7}'!CA$15)),"",'III_Plan comp 438.68 {Plan 7}'!CA$15&amp;analysismethod10)</f>
        <v xml:space="preserve">Mandatory Provider Type Validation Analysis; 
</v>
      </c>
      <c r="EI97" s="254" t="str">
        <f>IF(ISNUMBER(FIND(analysismethod10,'III_Plan comp 438.68 {Plan 7}'!CB$15)),"",'III_Plan comp 438.68 {Plan 7}'!CB$15&amp;analysismethod10)</f>
        <v xml:space="preserve">Mandatory Provider Type Validation Analysis; 
</v>
      </c>
      <c r="EJ97" s="254" t="str">
        <f>IF(ISNUMBER(FIND(analysismethod10,'III_Plan comp 438.68 {Plan 7}'!CC$15)),"",'III_Plan comp 438.68 {Plan 7}'!CC$15&amp;analysismethod10)</f>
        <v xml:space="preserve">Mandatory Provider Type Validation Analysis; 
</v>
      </c>
      <c r="EK97" s="254" t="str">
        <f>IF(ISNUMBER(FIND(analysismethod10,'III_Plan comp 438.68 {Plan 7}'!CD$15)),"",'III_Plan comp 438.68 {Plan 7}'!CD$15&amp;analysismethod10)</f>
        <v xml:space="preserve">Mandatory Provider Type Validation Analysis; 
</v>
      </c>
      <c r="EL97" s="254" t="str">
        <f>IF(ISNUMBER(FIND(analysismethod10,'III_Plan comp 438.68 {Plan 7}'!CE$15)),"",'III_Plan comp 438.68 {Plan 7}'!CE$15&amp;analysismethod10)</f>
        <v xml:space="preserve">Mandatory Provider Type Validation Analysis; 
</v>
      </c>
      <c r="EM97" s="254" t="str">
        <f>IF(ISNUMBER(FIND(analysismethod10,'III_Plan comp 438.68 {Plan 7}'!CF$15)),"",'III_Plan comp 438.68 {Plan 7}'!CF$15&amp;analysismethod10)</f>
        <v xml:space="preserve">Mandatory Provider Type Validation Analysis; 
</v>
      </c>
      <c r="EN97" s="254" t="str">
        <f>IF(ISNUMBER(FIND(analysismethod10,'III_Plan comp 438.68 {Plan 7}'!CG$15)),"",'III_Plan comp 438.68 {Plan 7}'!CG$15&amp;analysismethod10)</f>
        <v xml:space="preserve">Mandatory Provider Type Validation Analysis; 
</v>
      </c>
      <c r="EO97" s="254" t="str">
        <f>IF(ISNUMBER(FIND(analysismethod10,'III_Plan comp 438.68 {Plan 7}'!CH$15)),"",'III_Plan comp 438.68 {Plan 7}'!CH$15&amp;analysismethod10)</f>
        <v xml:space="preserve">Mandatory Provider Type Validation Analysis; 
</v>
      </c>
      <c r="EP97" s="254" t="str">
        <f>IF(ISNUMBER(FIND(analysismethod10,'III_Plan comp 438.68 {Plan 7}'!CI$15)),"",'III_Plan comp 438.68 {Plan 7}'!CI$15&amp;analysismethod10)</f>
        <v xml:space="preserve">Mandatory Provider Type Validation Analysis; 
</v>
      </c>
      <c r="EQ97" s="254" t="str">
        <f>IF(ISNUMBER(FIND(analysismethod10,'III_Plan comp 438.68 {Plan 7}'!CJ$15)),"",'III_Plan comp 438.68 {Plan 7}'!CJ$15&amp;analysismethod10)</f>
        <v xml:space="preserve">Mandatory Provider Type Validation Analysis; 
</v>
      </c>
      <c r="ER97" s="254" t="str">
        <f>IF(ISNUMBER(FIND(analysismethod10,'III_Plan comp 438.68 {Plan 7}'!CK$15)),"",'III_Plan comp 438.68 {Plan 7}'!CK$15&amp;analysismethod10)</f>
        <v xml:space="preserve">Mandatory Provider Type Validation Analysis; 
</v>
      </c>
      <c r="ES97" s="254" t="str">
        <f>IF(ISNUMBER(FIND(analysismethod10,'III_Plan comp 438.68 {Plan 7}'!CL$15)),"",'III_Plan comp 438.68 {Plan 7}'!CL$15&amp;analysismethod10)</f>
        <v xml:space="preserve">Mandatory Provider Type Validation Analysis; 
</v>
      </c>
      <c r="ET97" s="254" t="str">
        <f>IF(ISNUMBER(FIND(analysismethod10,'III_Plan comp 438.68 {Plan 7}'!CM$15)),"",'III_Plan comp 438.68 {Plan 7}'!CM$15&amp;analysismethod10)</f>
        <v xml:space="preserve">Mandatory Provider Type Validation Analysis; 
</v>
      </c>
      <c r="EU97" s="254" t="str">
        <f>IF(ISNUMBER(FIND(analysismethod10,'III_Plan comp 438.68 {Plan 7}'!CN$15)),"",'III_Plan comp 438.68 {Plan 7}'!CN$15&amp;analysismethod10)</f>
        <v xml:space="preserve">Mandatory Provider Type Validation Analysis; 
</v>
      </c>
      <c r="EV97" s="254" t="str">
        <f>IF(ISNUMBER(FIND(analysismethod10,'III_Plan comp 438.68 {Plan 7}'!CO$15)),"",'III_Plan comp 438.68 {Plan 7}'!CO$15&amp;analysismethod10)</f>
        <v xml:space="preserve">Mandatory Provider Type Validation Analysis; 
</v>
      </c>
      <c r="EW97" s="254" t="str">
        <f>IF(ISNUMBER(FIND(analysismethod10,'III_Plan comp 438.68 {Plan 7}'!CP$15)),"",'III_Plan comp 438.68 {Plan 7}'!CP$15&amp;analysismethod10)</f>
        <v xml:space="preserve">Mandatory Provider Type Validation Analysis; 
</v>
      </c>
      <c r="EX97" s="254" t="str">
        <f>IF(ISNUMBER(FIND(analysismethod10,'III_Plan comp 438.68 {Plan 7}'!CQ$15)),"",'III_Plan comp 438.68 {Plan 7}'!CQ$15&amp;analysismethod10)</f>
        <v xml:space="preserve">Mandatory Provider Type Validation Analysis; 
</v>
      </c>
      <c r="EY97" s="254" t="str">
        <f>IF(ISNUMBER(FIND(analysismethod10,'III_Plan comp 438.68 {Plan 7}'!CR$15)),"",'III_Plan comp 438.68 {Plan 7}'!CR$15&amp;analysismethod10)</f>
        <v xml:space="preserve">Mandatory Provider Type Validation Analysis; 
</v>
      </c>
      <c r="EZ97" s="254" t="str">
        <f>IF(ISNUMBER(FIND(analysismethod10,'III_Plan comp 438.68 {Plan 7}'!CS$15)),"",'III_Plan comp 438.68 {Plan 7}'!CS$15&amp;analysismethod10)</f>
        <v xml:space="preserve">Mandatory Provider Type Validation Analysis; 
</v>
      </c>
      <c r="FA97" s="254" t="str">
        <f>IF(ISNUMBER(FIND(analysismethod10,'III_Plan comp 438.68 {Plan 7}'!CT$15)),"",'III_Plan comp 438.68 {Plan 7}'!CT$15&amp;analysismethod10)</f>
        <v xml:space="preserve">Mandatory Provider Type Validation Analysis; 
</v>
      </c>
      <c r="FB97" s="254" t="str">
        <f>IF(ISNUMBER(FIND(analysismethod10,'III_Plan comp 438.68 {Plan 7}'!CU$15)),"",'III_Plan comp 438.68 {Plan 7}'!CU$15&amp;analysismethod10)</f>
        <v xml:space="preserve">Mandatory Provider Type Validation Analysis; 
</v>
      </c>
      <c r="FC97" s="254" t="str">
        <f>IF(ISNUMBER(FIND(analysismethod10,'III_Plan comp 438.68 {Plan 7}'!CV$15)),"",'III_Plan comp 438.68 {Plan 7}'!CV$15&amp;analysismethod10)</f>
        <v xml:space="preserve">Mandatory Provider Type Validation Analysis; 
</v>
      </c>
      <c r="FD97" s="254" t="str">
        <f>IF(ISNUMBER(FIND(analysismethod10,'III_Plan comp 438.68 {Plan 7}'!CW$15)),"",'III_Plan comp 438.68 {Plan 7}'!CW$15&amp;analysismethod10)</f>
        <v xml:space="preserve">Mandatory Provider Type Validation Analysis; 
</v>
      </c>
      <c r="FE97" s="254" t="str">
        <f>IF(ISNUMBER(FIND(analysismethod10,'III_Plan comp 438.68 {Plan 7}'!CX$15)),"",'III_Plan comp 438.68 {Plan 7}'!CX$15&amp;analysismethod10)</f>
        <v xml:space="preserve">Mandatory Provider Type Validation Analysis; 
</v>
      </c>
      <c r="FF97" s="254" t="str">
        <f>IF(ISNUMBER(FIND(analysismethod10,'III_Plan comp 438.68 {Plan 7}'!CY$15)),"",'III_Plan comp 438.68 {Plan 7}'!CY$15&amp;analysismethod10)</f>
        <v xml:space="preserve">Mandatory Provider Type Validation Analysis; 
</v>
      </c>
      <c r="FG97" s="254" t="str">
        <f>IF(ISNUMBER(FIND(analysismethod10,'III_Plan comp 438.68 {Plan 7}'!CZ$15)),"",'III_Plan comp 438.68 {Plan 7}'!CZ$15&amp;analysismethod10)</f>
        <v xml:space="preserve">Mandatory Provider Type Validation Analysis; 
</v>
      </c>
    </row>
    <row r="98" spans="62:163" ht="14.45" thickTop="1"/>
    <row r="99" spans="62:163" ht="14.45" thickBot="1"/>
    <row r="100" spans="62:163" ht="14.4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c>
      <c r="BP100" s="248" t="str">
        <f>IF(ISNUMBER(FIND(analysismethod1,'III_Plan comp 438.68 {Plan 8}'!I$15)),"",'III_Plan comp 438.68 {Plan 8}'!I$15&amp;analysismethod1)</f>
        <v/>
      </c>
      <c r="BQ100" s="248" t="str">
        <f>IF(ISNUMBER(FIND(analysismethod1,'III_Plan comp 438.68 {Plan 8}'!J$15)),"",'III_Plan comp 438.68 {Plan 8}'!J$15&amp;analysismethod1)</f>
        <v/>
      </c>
      <c r="BR100" s="248" t="str">
        <f>IF(ISNUMBER(FIND(analysismethod1,'III_Plan comp 438.68 {Plan 8}'!K$15)),"",'III_Plan comp 438.68 {Plan 8}'!K$15&amp;analysismethod1)</f>
        <v/>
      </c>
      <c r="BS100" s="248" t="str">
        <f>IF(ISNUMBER(FIND(analysismethod1,'III_Plan comp 438.68 {Plan 8}'!L$15)),"",'III_Plan comp 438.68 {Plan 8}'!L$15&amp;analysismethod1)</f>
        <v/>
      </c>
      <c r="BT100" s="248" t="str">
        <f>IF(ISNUMBER(FIND(analysismethod1,'III_Plan comp 438.68 {Plan 8}'!M$15)),"",'III_Plan comp 438.68 {Plan 8}'!M$15&amp;analysismethod1)</f>
        <v/>
      </c>
      <c r="BU100" s="248" t="str">
        <f>IF(ISNUMBER(FIND(analysismethod1,'III_Plan comp 438.68 {Plan 8}'!N$15)),"",'III_Plan comp 438.68 {Plan 8}'!N$15&amp;analysismethod1)</f>
        <v/>
      </c>
      <c r="BV100" s="248" t="str">
        <f>IF(ISNUMBER(FIND(analysismethod1,'III_Plan comp 438.68 {Plan 8}'!O$15)),"",'III_Plan comp 438.68 {Plan 8}'!O$15&amp;analysismethod1)</f>
        <v/>
      </c>
      <c r="BW100" s="248" t="str">
        <f>IF(ISNUMBER(FIND(analysismethod1,'III_Plan comp 438.68 {Plan 8}'!P$15)),"",'III_Plan comp 438.68 {Plan 8}'!P$15&amp;analysismethod1)</f>
        <v/>
      </c>
      <c r="BX100" s="248" t="str">
        <f>IF(ISNUMBER(FIND(analysismethod1,'III_Plan comp 438.68 {Plan 8}'!Q$15)),"",'III_Plan comp 438.68 {Plan 8}'!Q$15&amp;analysismethod1)</f>
        <v/>
      </c>
      <c r="BY100" s="248" t="str">
        <f>IF(ISNUMBER(FIND(analysismethod1,'III_Plan comp 438.68 {Plan 8}'!R$15)),"",'III_Plan comp 438.68 {Plan 8}'!R$15&amp;analysismethod1)</f>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Geomapping; 
Plan Provider Directory Review; 
</v>
      </c>
      <c r="BP101" s="251" t="str">
        <f>IF(ISNUMBER(FIND(analysismethod2,'III_Plan comp 438.68 {Plan 8}'!I$15)),"",'III_Plan comp 438.68 {Plan 8}'!I$15&amp;analysismethod2)</f>
        <v xml:space="preserve">Geomapping; 
Plan Provider Directory Review; 
</v>
      </c>
      <c r="BQ101" s="251" t="str">
        <f>IF(ISNUMBER(FIND(analysismethod2,'III_Plan comp 438.68 {Plan 8}'!J$15)),"",'III_Plan comp 438.68 {Plan 8}'!J$15&amp;analysismethod2)</f>
        <v xml:space="preserve">Geomapping; 
Plan Provider Directory Review; 
</v>
      </c>
      <c r="BR101" s="251" t="str">
        <f>IF(ISNUMBER(FIND(analysismethod2,'III_Plan comp 438.68 {Plan 8}'!K$15)),"",'III_Plan comp 438.68 {Plan 8}'!K$15&amp;analysismethod2)</f>
        <v xml:space="preserve">Geomapping; 
Plan Provider Directory Review; 
</v>
      </c>
      <c r="BS101" s="251" t="str">
        <f>IF(ISNUMBER(FIND(analysismethod2,'III_Plan comp 438.68 {Plan 8}'!L$15)),"",'III_Plan comp 438.68 {Plan 8}'!L$15&amp;analysismethod2)</f>
        <v xml:space="preserve">Geomapping; 
Plan Provider Directory Review; 
</v>
      </c>
      <c r="BT101" s="251" t="str">
        <f>IF(ISNUMBER(FIND(analysismethod2,'III_Plan comp 438.68 {Plan 8}'!M$15)),"",'III_Plan comp 438.68 {Plan 8}'!M$15&amp;analysismethod2)</f>
        <v xml:space="preserve">Geomapping; 
Plan Provider Directory Review; 
</v>
      </c>
      <c r="BU101" s="251" t="str">
        <f>IF(ISNUMBER(FIND(analysismethod2,'III_Plan comp 438.68 {Plan 8}'!N$15)),"",'III_Plan comp 438.68 {Plan 8}'!N$15&amp;analysismethod2)</f>
        <v xml:space="preserve">Geomapping; 
Plan Provider Directory Review; 
</v>
      </c>
      <c r="BV101" s="251" t="str">
        <f>IF(ISNUMBER(FIND(analysismethod2,'III_Plan comp 438.68 {Plan 8}'!O$15)),"",'III_Plan comp 438.68 {Plan 8}'!O$15&amp;analysismethod2)</f>
        <v xml:space="preserve">Geomapping; 
Plan Provider Directory Review; 
</v>
      </c>
      <c r="BW101" s="251" t="str">
        <f>IF(ISNUMBER(FIND(analysismethod2,'III_Plan comp 438.68 {Plan 8}'!P$15)),"",'III_Plan comp 438.68 {Plan 8}'!P$15&amp;analysismethod2)</f>
        <v xml:space="preserve">Geomapping; 
Plan Provider Directory Review; 
</v>
      </c>
      <c r="BX101" s="251" t="str">
        <f>IF(ISNUMBER(FIND(analysismethod2,'III_Plan comp 438.68 {Plan 8}'!Q$15)),"",'III_Plan comp 438.68 {Plan 8}'!Q$15&amp;analysismethod2)</f>
        <v xml:space="preserve">Geomapping; 
Plan Provider Directory Review; 
</v>
      </c>
      <c r="BY101" s="251" t="str">
        <f>IF(ISNUMBER(FIND(analysismethod2,'III_Plan comp 438.68 {Plan 8}'!R$15)),"",'III_Plan comp 438.68 {Plan 8}'!R$15&amp;analysismethod2)</f>
        <v xml:space="preserve">Geomapping; 
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Geomapping; 
Review of Grievances Related to Access; 
</v>
      </c>
      <c r="BP105" s="251" t="str">
        <f>IF(ISNUMBER(FIND(analysismethod6,'III_Plan comp 438.68 {Plan 8}'!I$15)),"",'III_Plan comp 438.68 {Plan 8}'!I$15&amp;analysismethod6)</f>
        <v xml:space="preserve">Geomapping; 
Review of Grievances Related to Access; 
</v>
      </c>
      <c r="BQ105" s="251" t="str">
        <f>IF(ISNUMBER(FIND(analysismethod6,'III_Plan comp 438.68 {Plan 8}'!J$15)),"",'III_Plan comp 438.68 {Plan 8}'!J$15&amp;analysismethod6)</f>
        <v xml:space="preserve">Geomapping; 
Review of Grievances Related to Access; 
</v>
      </c>
      <c r="BR105" s="251" t="str">
        <f>IF(ISNUMBER(FIND(analysismethod6,'III_Plan comp 438.68 {Plan 8}'!K$15)),"",'III_Plan comp 438.68 {Plan 8}'!K$15&amp;analysismethod6)</f>
        <v xml:space="preserve">Geomapping; 
Review of Grievances Related to Access; 
</v>
      </c>
      <c r="BS105" s="251" t="str">
        <f>IF(ISNUMBER(FIND(analysismethod6,'III_Plan comp 438.68 {Plan 8}'!L$15)),"",'III_Plan comp 438.68 {Plan 8}'!L$15&amp;analysismethod6)</f>
        <v xml:space="preserve">Geomapping; 
Review of Grievances Related to Access; 
</v>
      </c>
      <c r="BT105" s="251" t="str">
        <f>IF(ISNUMBER(FIND(analysismethod6,'III_Plan comp 438.68 {Plan 8}'!M$15)),"",'III_Plan comp 438.68 {Plan 8}'!M$15&amp;analysismethod6)</f>
        <v xml:space="preserve">Geomapping; 
Review of Grievances Related to Access; 
</v>
      </c>
      <c r="BU105" s="251" t="str">
        <f>IF(ISNUMBER(FIND(analysismethod6,'III_Plan comp 438.68 {Plan 8}'!N$15)),"",'III_Plan comp 438.68 {Plan 8}'!N$15&amp;analysismethod6)</f>
        <v xml:space="preserve">Geomapping; 
Review of Grievances Related to Access; 
</v>
      </c>
      <c r="BV105" s="251" t="str">
        <f>IF(ISNUMBER(FIND(analysismethod6,'III_Plan comp 438.68 {Plan 8}'!O$15)),"",'III_Plan comp 438.68 {Plan 8}'!O$15&amp;analysismethod6)</f>
        <v xml:space="preserve">Geomapping; 
Review of Grievances Related to Access; 
</v>
      </c>
      <c r="BW105" s="251" t="str">
        <f>IF(ISNUMBER(FIND(analysismethod6,'III_Plan comp 438.68 {Plan 8}'!P$15)),"",'III_Plan comp 438.68 {Plan 8}'!P$15&amp;analysismethod6)</f>
        <v xml:space="preserve">Geomapping; 
Review of Grievances Related to Access; 
</v>
      </c>
      <c r="BX105" s="251" t="str">
        <f>IF(ISNUMBER(FIND(analysismethod6,'III_Plan comp 438.68 {Plan 8}'!Q$15)),"",'III_Plan comp 438.68 {Plan 8}'!Q$15&amp;analysismethod6)</f>
        <v xml:space="preserve">Geomapping; 
Review of Grievances Related to Access; 
</v>
      </c>
      <c r="BY105" s="251" t="str">
        <f>IF(ISNUMBER(FIND(analysismethod6,'III_Plan comp 438.68 {Plan 8}'!R$15)),"",'III_Plan comp 438.68 {Plan 8}'!R$15&amp;analysismethod6)</f>
        <v xml:space="preserve">Geomapping; 
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Revealed Shopper: Network Participation &amp; Appointment Availability; 
</v>
      </c>
      <c r="BM107" s="251" t="str">
        <f>IF(ISNUMBER(FIND(analysismethod8,'III_Plan comp 438.68 {Plan 8}'!F$15)),"",'III_Plan comp 438.68 {Plan 8}'!F$15&amp;analysismethod8)</f>
        <v xml:space="preserve">Revealed Shopper: Network Participation &amp; Appointment Availability; 
</v>
      </c>
      <c r="BN107" s="251" t="str">
        <f>IF(ISNUMBER(FIND(analysismethod8,'III_Plan comp 438.68 {Plan 8}'!G$15)),"",'III_Plan comp 438.68 {Plan 8}'!G$15&amp;analysismethod8)</f>
        <v xml:space="preserve">Revealed Shopper: Network Participation &amp; Appointment Availability; 
</v>
      </c>
      <c r="BO107" s="251" t="str">
        <f>IF(ISNUMBER(FIND(analysismethod8,'III_Plan comp 438.68 {Plan 8}'!H$15)),"",'III_Plan comp 438.68 {Plan 8}'!H$15&amp;analysismethod8)</f>
        <v xml:space="preserve">Geomapping; 
Revealed Shopper: Network Participation &amp; Appointment Availability; 
</v>
      </c>
      <c r="BP107" s="251" t="str">
        <f>IF(ISNUMBER(FIND(analysismethod8,'III_Plan comp 438.68 {Plan 8}'!I$15)),"",'III_Plan comp 438.68 {Plan 8}'!I$15&amp;analysismethod8)</f>
        <v xml:space="preserve">Geomapping; 
Revealed Shopper: Network Participation &amp; Appointment Availability; 
</v>
      </c>
      <c r="BQ107" s="251" t="str">
        <f>IF(ISNUMBER(FIND(analysismethod8,'III_Plan comp 438.68 {Plan 8}'!J$15)),"",'III_Plan comp 438.68 {Plan 8}'!J$15&amp;analysismethod8)</f>
        <v xml:space="preserve">Geomapping; 
Revealed Shopper: Network Participation &amp; Appointment Availability; 
</v>
      </c>
      <c r="BR107" s="251" t="str">
        <f>IF(ISNUMBER(FIND(analysismethod8,'III_Plan comp 438.68 {Plan 8}'!K$15)),"",'III_Plan comp 438.68 {Plan 8}'!K$15&amp;analysismethod8)</f>
        <v xml:space="preserve">Geomapping; 
Revealed Shopper: Network Participation &amp; Appointment Availability; 
</v>
      </c>
      <c r="BS107" s="251" t="str">
        <f>IF(ISNUMBER(FIND(analysismethod8,'III_Plan comp 438.68 {Plan 8}'!L$15)),"",'III_Plan comp 438.68 {Plan 8}'!L$15&amp;analysismethod8)</f>
        <v xml:space="preserve">Geomapping; 
Revealed Shopper: Network Participation &amp; Appointment Availability; 
</v>
      </c>
      <c r="BT107" s="251" t="str">
        <f>IF(ISNUMBER(FIND(analysismethod8,'III_Plan comp 438.68 {Plan 8}'!M$15)),"",'III_Plan comp 438.68 {Plan 8}'!M$15&amp;analysismethod8)</f>
        <v xml:space="preserve">Geomapping; 
Revealed Shopper: Network Participation &amp; Appointment Availability; 
</v>
      </c>
      <c r="BU107" s="251" t="str">
        <f>IF(ISNUMBER(FIND(analysismethod8,'III_Plan comp 438.68 {Plan 8}'!N$15)),"",'III_Plan comp 438.68 {Plan 8}'!N$15&amp;analysismethod8)</f>
        <v xml:space="preserve">Geomapping; 
Revealed Shopper: Network Participation &amp; Appointment Availability; 
</v>
      </c>
      <c r="BV107" s="251" t="str">
        <f>IF(ISNUMBER(FIND(analysismethod8,'III_Plan comp 438.68 {Plan 8}'!O$15)),"",'III_Plan comp 438.68 {Plan 8}'!O$15&amp;analysismethod8)</f>
        <v xml:space="preserve">Geomapping; 
Revealed Shopper: Network Participation &amp; Appointment Availability; 
</v>
      </c>
      <c r="BW107" s="251" t="str">
        <f>IF(ISNUMBER(FIND(analysismethod8,'III_Plan comp 438.68 {Plan 8}'!P$15)),"",'III_Plan comp 438.68 {Plan 8}'!P$15&amp;analysismethod8)</f>
        <v xml:space="preserve">Geomapping; 
Revealed Shopper: Network Participation &amp; Appointment Availability; 
</v>
      </c>
      <c r="BX107" s="251" t="str">
        <f>IF(ISNUMBER(FIND(analysismethod8,'III_Plan comp 438.68 {Plan 8}'!Q$15)),"",'III_Plan comp 438.68 {Plan 8}'!Q$15&amp;analysismethod8)</f>
        <v xml:space="preserve">Geomapping; 
Revealed Shopper: Network Participation &amp; Appointment Availability; 
</v>
      </c>
      <c r="BY107" s="251" t="str">
        <f>IF(ISNUMBER(FIND(analysismethod8,'III_Plan comp 438.68 {Plan 8}'!R$15)),"",'III_Plan comp 438.68 {Plan 8}'!R$15&amp;analysismethod8)</f>
        <v xml:space="preserve">Geomapping; 
Revealed Shopper: Network Participation &amp; Appointment Availability; 
</v>
      </c>
      <c r="BZ107" s="251" t="str">
        <f>IF(ISNUMBER(FIND(analysismethod8,'III_Plan comp 438.68 {Plan 8}'!S$15)),"",'III_Plan comp 438.68 {Plan 8}'!S$15&amp;analysismethod8)</f>
        <v xml:space="preserve">Revealed Shopper: Network Participation &amp; Appointment Availability; 
</v>
      </c>
      <c r="CA107" s="251" t="str">
        <f>IF(ISNUMBER(FIND(analysismethod8,'III_Plan comp 438.68 {Plan 8}'!T$15)),"",'III_Plan comp 438.68 {Plan 8}'!T$15&amp;analysismethod8)</f>
        <v xml:space="preserve">Revealed Shopper: Network Participation &amp; Appointment Availability; 
</v>
      </c>
      <c r="CB107" s="251" t="str">
        <f>IF(ISNUMBER(FIND(analysismethod8,'III_Plan comp 438.68 {Plan 8}'!U$15)),"",'III_Plan comp 438.68 {Plan 8}'!U$15&amp;analysismethod8)</f>
        <v xml:space="preserve">Revealed Shopper: Network Participation &amp; Appointment Availability; 
</v>
      </c>
      <c r="CC107" s="251" t="str">
        <f>IF(ISNUMBER(FIND(analysismethod8,'III_Plan comp 438.68 {Plan 8}'!V$15)),"",'III_Plan comp 438.68 {Plan 8}'!V$15&amp;analysismethod8)</f>
        <v xml:space="preserve">Revealed Shopper: Network Participation &amp; Appointment Availability; 
</v>
      </c>
      <c r="CD107" s="251" t="str">
        <f>IF(ISNUMBER(FIND(analysismethod8,'III_Plan comp 438.68 {Plan 8}'!W$15)),"",'III_Plan comp 438.68 {Plan 8}'!W$15&amp;analysismethod8)</f>
        <v xml:space="preserve">Revealed Shopper: Network Participation &amp; Appointment Availability; 
</v>
      </c>
      <c r="CE107" s="251" t="str">
        <f>IF(ISNUMBER(FIND(analysismethod8,'III_Plan comp 438.68 {Plan 8}'!X$15)),"",'III_Plan comp 438.68 {Plan 8}'!X$15&amp;analysismethod8)</f>
        <v xml:space="preserve">Revealed Shopper: Network Participation &amp; Appointment Availability; 
</v>
      </c>
      <c r="CF107" s="251" t="str">
        <f>IF(ISNUMBER(FIND(analysismethod8,'III_Plan comp 438.68 {Plan 8}'!Y$15)),"",'III_Plan comp 438.68 {Plan 8}'!Y$15&amp;analysismethod8)</f>
        <v xml:space="preserve">Revealed Shopper: Network Participation &amp; Appointment Availability; 
</v>
      </c>
      <c r="CG107" s="251" t="str">
        <f>IF(ISNUMBER(FIND(analysismethod8,'III_Plan comp 438.68 {Plan 8}'!Z$15)),"",'III_Plan comp 438.68 {Plan 8}'!Z$15&amp;analysismethod8)</f>
        <v xml:space="preserve">Revealed Shopper: Network Participation &amp; Appointment Availability; 
</v>
      </c>
      <c r="CH107" s="251" t="str">
        <f>IF(ISNUMBER(FIND(analysismethod8,'III_Plan comp 438.68 {Plan 8}'!AA$15)),"",'III_Plan comp 438.68 {Plan 8}'!AA$15&amp;analysismethod8)</f>
        <v xml:space="preserve">Revealed Shopper: Network Participation &amp; Appointment Availability; 
</v>
      </c>
      <c r="CI107" s="251" t="str">
        <f>IF(ISNUMBER(FIND(analysismethod8,'III_Plan comp 438.68 {Plan 8}'!AB$15)),"",'III_Plan comp 438.68 {Plan 8}'!AB$15&amp;analysismethod8)</f>
        <v xml:space="preserve">Revealed Shopper: Network Participation &amp; Appointment Availability; 
</v>
      </c>
      <c r="CJ107" s="251" t="str">
        <f>IF(ISNUMBER(FIND(analysismethod8,'III_Plan comp 438.68 {Plan 8}'!AC$15)),"",'III_Plan comp 438.68 {Plan 8}'!AC$15&amp;analysismethod8)</f>
        <v xml:space="preserve">Revealed Shopper: Network Participation &amp; Appointment Availability; 
</v>
      </c>
      <c r="CK107" s="251" t="str">
        <f>IF(ISNUMBER(FIND(analysismethod8,'III_Plan comp 438.68 {Plan 8}'!AD$15)),"",'III_Plan comp 438.68 {Plan 8}'!AD$15&amp;analysismethod8)</f>
        <v xml:space="preserve">Revealed Shopper: Network Participation &amp; Appointment Availability; 
</v>
      </c>
      <c r="CL107" s="251" t="str">
        <f>IF(ISNUMBER(FIND(analysismethod8,'III_Plan comp 438.68 {Plan 8}'!AE$15)),"",'III_Plan comp 438.68 {Plan 8}'!AE$15&amp;analysismethod8)</f>
        <v xml:space="preserve">Revealed Shopper: Network Participation &amp; Appointment Availability; 
</v>
      </c>
      <c r="CM107" s="251" t="str">
        <f>IF(ISNUMBER(FIND(analysismethod8,'III_Plan comp 438.68 {Plan 8}'!AF$15)),"",'III_Plan comp 438.68 {Plan 8}'!AF$15&amp;analysismethod8)</f>
        <v xml:space="preserve">Revealed Shopper: Network Participation &amp; Appointment Availability; 
</v>
      </c>
      <c r="CN107" s="251" t="str">
        <f>IF(ISNUMBER(FIND(analysismethod8,'III_Plan comp 438.68 {Plan 8}'!AG$15)),"",'III_Plan comp 438.68 {Plan 8}'!AG$15&amp;analysismethod8)</f>
        <v xml:space="preserve">Revealed Shopper: Network Participation &amp; Appointment Availability; 
</v>
      </c>
      <c r="CO107" s="251" t="str">
        <f>IF(ISNUMBER(FIND(analysismethod8,'III_Plan comp 438.68 {Plan 8}'!AH$15)),"",'III_Plan comp 438.68 {Plan 8}'!AH$15&amp;analysismethod8)</f>
        <v xml:space="preserve">Revealed Shopper: Network Participation &amp; Appointment Availability; 
</v>
      </c>
      <c r="CP107" s="251" t="str">
        <f>IF(ISNUMBER(FIND(analysismethod8,'III_Plan comp 438.68 {Plan 8}'!AI$15)),"",'III_Plan comp 438.68 {Plan 8}'!AI$15&amp;analysismethod8)</f>
        <v xml:space="preserve">Revealed Shopper: Network Participation &amp; Appointment Availability; 
</v>
      </c>
      <c r="CQ107" s="251" t="str">
        <f>IF(ISNUMBER(FIND(analysismethod8,'III_Plan comp 438.68 {Plan 8}'!AJ$15)),"",'III_Plan comp 438.68 {Plan 8}'!AJ$15&amp;analysismethod8)</f>
        <v xml:space="preserve">Revealed Shopper: Network Participation &amp; Appointment Availability; 
</v>
      </c>
      <c r="CR107" s="251" t="str">
        <f>IF(ISNUMBER(FIND(analysismethod8,'III_Plan comp 438.68 {Plan 8}'!AK$15)),"",'III_Plan comp 438.68 {Plan 8}'!AK$15&amp;analysismethod8)</f>
        <v xml:space="preserve">Revealed Shopper: Network Participation &amp; Appointment Availability; 
</v>
      </c>
      <c r="CS107" s="251" t="str">
        <f>IF(ISNUMBER(FIND(analysismethod8,'III_Plan comp 438.68 {Plan 8}'!AL$15)),"",'III_Plan comp 438.68 {Plan 8}'!AL$15&amp;analysismethod8)</f>
        <v xml:space="preserve">Revealed Shopper: Network Participation &amp; Appointment Availability; 
</v>
      </c>
      <c r="CT107" s="251" t="str">
        <f>IF(ISNUMBER(FIND(analysismethod8,'III_Plan comp 438.68 {Plan 8}'!AM$15)),"",'III_Plan comp 438.68 {Plan 8}'!AM$15&amp;analysismethod8)</f>
        <v xml:space="preserve">Revealed Shopper: Network Participation &amp; Appointment Availability; 
</v>
      </c>
      <c r="CU107" s="251" t="str">
        <f>IF(ISNUMBER(FIND(analysismethod8,'III_Plan comp 438.68 {Plan 8}'!AN$15)),"",'III_Plan comp 438.68 {Plan 8}'!AN$15&amp;analysismethod8)</f>
        <v xml:space="preserve">Revealed Shopper: Network Participation &amp; Appointment Availability; 
</v>
      </c>
      <c r="CV107" s="251" t="str">
        <f>IF(ISNUMBER(FIND(analysismethod8,'III_Plan comp 438.68 {Plan 8}'!AO$15)),"",'III_Plan comp 438.68 {Plan 8}'!AO$15&amp;analysismethod8)</f>
        <v xml:space="preserve">Revealed Shopper: Network Participation &amp; Appointment Availability; 
</v>
      </c>
      <c r="CW107" s="251" t="str">
        <f>IF(ISNUMBER(FIND(analysismethod8,'III_Plan comp 438.68 {Plan 8}'!AP$15)),"",'III_Plan comp 438.68 {Plan 8}'!AP$15&amp;analysismethod8)</f>
        <v xml:space="preserve">Revealed Shopper: Network Participation &amp; Appointment Availability; 
</v>
      </c>
      <c r="CX107" s="251" t="str">
        <f>IF(ISNUMBER(FIND(analysismethod8,'III_Plan comp 438.68 {Plan 8}'!AQ$15)),"",'III_Plan comp 438.68 {Plan 8}'!AQ$15&amp;analysismethod8)</f>
        <v xml:space="preserve">Revealed Shopper: Network Participation &amp; Appointment Availability; 
</v>
      </c>
      <c r="CY107" s="251" t="str">
        <f>IF(ISNUMBER(FIND(analysismethod8,'III_Plan comp 438.68 {Plan 8}'!AR$15)),"",'III_Plan comp 438.68 {Plan 8}'!AR$15&amp;analysismethod8)</f>
        <v xml:space="preserve">Revealed Shopper: Network Participation &amp; Appointment Availability; 
</v>
      </c>
      <c r="CZ107" s="251" t="str">
        <f>IF(ISNUMBER(FIND(analysismethod8,'III_Plan comp 438.68 {Plan 8}'!AS$15)),"",'III_Plan comp 438.68 {Plan 8}'!AS$15&amp;analysismethod8)</f>
        <v xml:space="preserve">Revealed Shopper: Network Participation &amp; Appointment Availability; 
</v>
      </c>
      <c r="DA107" s="251" t="str">
        <f>IF(ISNUMBER(FIND(analysismethod8,'III_Plan comp 438.68 {Plan 8}'!AT$15)),"",'III_Plan comp 438.68 {Plan 8}'!AT$15&amp;analysismethod8)</f>
        <v xml:space="preserve">Revealed Shopper: Network Participation &amp; Appointment Availability; 
</v>
      </c>
      <c r="DB107" s="251" t="str">
        <f>IF(ISNUMBER(FIND(analysismethod8,'III_Plan comp 438.68 {Plan 8}'!AU$15)),"",'III_Plan comp 438.68 {Plan 8}'!AU$15&amp;analysismethod8)</f>
        <v xml:space="preserve">Revealed Shopper: Network Participation &amp; Appointment Availability; 
</v>
      </c>
      <c r="DC107" s="251" t="str">
        <f>IF(ISNUMBER(FIND(analysismethod8,'III_Plan comp 438.68 {Plan 8}'!AV$15)),"",'III_Plan comp 438.68 {Plan 8}'!AV$15&amp;analysismethod8)</f>
        <v xml:space="preserve">Revealed Shopper: Network Participation &amp; Appointment Availability; 
</v>
      </c>
      <c r="DD107" s="251" t="str">
        <f>IF(ISNUMBER(FIND(analysismethod8,'III_Plan comp 438.68 {Plan 8}'!AW$15)),"",'III_Plan comp 438.68 {Plan 8}'!AW$15&amp;analysismethod8)</f>
        <v xml:space="preserve">Revealed Shopper: Network Participation &amp; Appointment Availability; 
</v>
      </c>
      <c r="DE107" s="251" t="str">
        <f>IF(ISNUMBER(FIND(analysismethod8,'III_Plan comp 438.68 {Plan 8}'!AX$15)),"",'III_Plan comp 438.68 {Plan 8}'!AX$15&amp;analysismethod8)</f>
        <v xml:space="preserve">Revealed Shopper: Network Participation &amp; Appointment Availability; 
</v>
      </c>
      <c r="DF107" s="251" t="str">
        <f>IF(ISNUMBER(FIND(analysismethod8,'III_Plan comp 438.68 {Plan 8}'!AY$15)),"",'III_Plan comp 438.68 {Plan 8}'!AY$15&amp;analysismethod8)</f>
        <v xml:space="preserve">Revealed Shopper: Network Participation &amp; Appointment Availability; 
</v>
      </c>
      <c r="DG107" s="251" t="str">
        <f>IF(ISNUMBER(FIND(analysismethod8,'III_Plan comp 438.68 {Plan 8}'!AZ$15)),"",'III_Plan comp 438.68 {Plan 8}'!AZ$15&amp;analysismethod8)</f>
        <v xml:space="preserve">Revealed Shopper: Network Participation &amp; Appointment Availability; 
</v>
      </c>
      <c r="DH107" s="251" t="str">
        <f>IF(ISNUMBER(FIND(analysismethod8,'III_Plan comp 438.68 {Plan 8}'!BA$15)),"",'III_Plan comp 438.68 {Plan 8}'!BA$15&amp;analysismethod8)</f>
        <v xml:space="preserve">Revealed Shopper: Network Participation &amp; Appointment Availability; 
</v>
      </c>
      <c r="DI107" s="251" t="str">
        <f>IF(ISNUMBER(FIND(analysismethod8,'III_Plan comp 438.68 {Plan 8}'!BB$15)),"",'III_Plan comp 438.68 {Plan 8}'!BB$15&amp;analysismethod8)</f>
        <v xml:space="preserve">Revealed Shopper: Network Participation &amp; Appointment Availability; 
</v>
      </c>
      <c r="DJ107" s="251" t="str">
        <f>IF(ISNUMBER(FIND(analysismethod8,'III_Plan comp 438.68 {Plan 8}'!BC$15)),"",'III_Plan comp 438.68 {Plan 8}'!BC$15&amp;analysismethod8)</f>
        <v xml:space="preserve">Revealed Shopper: Network Participation &amp; Appointment Availability; 
</v>
      </c>
      <c r="DK107" s="251" t="str">
        <f>IF(ISNUMBER(FIND(analysismethod8,'III_Plan comp 438.68 {Plan 8}'!BD$15)),"",'III_Plan comp 438.68 {Plan 8}'!BD$15&amp;analysismethod8)</f>
        <v xml:space="preserve">Revealed Shopper: Network Participation &amp; Appointment Availability; 
</v>
      </c>
      <c r="DL107" s="251" t="str">
        <f>IF(ISNUMBER(FIND(analysismethod8,'III_Plan comp 438.68 {Plan 8}'!BE$15)),"",'III_Plan comp 438.68 {Plan 8}'!BE$15&amp;analysismethod8)</f>
        <v xml:space="preserve">Revealed Shopper: Network Participation &amp; Appointment Availability; 
</v>
      </c>
      <c r="DM107" s="251" t="str">
        <f>IF(ISNUMBER(FIND(analysismethod8,'III_Plan comp 438.68 {Plan 8}'!BF$15)),"",'III_Plan comp 438.68 {Plan 8}'!BF$15&amp;analysismethod8)</f>
        <v xml:space="preserve">Revealed Shopper: Network Participation &amp; Appointment Availability; 
</v>
      </c>
      <c r="DN107" s="251" t="str">
        <f>IF(ISNUMBER(FIND(analysismethod8,'III_Plan comp 438.68 {Plan 8}'!BG$15)),"",'III_Plan comp 438.68 {Plan 8}'!BG$15&amp;analysismethod8)</f>
        <v xml:space="preserve">Revealed Shopper: Network Participation &amp; Appointment Availability; 
</v>
      </c>
      <c r="DO107" s="251" t="str">
        <f>IF(ISNUMBER(FIND(analysismethod8,'III_Plan comp 438.68 {Plan 8}'!BH$15)),"",'III_Plan comp 438.68 {Plan 8}'!BH$15&amp;analysismethod8)</f>
        <v xml:space="preserve">Revealed Shopper: Network Participation &amp; Appointment Availability; 
</v>
      </c>
      <c r="DP107" s="251" t="str">
        <f>IF(ISNUMBER(FIND(analysismethod8,'III_Plan comp 438.68 {Plan 8}'!BI$15)),"",'III_Plan comp 438.68 {Plan 8}'!BI$15&amp;analysismethod8)</f>
        <v xml:space="preserve">Revealed Shopper: Network Participation &amp; Appointment Availability; 
</v>
      </c>
      <c r="DQ107" s="251" t="str">
        <f>IF(ISNUMBER(FIND(analysismethod8,'III_Plan comp 438.68 {Plan 8}'!BJ$15)),"",'III_Plan comp 438.68 {Plan 8}'!BJ$15&amp;analysismethod8)</f>
        <v xml:space="preserve">Revealed Shopper: Network Participation &amp; Appointment Availability; 
</v>
      </c>
      <c r="DR107" s="251" t="str">
        <f>IF(ISNUMBER(FIND(analysismethod8,'III_Plan comp 438.68 {Plan 8}'!BK$15)),"",'III_Plan comp 438.68 {Plan 8}'!BK$15&amp;analysismethod8)</f>
        <v xml:space="preserve">Revealed Shopper: Network Participation &amp; Appointment Availability; 
</v>
      </c>
      <c r="DS107" s="251" t="str">
        <f>IF(ISNUMBER(FIND(analysismethod8,'III_Plan comp 438.68 {Plan 8}'!BL$15)),"",'III_Plan comp 438.68 {Plan 8}'!BL$15&amp;analysismethod8)</f>
        <v xml:space="preserve">Revealed Shopper: Network Participation &amp; Appointment Availability; 
</v>
      </c>
      <c r="DT107" s="251" t="str">
        <f>IF(ISNUMBER(FIND(analysismethod8,'III_Plan comp 438.68 {Plan 8}'!BM$15)),"",'III_Plan comp 438.68 {Plan 8}'!BM$15&amp;analysismethod8)</f>
        <v xml:space="preserve">Revealed Shopper: Network Participation &amp; Appointment Availability; 
</v>
      </c>
      <c r="DU107" s="251" t="str">
        <f>IF(ISNUMBER(FIND(analysismethod8,'III_Plan comp 438.68 {Plan 8}'!BN$15)),"",'III_Plan comp 438.68 {Plan 8}'!BN$15&amp;analysismethod8)</f>
        <v xml:space="preserve">Revealed Shopper: Network Participation &amp; Appointment Availability; 
</v>
      </c>
      <c r="DV107" s="251" t="str">
        <f>IF(ISNUMBER(FIND(analysismethod8,'III_Plan comp 438.68 {Plan 8}'!BO$15)),"",'III_Plan comp 438.68 {Plan 8}'!BO$15&amp;analysismethod8)</f>
        <v xml:space="preserve">Revealed Shopper: Network Participation &amp; Appointment Availability; 
</v>
      </c>
      <c r="DW107" s="251" t="str">
        <f>IF(ISNUMBER(FIND(analysismethod8,'III_Plan comp 438.68 {Plan 8}'!BP$15)),"",'III_Plan comp 438.68 {Plan 8}'!BP$15&amp;analysismethod8)</f>
        <v xml:space="preserve">Revealed Shopper: Network Participation &amp; Appointment Availability; 
</v>
      </c>
      <c r="DX107" s="251" t="str">
        <f>IF(ISNUMBER(FIND(analysismethod8,'III_Plan comp 438.68 {Plan 8}'!BQ$15)),"",'III_Plan comp 438.68 {Plan 8}'!BQ$15&amp;analysismethod8)</f>
        <v xml:space="preserve">Revealed Shopper: Network Participation &amp; Appointment Availability; 
</v>
      </c>
      <c r="DY107" s="251" t="str">
        <f>IF(ISNUMBER(FIND(analysismethod8,'III_Plan comp 438.68 {Plan 8}'!BR$15)),"",'III_Plan comp 438.68 {Plan 8}'!BR$15&amp;analysismethod8)</f>
        <v xml:space="preserve">Revealed Shopper: Network Participation &amp; Appointment Availability; 
</v>
      </c>
      <c r="DZ107" s="251" t="str">
        <f>IF(ISNUMBER(FIND(analysismethod8,'III_Plan comp 438.68 {Plan 8}'!BS$15)),"",'III_Plan comp 438.68 {Plan 8}'!BS$15&amp;analysismethod8)</f>
        <v xml:space="preserve">Revealed Shopper: Network Participation &amp; Appointment Availability; 
</v>
      </c>
      <c r="EA107" s="251" t="str">
        <f>IF(ISNUMBER(FIND(analysismethod8,'III_Plan comp 438.68 {Plan 8}'!BT$15)),"",'III_Plan comp 438.68 {Plan 8}'!BT$15&amp;analysismethod8)</f>
        <v xml:space="preserve">Revealed Shopper: Network Participation &amp; Appointment Availability; 
</v>
      </c>
      <c r="EB107" s="251" t="str">
        <f>IF(ISNUMBER(FIND(analysismethod8,'III_Plan comp 438.68 {Plan 8}'!BU$15)),"",'III_Plan comp 438.68 {Plan 8}'!BU$15&amp;analysismethod8)</f>
        <v xml:space="preserve">Revealed Shopper: Network Participation &amp; Appointment Availability; 
</v>
      </c>
      <c r="EC107" s="251" t="str">
        <f>IF(ISNUMBER(FIND(analysismethod8,'III_Plan comp 438.68 {Plan 8}'!BV$15)),"",'III_Plan comp 438.68 {Plan 8}'!BV$15&amp;analysismethod8)</f>
        <v xml:space="preserve">Revealed Shopper: Network Participation &amp; Appointment Availability; 
</v>
      </c>
      <c r="ED107" s="251" t="str">
        <f>IF(ISNUMBER(FIND(analysismethod8,'III_Plan comp 438.68 {Plan 8}'!BW$15)),"",'III_Plan comp 438.68 {Plan 8}'!BW$15&amp;analysismethod8)</f>
        <v xml:space="preserve">Revealed Shopper: Network Participation &amp; Appointment Availability; 
</v>
      </c>
      <c r="EE107" s="251" t="str">
        <f>IF(ISNUMBER(FIND(analysismethod8,'III_Plan comp 438.68 {Plan 8}'!BX$15)),"",'III_Plan comp 438.68 {Plan 8}'!BX$15&amp;analysismethod8)</f>
        <v xml:space="preserve">Revealed Shopper: Network Participation &amp; Appointment Availability; 
</v>
      </c>
      <c r="EF107" s="251" t="str">
        <f>IF(ISNUMBER(FIND(analysismethod8,'III_Plan comp 438.68 {Plan 8}'!BY$15)),"",'III_Plan comp 438.68 {Plan 8}'!BY$15&amp;analysismethod8)</f>
        <v xml:space="preserve">Revealed Shopper: Network Participation &amp; Appointment Availability; 
</v>
      </c>
      <c r="EG107" s="251" t="str">
        <f>IF(ISNUMBER(FIND(analysismethod8,'III_Plan comp 438.68 {Plan 8}'!BZ$15)),"",'III_Plan comp 438.68 {Plan 8}'!BZ$15&amp;analysismethod8)</f>
        <v xml:space="preserve">Revealed Shopper: Network Participation &amp; Appointment Availability; 
</v>
      </c>
      <c r="EH107" s="251" t="str">
        <f>IF(ISNUMBER(FIND(analysismethod8,'III_Plan comp 438.68 {Plan 8}'!CA$15)),"",'III_Plan comp 438.68 {Plan 8}'!CA$15&amp;analysismethod8)</f>
        <v xml:space="preserve">Revealed Shopper: Network Participation &amp; Appointment Availability; 
</v>
      </c>
      <c r="EI107" s="251" t="str">
        <f>IF(ISNUMBER(FIND(analysismethod8,'III_Plan comp 438.68 {Plan 8}'!CB$15)),"",'III_Plan comp 438.68 {Plan 8}'!CB$15&amp;analysismethod8)</f>
        <v xml:space="preserve">Revealed Shopper: Network Participation &amp; Appointment Availability; 
</v>
      </c>
      <c r="EJ107" s="251" t="str">
        <f>IF(ISNUMBER(FIND(analysismethod8,'III_Plan comp 438.68 {Plan 8}'!CC$15)),"",'III_Plan comp 438.68 {Plan 8}'!CC$15&amp;analysismethod8)</f>
        <v xml:space="preserve">Revealed Shopper: Network Participation &amp; Appointment Availability; 
</v>
      </c>
      <c r="EK107" s="251" t="str">
        <f>IF(ISNUMBER(FIND(analysismethod8,'III_Plan comp 438.68 {Plan 8}'!CD$15)),"",'III_Plan comp 438.68 {Plan 8}'!CD$15&amp;analysismethod8)</f>
        <v xml:space="preserve">Revealed Shopper: Network Participation &amp; Appointment Availability; 
</v>
      </c>
      <c r="EL107" s="251" t="str">
        <f>IF(ISNUMBER(FIND(analysismethod8,'III_Plan comp 438.68 {Plan 8}'!CE$15)),"",'III_Plan comp 438.68 {Plan 8}'!CE$15&amp;analysismethod8)</f>
        <v xml:space="preserve">Revealed Shopper: Network Participation &amp; Appointment Availability; 
</v>
      </c>
      <c r="EM107" s="251" t="str">
        <f>IF(ISNUMBER(FIND(analysismethod8,'III_Plan comp 438.68 {Plan 8}'!CF$15)),"",'III_Plan comp 438.68 {Plan 8}'!CF$15&amp;analysismethod8)</f>
        <v xml:space="preserve">Revealed Shopper: Network Participation &amp; Appointment Availability; 
</v>
      </c>
      <c r="EN107" s="251" t="str">
        <f>IF(ISNUMBER(FIND(analysismethod8,'III_Plan comp 438.68 {Plan 8}'!CG$15)),"",'III_Plan comp 438.68 {Plan 8}'!CG$15&amp;analysismethod8)</f>
        <v xml:space="preserve">Revealed Shopper: Network Participation &amp; Appointment Availability; 
</v>
      </c>
      <c r="EO107" s="251" t="str">
        <f>IF(ISNUMBER(FIND(analysismethod8,'III_Plan comp 438.68 {Plan 8}'!CH$15)),"",'III_Plan comp 438.68 {Plan 8}'!CH$15&amp;analysismethod8)</f>
        <v xml:space="preserve">Revealed Shopper: Network Participation &amp; Appointment Availability; 
</v>
      </c>
      <c r="EP107" s="251" t="str">
        <f>IF(ISNUMBER(FIND(analysismethod8,'III_Plan comp 438.68 {Plan 8}'!CI$15)),"",'III_Plan comp 438.68 {Plan 8}'!CI$15&amp;analysismethod8)</f>
        <v xml:space="preserve">Revealed Shopper: Network Participation &amp; Appointment Availability; 
</v>
      </c>
      <c r="EQ107" s="251" t="str">
        <f>IF(ISNUMBER(FIND(analysismethod8,'III_Plan comp 438.68 {Plan 8}'!CJ$15)),"",'III_Plan comp 438.68 {Plan 8}'!CJ$15&amp;analysismethod8)</f>
        <v xml:space="preserve">Revealed Shopper: Network Participation &amp; Appointment Availability; 
</v>
      </c>
      <c r="ER107" s="251" t="str">
        <f>IF(ISNUMBER(FIND(analysismethod8,'III_Plan comp 438.68 {Plan 8}'!CK$15)),"",'III_Plan comp 438.68 {Plan 8}'!CK$15&amp;analysismethod8)</f>
        <v xml:space="preserve">Revealed Shopper: Network Participation &amp; Appointment Availability; 
</v>
      </c>
      <c r="ES107" s="251" t="str">
        <f>IF(ISNUMBER(FIND(analysismethod8,'III_Plan comp 438.68 {Plan 8}'!CL$15)),"",'III_Plan comp 438.68 {Plan 8}'!CL$15&amp;analysismethod8)</f>
        <v xml:space="preserve">Revealed Shopper: Network Participation &amp; Appointment Availability; 
</v>
      </c>
      <c r="ET107" s="251" t="str">
        <f>IF(ISNUMBER(FIND(analysismethod8,'III_Plan comp 438.68 {Plan 8}'!CM$15)),"",'III_Plan comp 438.68 {Plan 8}'!CM$15&amp;analysismethod8)</f>
        <v xml:space="preserve">Revealed Shopper: Network Participation &amp; Appointment Availability; 
</v>
      </c>
      <c r="EU107" s="251" t="str">
        <f>IF(ISNUMBER(FIND(analysismethod8,'III_Plan comp 438.68 {Plan 8}'!CN$15)),"",'III_Plan comp 438.68 {Plan 8}'!CN$15&amp;analysismethod8)</f>
        <v xml:space="preserve">Revealed Shopper: Network Participation &amp; Appointment Availability; 
</v>
      </c>
      <c r="EV107" s="251" t="str">
        <f>IF(ISNUMBER(FIND(analysismethod8,'III_Plan comp 438.68 {Plan 8}'!CO$15)),"",'III_Plan comp 438.68 {Plan 8}'!CO$15&amp;analysismethod8)</f>
        <v xml:space="preserve">Revealed Shopper: Network Participation &amp; Appointment Availability; 
</v>
      </c>
      <c r="EW107" s="251" t="str">
        <f>IF(ISNUMBER(FIND(analysismethod8,'III_Plan comp 438.68 {Plan 8}'!CP$15)),"",'III_Plan comp 438.68 {Plan 8}'!CP$15&amp;analysismethod8)</f>
        <v xml:space="preserve">Revealed Shopper: Network Participation &amp; Appointment Availability; 
</v>
      </c>
      <c r="EX107" s="251" t="str">
        <f>IF(ISNUMBER(FIND(analysismethod8,'III_Plan comp 438.68 {Plan 8}'!CQ$15)),"",'III_Plan comp 438.68 {Plan 8}'!CQ$15&amp;analysismethod8)</f>
        <v xml:space="preserve">Revealed Shopper: Network Participation &amp; Appointment Availability; 
</v>
      </c>
      <c r="EY107" s="251" t="str">
        <f>IF(ISNUMBER(FIND(analysismethod8,'III_Plan comp 438.68 {Plan 8}'!CR$15)),"",'III_Plan comp 438.68 {Plan 8}'!CR$15&amp;analysismethod8)</f>
        <v xml:space="preserve">Revealed Shopper: Network Participation &amp; Appointment Availability; 
</v>
      </c>
      <c r="EZ107" s="251" t="str">
        <f>IF(ISNUMBER(FIND(analysismethod8,'III_Plan comp 438.68 {Plan 8}'!CS$15)),"",'III_Plan comp 438.68 {Plan 8}'!CS$15&amp;analysismethod8)</f>
        <v xml:space="preserve">Revealed Shopper: Network Participation &amp; Appointment Availability; 
</v>
      </c>
      <c r="FA107" s="251" t="str">
        <f>IF(ISNUMBER(FIND(analysismethod8,'III_Plan comp 438.68 {Plan 8}'!CT$15)),"",'III_Plan comp 438.68 {Plan 8}'!CT$15&amp;analysismethod8)</f>
        <v xml:space="preserve">Revealed Shopper: Network Participation &amp; Appointment Availability; 
</v>
      </c>
      <c r="FB107" s="251" t="str">
        <f>IF(ISNUMBER(FIND(analysismethod8,'III_Plan comp 438.68 {Plan 8}'!CU$15)),"",'III_Plan comp 438.68 {Plan 8}'!CU$15&amp;analysismethod8)</f>
        <v xml:space="preserve">Revealed Shopper: Network Participation &amp; Appointment Availability; 
</v>
      </c>
      <c r="FC107" s="251" t="str">
        <f>IF(ISNUMBER(FIND(analysismethod8,'III_Plan comp 438.68 {Plan 8}'!CV$15)),"",'III_Plan comp 438.68 {Plan 8}'!CV$15&amp;analysismethod8)</f>
        <v xml:space="preserve">Revealed Shopper: Network Participation &amp; Appointment Availability; 
</v>
      </c>
      <c r="FD107" s="251" t="str">
        <f>IF(ISNUMBER(FIND(analysismethod8,'III_Plan comp 438.68 {Plan 8}'!CW$15)),"",'III_Plan comp 438.68 {Plan 8}'!CW$15&amp;analysismethod8)</f>
        <v xml:space="preserve">Revealed Shopper: Network Participation &amp; Appointment Availability; 
</v>
      </c>
      <c r="FE107" s="251" t="str">
        <f>IF(ISNUMBER(FIND(analysismethod8,'III_Plan comp 438.68 {Plan 8}'!CX$15)),"",'III_Plan comp 438.68 {Plan 8}'!CX$15&amp;analysismethod8)</f>
        <v xml:space="preserve">Revealed Shopper: Network Participation &amp; Appointment Availability; 
</v>
      </c>
      <c r="FF107" s="251" t="str">
        <f>IF(ISNUMBER(FIND(analysismethod8,'III_Plan comp 438.68 {Plan 8}'!CY$15)),"",'III_Plan comp 438.68 {Plan 8}'!CY$15&amp;analysismethod8)</f>
        <v xml:space="preserve">Revealed Shopper: Network Participation &amp; Appointment Availability; 
</v>
      </c>
      <c r="FG107" s="251" t="str">
        <f>IF(ISNUMBER(FIND(analysismethod8,'III_Plan comp 438.68 {Plan 8}'!CZ$15)),"",'III_Plan comp 438.68 {Plan 8}'!CZ$15&amp;analysismethod8)</f>
        <v xml:space="preserve">Revealed Shopper: Network Participation &amp; Appointment Availability;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FTE Ratio Analysis; 
</v>
      </c>
      <c r="BM108" s="251" t="str">
        <f>IF(ISNUMBER(FIND(analysismethod9,'III_Plan comp 438.68 {Plan 8}'!F$15)),"",'III_Plan comp 438.68 {Plan 8}'!F$15&amp;analysismethod9)</f>
        <v xml:space="preserve">FTE Ratio Analysis; 
</v>
      </c>
      <c r="BN108" s="251" t="str">
        <f>IF(ISNUMBER(FIND(analysismethod9,'III_Plan comp 438.68 {Plan 8}'!G$15)),"",'III_Plan comp 438.68 {Plan 8}'!G$15&amp;analysismethod9)</f>
        <v xml:space="preserve">FTE Ratio Analysis; 
</v>
      </c>
      <c r="BO108" s="251" t="str">
        <f>IF(ISNUMBER(FIND(analysismethod9,'III_Plan comp 438.68 {Plan 8}'!H$15)),"",'III_Plan comp 438.68 {Plan 8}'!H$15&amp;analysismethod9)</f>
        <v xml:space="preserve">Geomapping; 
FTE Ratio Analysis; 
</v>
      </c>
      <c r="BP108" s="251" t="str">
        <f>IF(ISNUMBER(FIND(analysismethod9,'III_Plan comp 438.68 {Plan 8}'!I$15)),"",'III_Plan comp 438.68 {Plan 8}'!I$15&amp;analysismethod9)</f>
        <v xml:space="preserve">Geomapping; 
FTE Ratio Analysis; 
</v>
      </c>
      <c r="BQ108" s="251" t="str">
        <f>IF(ISNUMBER(FIND(analysismethod9,'III_Plan comp 438.68 {Plan 8}'!J$15)),"",'III_Plan comp 438.68 {Plan 8}'!J$15&amp;analysismethod9)</f>
        <v xml:space="preserve">Geomapping; 
FTE Ratio Analysis; 
</v>
      </c>
      <c r="BR108" s="251" t="str">
        <f>IF(ISNUMBER(FIND(analysismethod9,'III_Plan comp 438.68 {Plan 8}'!K$15)),"",'III_Plan comp 438.68 {Plan 8}'!K$15&amp;analysismethod9)</f>
        <v xml:space="preserve">Geomapping; 
FTE Ratio Analysis; 
</v>
      </c>
      <c r="BS108" s="251" t="str">
        <f>IF(ISNUMBER(FIND(analysismethod9,'III_Plan comp 438.68 {Plan 8}'!L$15)),"",'III_Plan comp 438.68 {Plan 8}'!L$15&amp;analysismethod9)</f>
        <v xml:space="preserve">Geomapping; 
FTE Ratio Analysis; 
</v>
      </c>
      <c r="BT108" s="251" t="str">
        <f>IF(ISNUMBER(FIND(analysismethod9,'III_Plan comp 438.68 {Plan 8}'!M$15)),"",'III_Plan comp 438.68 {Plan 8}'!M$15&amp;analysismethod9)</f>
        <v xml:space="preserve">Geomapping; 
FTE Ratio Analysis; 
</v>
      </c>
      <c r="BU108" s="251" t="str">
        <f>IF(ISNUMBER(FIND(analysismethod9,'III_Plan comp 438.68 {Plan 8}'!N$15)),"",'III_Plan comp 438.68 {Plan 8}'!N$15&amp;analysismethod9)</f>
        <v xml:space="preserve">Geomapping; 
FTE Ratio Analysis; 
</v>
      </c>
      <c r="BV108" s="251" t="str">
        <f>IF(ISNUMBER(FIND(analysismethod9,'III_Plan comp 438.68 {Plan 8}'!O$15)),"",'III_Plan comp 438.68 {Plan 8}'!O$15&amp;analysismethod9)</f>
        <v xml:space="preserve">Geomapping; 
FTE Ratio Analysis; 
</v>
      </c>
      <c r="BW108" s="251" t="str">
        <f>IF(ISNUMBER(FIND(analysismethod9,'III_Plan comp 438.68 {Plan 8}'!P$15)),"",'III_Plan comp 438.68 {Plan 8}'!P$15&amp;analysismethod9)</f>
        <v xml:space="preserve">Geomapping; 
FTE Ratio Analysis; 
</v>
      </c>
      <c r="BX108" s="251" t="str">
        <f>IF(ISNUMBER(FIND(analysismethod9,'III_Plan comp 438.68 {Plan 8}'!Q$15)),"",'III_Plan comp 438.68 {Plan 8}'!Q$15&amp;analysismethod9)</f>
        <v xml:space="preserve">Geomapping; 
FTE Ratio Analysis; 
</v>
      </c>
      <c r="BY108" s="251" t="str">
        <f>IF(ISNUMBER(FIND(analysismethod9,'III_Plan comp 438.68 {Plan 8}'!R$15)),"",'III_Plan comp 438.68 {Plan 8}'!R$15&amp;analysismethod9)</f>
        <v xml:space="preserve">Geomapping; 
FTE Ratio Analysis; 
</v>
      </c>
      <c r="BZ108" s="251" t="str">
        <f>IF(ISNUMBER(FIND(analysismethod9,'III_Plan comp 438.68 {Plan 8}'!S$15)),"",'III_Plan comp 438.68 {Plan 8}'!S$15&amp;analysismethod9)</f>
        <v xml:space="preserve">FTE Ratio Analysis; 
</v>
      </c>
      <c r="CA108" s="251" t="str">
        <f>IF(ISNUMBER(FIND(analysismethod9,'III_Plan comp 438.68 {Plan 8}'!T$15)),"",'III_Plan comp 438.68 {Plan 8}'!T$15&amp;analysismethod9)</f>
        <v xml:space="preserve">FTE Ratio Analysis; 
</v>
      </c>
      <c r="CB108" s="251" t="str">
        <f>IF(ISNUMBER(FIND(analysismethod9,'III_Plan comp 438.68 {Plan 8}'!U$15)),"",'III_Plan comp 438.68 {Plan 8}'!U$15&amp;analysismethod9)</f>
        <v xml:space="preserve">FTE Ratio Analysis; 
</v>
      </c>
      <c r="CC108" s="251" t="str">
        <f>IF(ISNUMBER(FIND(analysismethod9,'III_Plan comp 438.68 {Plan 8}'!V$15)),"",'III_Plan comp 438.68 {Plan 8}'!V$15&amp;analysismethod9)</f>
        <v xml:space="preserve">FTE Ratio Analysis; 
</v>
      </c>
      <c r="CD108" s="251" t="str">
        <f>IF(ISNUMBER(FIND(analysismethod9,'III_Plan comp 438.68 {Plan 8}'!W$15)),"",'III_Plan comp 438.68 {Plan 8}'!W$15&amp;analysismethod9)</f>
        <v xml:space="preserve">FTE Ratio Analysis; 
</v>
      </c>
      <c r="CE108" s="251" t="str">
        <f>IF(ISNUMBER(FIND(analysismethod9,'III_Plan comp 438.68 {Plan 8}'!X$15)),"",'III_Plan comp 438.68 {Plan 8}'!X$15&amp;analysismethod9)</f>
        <v xml:space="preserve">FTE Ratio Analysis; 
</v>
      </c>
      <c r="CF108" s="251" t="str">
        <f>IF(ISNUMBER(FIND(analysismethod9,'III_Plan comp 438.68 {Plan 8}'!Y$15)),"",'III_Plan comp 438.68 {Plan 8}'!Y$15&amp;analysismethod9)</f>
        <v xml:space="preserve">FTE Ratio Analysis; 
</v>
      </c>
      <c r="CG108" s="251" t="str">
        <f>IF(ISNUMBER(FIND(analysismethod9,'III_Plan comp 438.68 {Plan 8}'!Z$15)),"",'III_Plan comp 438.68 {Plan 8}'!Z$15&amp;analysismethod9)</f>
        <v xml:space="preserve">FTE Ratio Analysis; 
</v>
      </c>
      <c r="CH108" s="251" t="str">
        <f>IF(ISNUMBER(FIND(analysismethod9,'III_Plan comp 438.68 {Plan 8}'!AA$15)),"",'III_Plan comp 438.68 {Plan 8}'!AA$15&amp;analysismethod9)</f>
        <v xml:space="preserve">FTE Ratio Analysis; 
</v>
      </c>
      <c r="CI108" s="251" t="str">
        <f>IF(ISNUMBER(FIND(analysismethod9,'III_Plan comp 438.68 {Plan 8}'!AB$15)),"",'III_Plan comp 438.68 {Plan 8}'!AB$15&amp;analysismethod9)</f>
        <v xml:space="preserve">FTE Ratio Analysis; 
</v>
      </c>
      <c r="CJ108" s="251" t="str">
        <f>IF(ISNUMBER(FIND(analysismethod9,'III_Plan comp 438.68 {Plan 8}'!AC$15)),"",'III_Plan comp 438.68 {Plan 8}'!AC$15&amp;analysismethod9)</f>
        <v xml:space="preserve">FTE Ratio Analysis; 
</v>
      </c>
      <c r="CK108" s="251" t="str">
        <f>IF(ISNUMBER(FIND(analysismethod9,'III_Plan comp 438.68 {Plan 8}'!AD$15)),"",'III_Plan comp 438.68 {Plan 8}'!AD$15&amp;analysismethod9)</f>
        <v xml:space="preserve">FTE Ratio Analysis; 
</v>
      </c>
      <c r="CL108" s="251" t="str">
        <f>IF(ISNUMBER(FIND(analysismethod9,'III_Plan comp 438.68 {Plan 8}'!AE$15)),"",'III_Plan comp 438.68 {Plan 8}'!AE$15&amp;analysismethod9)</f>
        <v xml:space="preserve">FTE Ratio Analysis; 
</v>
      </c>
      <c r="CM108" s="251" t="str">
        <f>IF(ISNUMBER(FIND(analysismethod9,'III_Plan comp 438.68 {Plan 8}'!AF$15)),"",'III_Plan comp 438.68 {Plan 8}'!AF$15&amp;analysismethod9)</f>
        <v xml:space="preserve">FTE Ratio Analysis; 
</v>
      </c>
      <c r="CN108" s="251" t="str">
        <f>IF(ISNUMBER(FIND(analysismethod9,'III_Plan comp 438.68 {Plan 8}'!AG$15)),"",'III_Plan comp 438.68 {Plan 8}'!AG$15&amp;analysismethod9)</f>
        <v xml:space="preserve">FTE Ratio Analysis; 
</v>
      </c>
      <c r="CO108" s="251" t="str">
        <f>IF(ISNUMBER(FIND(analysismethod9,'III_Plan comp 438.68 {Plan 8}'!AH$15)),"",'III_Plan comp 438.68 {Plan 8}'!AH$15&amp;analysismethod9)</f>
        <v xml:space="preserve">FTE Ratio Analysis; 
</v>
      </c>
      <c r="CP108" s="251" t="str">
        <f>IF(ISNUMBER(FIND(analysismethod9,'III_Plan comp 438.68 {Plan 8}'!AI$15)),"",'III_Plan comp 438.68 {Plan 8}'!AI$15&amp;analysismethod9)</f>
        <v xml:space="preserve">FTE Ratio Analysis; 
</v>
      </c>
      <c r="CQ108" s="251" t="str">
        <f>IF(ISNUMBER(FIND(analysismethod9,'III_Plan comp 438.68 {Plan 8}'!AJ$15)),"",'III_Plan comp 438.68 {Plan 8}'!AJ$15&amp;analysismethod9)</f>
        <v xml:space="preserve">FTE Ratio Analysis; 
</v>
      </c>
      <c r="CR108" s="251" t="str">
        <f>IF(ISNUMBER(FIND(analysismethod9,'III_Plan comp 438.68 {Plan 8}'!AK$15)),"",'III_Plan comp 438.68 {Plan 8}'!AK$15&amp;analysismethod9)</f>
        <v xml:space="preserve">FTE Ratio Analysis; 
</v>
      </c>
      <c r="CS108" s="251" t="str">
        <f>IF(ISNUMBER(FIND(analysismethod9,'III_Plan comp 438.68 {Plan 8}'!AL$15)),"",'III_Plan comp 438.68 {Plan 8}'!AL$15&amp;analysismethod9)</f>
        <v xml:space="preserve">FTE Ratio Analysis; 
</v>
      </c>
      <c r="CT108" s="251" t="str">
        <f>IF(ISNUMBER(FIND(analysismethod9,'III_Plan comp 438.68 {Plan 8}'!AM$15)),"",'III_Plan comp 438.68 {Plan 8}'!AM$15&amp;analysismethod9)</f>
        <v xml:space="preserve">FTE Ratio Analysis; 
</v>
      </c>
      <c r="CU108" s="251" t="str">
        <f>IF(ISNUMBER(FIND(analysismethod9,'III_Plan comp 438.68 {Plan 8}'!AN$15)),"",'III_Plan comp 438.68 {Plan 8}'!AN$15&amp;analysismethod9)</f>
        <v xml:space="preserve">FTE Ratio Analysis; 
</v>
      </c>
      <c r="CV108" s="251" t="str">
        <f>IF(ISNUMBER(FIND(analysismethod9,'III_Plan comp 438.68 {Plan 8}'!AO$15)),"",'III_Plan comp 438.68 {Plan 8}'!AO$15&amp;analysismethod9)</f>
        <v xml:space="preserve">FTE Ratio Analysis; 
</v>
      </c>
      <c r="CW108" s="251" t="str">
        <f>IF(ISNUMBER(FIND(analysismethod9,'III_Plan comp 438.68 {Plan 8}'!AP$15)),"",'III_Plan comp 438.68 {Plan 8}'!AP$15&amp;analysismethod9)</f>
        <v xml:space="preserve">FTE Ratio Analysis; 
</v>
      </c>
      <c r="CX108" s="251" t="str">
        <f>IF(ISNUMBER(FIND(analysismethod9,'III_Plan comp 438.68 {Plan 8}'!AQ$15)),"",'III_Plan comp 438.68 {Plan 8}'!AQ$15&amp;analysismethod9)</f>
        <v xml:space="preserve">FTE Ratio Analysis; 
</v>
      </c>
      <c r="CY108" s="251" t="str">
        <f>IF(ISNUMBER(FIND(analysismethod9,'III_Plan comp 438.68 {Plan 8}'!AR$15)),"",'III_Plan comp 438.68 {Plan 8}'!AR$15&amp;analysismethod9)</f>
        <v xml:space="preserve">FTE Ratio Analysis; 
</v>
      </c>
      <c r="CZ108" s="251" t="str">
        <f>IF(ISNUMBER(FIND(analysismethod9,'III_Plan comp 438.68 {Plan 8}'!AS$15)),"",'III_Plan comp 438.68 {Plan 8}'!AS$15&amp;analysismethod9)</f>
        <v xml:space="preserve">FTE Ratio Analysis; 
</v>
      </c>
      <c r="DA108" s="251" t="str">
        <f>IF(ISNUMBER(FIND(analysismethod9,'III_Plan comp 438.68 {Plan 8}'!AT$15)),"",'III_Plan comp 438.68 {Plan 8}'!AT$15&amp;analysismethod9)</f>
        <v xml:space="preserve">FTE Ratio Analysis; 
</v>
      </c>
      <c r="DB108" s="251" t="str">
        <f>IF(ISNUMBER(FIND(analysismethod9,'III_Plan comp 438.68 {Plan 8}'!AU$15)),"",'III_Plan comp 438.68 {Plan 8}'!AU$15&amp;analysismethod9)</f>
        <v xml:space="preserve">FTE Ratio Analysis; 
</v>
      </c>
      <c r="DC108" s="251" t="str">
        <f>IF(ISNUMBER(FIND(analysismethod9,'III_Plan comp 438.68 {Plan 8}'!AV$15)),"",'III_Plan comp 438.68 {Plan 8}'!AV$15&amp;analysismethod9)</f>
        <v xml:space="preserve">FTE Ratio Analysis; 
</v>
      </c>
      <c r="DD108" s="251" t="str">
        <f>IF(ISNUMBER(FIND(analysismethod9,'III_Plan comp 438.68 {Plan 8}'!AW$15)),"",'III_Plan comp 438.68 {Plan 8}'!AW$15&amp;analysismethod9)</f>
        <v xml:space="preserve">FTE Ratio Analysis; 
</v>
      </c>
      <c r="DE108" s="251" t="str">
        <f>IF(ISNUMBER(FIND(analysismethod9,'III_Plan comp 438.68 {Plan 8}'!AX$15)),"",'III_Plan comp 438.68 {Plan 8}'!AX$15&amp;analysismethod9)</f>
        <v xml:space="preserve">FTE Ratio Analysis; 
</v>
      </c>
      <c r="DF108" s="251" t="str">
        <f>IF(ISNUMBER(FIND(analysismethod9,'III_Plan comp 438.68 {Plan 8}'!AY$15)),"",'III_Plan comp 438.68 {Plan 8}'!AY$15&amp;analysismethod9)</f>
        <v xml:space="preserve">FTE Ratio Analysis; 
</v>
      </c>
      <c r="DG108" s="251" t="str">
        <f>IF(ISNUMBER(FIND(analysismethod9,'III_Plan comp 438.68 {Plan 8}'!AZ$15)),"",'III_Plan comp 438.68 {Plan 8}'!AZ$15&amp;analysismethod9)</f>
        <v xml:space="preserve">FTE Ratio Analysis; 
</v>
      </c>
      <c r="DH108" s="251" t="str">
        <f>IF(ISNUMBER(FIND(analysismethod9,'III_Plan comp 438.68 {Plan 8}'!BA$15)),"",'III_Plan comp 438.68 {Plan 8}'!BA$15&amp;analysismethod9)</f>
        <v xml:space="preserve">FTE Ratio Analysis; 
</v>
      </c>
      <c r="DI108" s="251" t="str">
        <f>IF(ISNUMBER(FIND(analysismethod9,'III_Plan comp 438.68 {Plan 8}'!BB$15)),"",'III_Plan comp 438.68 {Plan 8}'!BB$15&amp;analysismethod9)</f>
        <v xml:space="preserve">FTE Ratio Analysis; 
</v>
      </c>
      <c r="DJ108" s="251" t="str">
        <f>IF(ISNUMBER(FIND(analysismethod9,'III_Plan comp 438.68 {Plan 8}'!BC$15)),"",'III_Plan comp 438.68 {Plan 8}'!BC$15&amp;analysismethod9)</f>
        <v xml:space="preserve">FTE Ratio Analysis; 
</v>
      </c>
      <c r="DK108" s="251" t="str">
        <f>IF(ISNUMBER(FIND(analysismethod9,'III_Plan comp 438.68 {Plan 8}'!BD$15)),"",'III_Plan comp 438.68 {Plan 8}'!BD$15&amp;analysismethod9)</f>
        <v xml:space="preserve">FTE Ratio Analysis; 
</v>
      </c>
      <c r="DL108" s="251" t="str">
        <f>IF(ISNUMBER(FIND(analysismethod9,'III_Plan comp 438.68 {Plan 8}'!BE$15)),"",'III_Plan comp 438.68 {Plan 8}'!BE$15&amp;analysismethod9)</f>
        <v xml:space="preserve">FTE Ratio Analysis; 
</v>
      </c>
      <c r="DM108" s="251" t="str">
        <f>IF(ISNUMBER(FIND(analysismethod9,'III_Plan comp 438.68 {Plan 8}'!BF$15)),"",'III_Plan comp 438.68 {Plan 8}'!BF$15&amp;analysismethod9)</f>
        <v xml:space="preserve">FTE Ratio Analysis; 
</v>
      </c>
      <c r="DN108" s="251" t="str">
        <f>IF(ISNUMBER(FIND(analysismethod9,'III_Plan comp 438.68 {Plan 8}'!BG$15)),"",'III_Plan comp 438.68 {Plan 8}'!BG$15&amp;analysismethod9)</f>
        <v xml:space="preserve">FTE Ratio Analysis; 
</v>
      </c>
      <c r="DO108" s="251" t="str">
        <f>IF(ISNUMBER(FIND(analysismethod9,'III_Plan comp 438.68 {Plan 8}'!BH$15)),"",'III_Plan comp 438.68 {Plan 8}'!BH$15&amp;analysismethod9)</f>
        <v xml:space="preserve">FTE Ratio Analysis; 
</v>
      </c>
      <c r="DP108" s="251" t="str">
        <f>IF(ISNUMBER(FIND(analysismethod9,'III_Plan comp 438.68 {Plan 8}'!BI$15)),"",'III_Plan comp 438.68 {Plan 8}'!BI$15&amp;analysismethod9)</f>
        <v xml:space="preserve">FTE Ratio Analysis; 
</v>
      </c>
      <c r="DQ108" s="251" t="str">
        <f>IF(ISNUMBER(FIND(analysismethod9,'III_Plan comp 438.68 {Plan 8}'!BJ$15)),"",'III_Plan comp 438.68 {Plan 8}'!BJ$15&amp;analysismethod9)</f>
        <v xml:space="preserve">FTE Ratio Analysis; 
</v>
      </c>
      <c r="DR108" s="251" t="str">
        <f>IF(ISNUMBER(FIND(analysismethod9,'III_Plan comp 438.68 {Plan 8}'!BK$15)),"",'III_Plan comp 438.68 {Plan 8}'!BK$15&amp;analysismethod9)</f>
        <v xml:space="preserve">FTE Ratio Analysis; 
</v>
      </c>
      <c r="DS108" s="251" t="str">
        <f>IF(ISNUMBER(FIND(analysismethod9,'III_Plan comp 438.68 {Plan 8}'!BL$15)),"",'III_Plan comp 438.68 {Plan 8}'!BL$15&amp;analysismethod9)</f>
        <v xml:space="preserve">FTE Ratio Analysis; 
</v>
      </c>
      <c r="DT108" s="251" t="str">
        <f>IF(ISNUMBER(FIND(analysismethod9,'III_Plan comp 438.68 {Plan 8}'!BM$15)),"",'III_Plan comp 438.68 {Plan 8}'!BM$15&amp;analysismethod9)</f>
        <v xml:space="preserve">FTE Ratio Analysis; 
</v>
      </c>
      <c r="DU108" s="251" t="str">
        <f>IF(ISNUMBER(FIND(analysismethod9,'III_Plan comp 438.68 {Plan 8}'!BN$15)),"",'III_Plan comp 438.68 {Plan 8}'!BN$15&amp;analysismethod9)</f>
        <v xml:space="preserve">FTE Ratio Analysis; 
</v>
      </c>
      <c r="DV108" s="251" t="str">
        <f>IF(ISNUMBER(FIND(analysismethod9,'III_Plan comp 438.68 {Plan 8}'!BO$15)),"",'III_Plan comp 438.68 {Plan 8}'!BO$15&amp;analysismethod9)</f>
        <v xml:space="preserve">FTE Ratio Analysis; 
</v>
      </c>
      <c r="DW108" s="251" t="str">
        <f>IF(ISNUMBER(FIND(analysismethod9,'III_Plan comp 438.68 {Plan 8}'!BP$15)),"",'III_Plan comp 438.68 {Plan 8}'!BP$15&amp;analysismethod9)</f>
        <v xml:space="preserve">FTE Ratio Analysis; 
</v>
      </c>
      <c r="DX108" s="251" t="str">
        <f>IF(ISNUMBER(FIND(analysismethod9,'III_Plan comp 438.68 {Plan 8}'!BQ$15)),"",'III_Plan comp 438.68 {Plan 8}'!BQ$15&amp;analysismethod9)</f>
        <v xml:space="preserve">FTE Ratio Analysis; 
</v>
      </c>
      <c r="DY108" s="251" t="str">
        <f>IF(ISNUMBER(FIND(analysismethod9,'III_Plan comp 438.68 {Plan 8}'!BR$15)),"",'III_Plan comp 438.68 {Plan 8}'!BR$15&amp;analysismethod9)</f>
        <v xml:space="preserve">FTE Ratio Analysis; 
</v>
      </c>
      <c r="DZ108" s="251" t="str">
        <f>IF(ISNUMBER(FIND(analysismethod9,'III_Plan comp 438.68 {Plan 8}'!BS$15)),"",'III_Plan comp 438.68 {Plan 8}'!BS$15&amp;analysismethod9)</f>
        <v xml:space="preserve">FTE Ratio Analysis; 
</v>
      </c>
      <c r="EA108" s="251" t="str">
        <f>IF(ISNUMBER(FIND(analysismethod9,'III_Plan comp 438.68 {Plan 8}'!BT$15)),"",'III_Plan comp 438.68 {Plan 8}'!BT$15&amp;analysismethod9)</f>
        <v xml:space="preserve">FTE Ratio Analysis; 
</v>
      </c>
      <c r="EB108" s="251" t="str">
        <f>IF(ISNUMBER(FIND(analysismethod9,'III_Plan comp 438.68 {Plan 8}'!BU$15)),"",'III_Plan comp 438.68 {Plan 8}'!BU$15&amp;analysismethod9)</f>
        <v xml:space="preserve">FTE Ratio Analysis; 
</v>
      </c>
      <c r="EC108" s="251" t="str">
        <f>IF(ISNUMBER(FIND(analysismethod9,'III_Plan comp 438.68 {Plan 8}'!BV$15)),"",'III_Plan comp 438.68 {Plan 8}'!BV$15&amp;analysismethod9)</f>
        <v xml:space="preserve">FTE Ratio Analysis; 
</v>
      </c>
      <c r="ED108" s="251" t="str">
        <f>IF(ISNUMBER(FIND(analysismethod9,'III_Plan comp 438.68 {Plan 8}'!BW$15)),"",'III_Plan comp 438.68 {Plan 8}'!BW$15&amp;analysismethod9)</f>
        <v xml:space="preserve">FTE Ratio Analysis; 
</v>
      </c>
      <c r="EE108" s="251" t="str">
        <f>IF(ISNUMBER(FIND(analysismethod9,'III_Plan comp 438.68 {Plan 8}'!BX$15)),"",'III_Plan comp 438.68 {Plan 8}'!BX$15&amp;analysismethod9)</f>
        <v xml:space="preserve">FTE Ratio Analysis; 
</v>
      </c>
      <c r="EF108" s="251" t="str">
        <f>IF(ISNUMBER(FIND(analysismethod9,'III_Plan comp 438.68 {Plan 8}'!BY$15)),"",'III_Plan comp 438.68 {Plan 8}'!BY$15&amp;analysismethod9)</f>
        <v xml:space="preserve">FTE Ratio Analysis; 
</v>
      </c>
      <c r="EG108" s="251" t="str">
        <f>IF(ISNUMBER(FIND(analysismethod9,'III_Plan comp 438.68 {Plan 8}'!BZ$15)),"",'III_Plan comp 438.68 {Plan 8}'!BZ$15&amp;analysismethod9)</f>
        <v xml:space="preserve">FTE Ratio Analysis; 
</v>
      </c>
      <c r="EH108" s="251" t="str">
        <f>IF(ISNUMBER(FIND(analysismethod9,'III_Plan comp 438.68 {Plan 8}'!CA$15)),"",'III_Plan comp 438.68 {Plan 8}'!CA$15&amp;analysismethod9)</f>
        <v xml:space="preserve">FTE Ratio Analysis; 
</v>
      </c>
      <c r="EI108" s="251" t="str">
        <f>IF(ISNUMBER(FIND(analysismethod9,'III_Plan comp 438.68 {Plan 8}'!CB$15)),"",'III_Plan comp 438.68 {Plan 8}'!CB$15&amp;analysismethod9)</f>
        <v xml:space="preserve">FTE Ratio Analysis; 
</v>
      </c>
      <c r="EJ108" s="251" t="str">
        <f>IF(ISNUMBER(FIND(analysismethod9,'III_Plan comp 438.68 {Plan 8}'!CC$15)),"",'III_Plan comp 438.68 {Plan 8}'!CC$15&amp;analysismethod9)</f>
        <v xml:space="preserve">FTE Ratio Analysis; 
</v>
      </c>
      <c r="EK108" s="251" t="str">
        <f>IF(ISNUMBER(FIND(analysismethod9,'III_Plan comp 438.68 {Plan 8}'!CD$15)),"",'III_Plan comp 438.68 {Plan 8}'!CD$15&amp;analysismethod9)</f>
        <v xml:space="preserve">FTE Ratio Analysis; 
</v>
      </c>
      <c r="EL108" s="251" t="str">
        <f>IF(ISNUMBER(FIND(analysismethod9,'III_Plan comp 438.68 {Plan 8}'!CE$15)),"",'III_Plan comp 438.68 {Plan 8}'!CE$15&amp;analysismethod9)</f>
        <v xml:space="preserve">FTE Ratio Analysis; 
</v>
      </c>
      <c r="EM108" s="251" t="str">
        <f>IF(ISNUMBER(FIND(analysismethod9,'III_Plan comp 438.68 {Plan 8}'!CF$15)),"",'III_Plan comp 438.68 {Plan 8}'!CF$15&amp;analysismethod9)</f>
        <v xml:space="preserve">FTE Ratio Analysis; 
</v>
      </c>
      <c r="EN108" s="251" t="str">
        <f>IF(ISNUMBER(FIND(analysismethod9,'III_Plan comp 438.68 {Plan 8}'!CG$15)),"",'III_Plan comp 438.68 {Plan 8}'!CG$15&amp;analysismethod9)</f>
        <v xml:space="preserve">FTE Ratio Analysis; 
</v>
      </c>
      <c r="EO108" s="251" t="str">
        <f>IF(ISNUMBER(FIND(analysismethod9,'III_Plan comp 438.68 {Plan 8}'!CH$15)),"",'III_Plan comp 438.68 {Plan 8}'!CH$15&amp;analysismethod9)</f>
        <v xml:space="preserve">FTE Ratio Analysis; 
</v>
      </c>
      <c r="EP108" s="251" t="str">
        <f>IF(ISNUMBER(FIND(analysismethod9,'III_Plan comp 438.68 {Plan 8}'!CI$15)),"",'III_Plan comp 438.68 {Plan 8}'!CI$15&amp;analysismethod9)</f>
        <v xml:space="preserve">FTE Ratio Analysis; 
</v>
      </c>
      <c r="EQ108" s="251" t="str">
        <f>IF(ISNUMBER(FIND(analysismethod9,'III_Plan comp 438.68 {Plan 8}'!CJ$15)),"",'III_Plan comp 438.68 {Plan 8}'!CJ$15&amp;analysismethod9)</f>
        <v xml:space="preserve">FTE Ratio Analysis; 
</v>
      </c>
      <c r="ER108" s="251" t="str">
        <f>IF(ISNUMBER(FIND(analysismethod9,'III_Plan comp 438.68 {Plan 8}'!CK$15)),"",'III_Plan comp 438.68 {Plan 8}'!CK$15&amp;analysismethod9)</f>
        <v xml:space="preserve">FTE Ratio Analysis; 
</v>
      </c>
      <c r="ES108" s="251" t="str">
        <f>IF(ISNUMBER(FIND(analysismethod9,'III_Plan comp 438.68 {Plan 8}'!CL$15)),"",'III_Plan comp 438.68 {Plan 8}'!CL$15&amp;analysismethod9)</f>
        <v xml:space="preserve">FTE Ratio Analysis; 
</v>
      </c>
      <c r="ET108" s="251" t="str">
        <f>IF(ISNUMBER(FIND(analysismethod9,'III_Plan comp 438.68 {Plan 8}'!CM$15)),"",'III_Plan comp 438.68 {Plan 8}'!CM$15&amp;analysismethod9)</f>
        <v xml:space="preserve">FTE Ratio Analysis; 
</v>
      </c>
      <c r="EU108" s="251" t="str">
        <f>IF(ISNUMBER(FIND(analysismethod9,'III_Plan comp 438.68 {Plan 8}'!CN$15)),"",'III_Plan comp 438.68 {Plan 8}'!CN$15&amp;analysismethod9)</f>
        <v xml:space="preserve">FTE Ratio Analysis; 
</v>
      </c>
      <c r="EV108" s="251" t="str">
        <f>IF(ISNUMBER(FIND(analysismethod9,'III_Plan comp 438.68 {Plan 8}'!CO$15)),"",'III_Plan comp 438.68 {Plan 8}'!CO$15&amp;analysismethod9)</f>
        <v xml:space="preserve">FTE Ratio Analysis; 
</v>
      </c>
      <c r="EW108" s="251" t="str">
        <f>IF(ISNUMBER(FIND(analysismethod9,'III_Plan comp 438.68 {Plan 8}'!CP$15)),"",'III_Plan comp 438.68 {Plan 8}'!CP$15&amp;analysismethod9)</f>
        <v xml:space="preserve">FTE Ratio Analysis; 
</v>
      </c>
      <c r="EX108" s="251" t="str">
        <f>IF(ISNUMBER(FIND(analysismethod9,'III_Plan comp 438.68 {Plan 8}'!CQ$15)),"",'III_Plan comp 438.68 {Plan 8}'!CQ$15&amp;analysismethod9)</f>
        <v xml:space="preserve">FTE Ratio Analysis; 
</v>
      </c>
      <c r="EY108" s="251" t="str">
        <f>IF(ISNUMBER(FIND(analysismethod9,'III_Plan comp 438.68 {Plan 8}'!CR$15)),"",'III_Plan comp 438.68 {Plan 8}'!CR$15&amp;analysismethod9)</f>
        <v xml:space="preserve">FTE Ratio Analysis; 
</v>
      </c>
      <c r="EZ108" s="251" t="str">
        <f>IF(ISNUMBER(FIND(analysismethod9,'III_Plan comp 438.68 {Plan 8}'!CS$15)),"",'III_Plan comp 438.68 {Plan 8}'!CS$15&amp;analysismethod9)</f>
        <v xml:space="preserve">FTE Ratio Analysis; 
</v>
      </c>
      <c r="FA108" s="251" t="str">
        <f>IF(ISNUMBER(FIND(analysismethod9,'III_Plan comp 438.68 {Plan 8}'!CT$15)),"",'III_Plan comp 438.68 {Plan 8}'!CT$15&amp;analysismethod9)</f>
        <v xml:space="preserve">FTE Ratio Analysis; 
</v>
      </c>
      <c r="FB108" s="251" t="str">
        <f>IF(ISNUMBER(FIND(analysismethod9,'III_Plan comp 438.68 {Plan 8}'!CU$15)),"",'III_Plan comp 438.68 {Plan 8}'!CU$15&amp;analysismethod9)</f>
        <v xml:space="preserve">FTE Ratio Analysis; 
</v>
      </c>
      <c r="FC108" s="251" t="str">
        <f>IF(ISNUMBER(FIND(analysismethod9,'III_Plan comp 438.68 {Plan 8}'!CV$15)),"",'III_Plan comp 438.68 {Plan 8}'!CV$15&amp;analysismethod9)</f>
        <v xml:space="preserve">FTE Ratio Analysis; 
</v>
      </c>
      <c r="FD108" s="251" t="str">
        <f>IF(ISNUMBER(FIND(analysismethod9,'III_Plan comp 438.68 {Plan 8}'!CW$15)),"",'III_Plan comp 438.68 {Plan 8}'!CW$15&amp;analysismethod9)</f>
        <v xml:space="preserve">FTE Ratio Analysis; 
</v>
      </c>
      <c r="FE108" s="251" t="str">
        <f>IF(ISNUMBER(FIND(analysismethod9,'III_Plan comp 438.68 {Plan 8}'!CX$15)),"",'III_Plan comp 438.68 {Plan 8}'!CX$15&amp;analysismethod9)</f>
        <v xml:space="preserve">FTE Ratio Analysis; 
</v>
      </c>
      <c r="FF108" s="251" t="str">
        <f>IF(ISNUMBER(FIND(analysismethod9,'III_Plan comp 438.68 {Plan 8}'!CY$15)),"",'III_Plan comp 438.68 {Plan 8}'!CY$15&amp;analysismethod9)</f>
        <v xml:space="preserve">FTE Ratio Analysis; 
</v>
      </c>
      <c r="FG108" s="251" t="str">
        <f>IF(ISNUMBER(FIND(analysismethod9,'III_Plan comp 438.68 {Plan 8}'!CZ$15)),"",'III_Plan comp 438.68 {Plan 8}'!CZ$15&amp;analysismethod9)</f>
        <v xml:space="preserve">FTE Ratio Analysis; 
</v>
      </c>
    </row>
    <row r="109" spans="62:163" ht="14.4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Mandatory Provider Type Validation Analysis; 
</v>
      </c>
      <c r="BM109" s="254" t="str">
        <f>IF(ISNUMBER(FIND(analysismethod10,'III_Plan comp 438.68 {Plan 8}'!F$15)),"",'III_Plan comp 438.68 {Plan 8}'!F$15&amp;analysismethod10)</f>
        <v xml:space="preserve">Mandatory Provider Type Validation Analysis; 
</v>
      </c>
      <c r="BN109" s="254" t="str">
        <f>IF(ISNUMBER(FIND(analysismethod10,'III_Plan comp 438.68 {Plan 8}'!G$15)),"",'III_Plan comp 438.68 {Plan 8}'!G$15&amp;analysismethod10)</f>
        <v xml:space="preserve">Mandatory Provider Type Validation Analysis; 
</v>
      </c>
      <c r="BO109" s="254" t="str">
        <f>IF(ISNUMBER(FIND(analysismethod10,'III_Plan comp 438.68 {Plan 8}'!H$15)),"",'III_Plan comp 438.68 {Plan 8}'!H$15&amp;analysismethod10)</f>
        <v xml:space="preserve">Geomapping; 
Mandatory Provider Type Validation Analysis; 
</v>
      </c>
      <c r="BP109" s="254" t="str">
        <f>IF(ISNUMBER(FIND(analysismethod10,'III_Plan comp 438.68 {Plan 8}'!I$15)),"",'III_Plan comp 438.68 {Plan 8}'!I$15&amp;analysismethod10)</f>
        <v xml:space="preserve">Geomapping; 
Mandatory Provider Type Validation Analysis; 
</v>
      </c>
      <c r="BQ109" s="254" t="str">
        <f>IF(ISNUMBER(FIND(analysismethod10,'III_Plan comp 438.68 {Plan 8}'!J$15)),"",'III_Plan comp 438.68 {Plan 8}'!J$15&amp;analysismethod10)</f>
        <v xml:space="preserve">Geomapping; 
Mandatory Provider Type Validation Analysis; 
</v>
      </c>
      <c r="BR109" s="254" t="str">
        <f>IF(ISNUMBER(FIND(analysismethod10,'III_Plan comp 438.68 {Plan 8}'!K$15)),"",'III_Plan comp 438.68 {Plan 8}'!K$15&amp;analysismethod10)</f>
        <v xml:space="preserve">Geomapping; 
Mandatory Provider Type Validation Analysis; 
</v>
      </c>
      <c r="BS109" s="254" t="str">
        <f>IF(ISNUMBER(FIND(analysismethod10,'III_Plan comp 438.68 {Plan 8}'!L$15)),"",'III_Plan comp 438.68 {Plan 8}'!L$15&amp;analysismethod10)</f>
        <v xml:space="preserve">Geomapping; 
Mandatory Provider Type Validation Analysis; 
</v>
      </c>
      <c r="BT109" s="254" t="str">
        <f>IF(ISNUMBER(FIND(analysismethod10,'III_Plan comp 438.68 {Plan 8}'!M$15)),"",'III_Plan comp 438.68 {Plan 8}'!M$15&amp;analysismethod10)</f>
        <v xml:space="preserve">Geomapping; 
Mandatory Provider Type Validation Analysis; 
</v>
      </c>
      <c r="BU109" s="254" t="str">
        <f>IF(ISNUMBER(FIND(analysismethod10,'III_Plan comp 438.68 {Plan 8}'!N$15)),"",'III_Plan comp 438.68 {Plan 8}'!N$15&amp;analysismethod10)</f>
        <v xml:space="preserve">Geomapping; 
Mandatory Provider Type Validation Analysis; 
</v>
      </c>
      <c r="BV109" s="254" t="str">
        <f>IF(ISNUMBER(FIND(analysismethod10,'III_Plan comp 438.68 {Plan 8}'!O$15)),"",'III_Plan comp 438.68 {Plan 8}'!O$15&amp;analysismethod10)</f>
        <v xml:space="preserve">Geomapping; 
Mandatory Provider Type Validation Analysis; 
</v>
      </c>
      <c r="BW109" s="254" t="str">
        <f>IF(ISNUMBER(FIND(analysismethod10,'III_Plan comp 438.68 {Plan 8}'!P$15)),"",'III_Plan comp 438.68 {Plan 8}'!P$15&amp;analysismethod10)</f>
        <v xml:space="preserve">Geomapping; 
Mandatory Provider Type Validation Analysis; 
</v>
      </c>
      <c r="BX109" s="254" t="str">
        <f>IF(ISNUMBER(FIND(analysismethod10,'III_Plan comp 438.68 {Plan 8}'!Q$15)),"",'III_Plan comp 438.68 {Plan 8}'!Q$15&amp;analysismethod10)</f>
        <v xml:space="preserve">Geomapping; 
Mandatory Provider Type Validation Analysis; 
</v>
      </c>
      <c r="BY109" s="254" t="str">
        <f>IF(ISNUMBER(FIND(analysismethod10,'III_Plan comp 438.68 {Plan 8}'!R$15)),"",'III_Plan comp 438.68 {Plan 8}'!R$15&amp;analysismethod10)</f>
        <v xml:space="preserve">Geomapping; 
Mandatory Provider Type Validation Analysis; 
</v>
      </c>
      <c r="BZ109" s="254" t="str">
        <f>IF(ISNUMBER(FIND(analysismethod10,'III_Plan comp 438.68 {Plan 8}'!S$15)),"",'III_Plan comp 438.68 {Plan 8}'!S$15&amp;analysismethod10)</f>
        <v xml:space="preserve">Mandatory Provider Type Validation Analysis; 
</v>
      </c>
      <c r="CA109" s="254" t="str">
        <f>IF(ISNUMBER(FIND(analysismethod10,'III_Plan comp 438.68 {Plan 8}'!T$15)),"",'III_Plan comp 438.68 {Plan 8}'!T$15&amp;analysismethod10)</f>
        <v xml:space="preserve">Mandatory Provider Type Validation Analysis; 
</v>
      </c>
      <c r="CB109" s="254" t="str">
        <f>IF(ISNUMBER(FIND(analysismethod10,'III_Plan comp 438.68 {Plan 8}'!U$15)),"",'III_Plan comp 438.68 {Plan 8}'!U$15&amp;analysismethod10)</f>
        <v xml:space="preserve">Mandatory Provider Type Validation Analysis; 
</v>
      </c>
      <c r="CC109" s="254" t="str">
        <f>IF(ISNUMBER(FIND(analysismethod10,'III_Plan comp 438.68 {Plan 8}'!V$15)),"",'III_Plan comp 438.68 {Plan 8}'!V$15&amp;analysismethod10)</f>
        <v xml:space="preserve">Mandatory Provider Type Validation Analysis; 
</v>
      </c>
      <c r="CD109" s="254" t="str">
        <f>IF(ISNUMBER(FIND(analysismethod10,'III_Plan comp 438.68 {Plan 8}'!W$15)),"",'III_Plan comp 438.68 {Plan 8}'!W$15&amp;analysismethod10)</f>
        <v xml:space="preserve">Mandatory Provider Type Validation Analysis; 
</v>
      </c>
      <c r="CE109" s="254" t="str">
        <f>IF(ISNUMBER(FIND(analysismethod10,'III_Plan comp 438.68 {Plan 8}'!X$15)),"",'III_Plan comp 438.68 {Plan 8}'!X$15&amp;analysismethod10)</f>
        <v xml:space="preserve">Mandatory Provider Type Validation Analysis; 
</v>
      </c>
      <c r="CF109" s="254" t="str">
        <f>IF(ISNUMBER(FIND(analysismethod10,'III_Plan comp 438.68 {Plan 8}'!Y$15)),"",'III_Plan comp 438.68 {Plan 8}'!Y$15&amp;analysismethod10)</f>
        <v xml:space="preserve">Mandatory Provider Type Validation Analysis; 
</v>
      </c>
      <c r="CG109" s="254" t="str">
        <f>IF(ISNUMBER(FIND(analysismethod10,'III_Plan comp 438.68 {Plan 8}'!Z$15)),"",'III_Plan comp 438.68 {Plan 8}'!Z$15&amp;analysismethod10)</f>
        <v xml:space="preserve">Mandatory Provider Type Validation Analysis; 
</v>
      </c>
      <c r="CH109" s="254" t="str">
        <f>IF(ISNUMBER(FIND(analysismethod10,'III_Plan comp 438.68 {Plan 8}'!AA$15)),"",'III_Plan comp 438.68 {Plan 8}'!AA$15&amp;analysismethod10)</f>
        <v xml:space="preserve">Mandatory Provider Type Validation Analysis; 
</v>
      </c>
      <c r="CI109" s="254" t="str">
        <f>IF(ISNUMBER(FIND(analysismethod10,'III_Plan comp 438.68 {Plan 8}'!AB$15)),"",'III_Plan comp 438.68 {Plan 8}'!AB$15&amp;analysismethod10)</f>
        <v xml:space="preserve">Mandatory Provider Type Validation Analysis; 
</v>
      </c>
      <c r="CJ109" s="254" t="str">
        <f>IF(ISNUMBER(FIND(analysismethod10,'III_Plan comp 438.68 {Plan 8}'!AC$15)),"",'III_Plan comp 438.68 {Plan 8}'!AC$15&amp;analysismethod10)</f>
        <v xml:space="preserve">Mandatory Provider Type Validation Analysis; 
</v>
      </c>
      <c r="CK109" s="254" t="str">
        <f>IF(ISNUMBER(FIND(analysismethod10,'III_Plan comp 438.68 {Plan 8}'!AD$15)),"",'III_Plan comp 438.68 {Plan 8}'!AD$15&amp;analysismethod10)</f>
        <v xml:space="preserve">Mandatory Provider Type Validation Analysis; 
</v>
      </c>
      <c r="CL109" s="254" t="str">
        <f>IF(ISNUMBER(FIND(analysismethod10,'III_Plan comp 438.68 {Plan 8}'!AE$15)),"",'III_Plan comp 438.68 {Plan 8}'!AE$15&amp;analysismethod10)</f>
        <v xml:space="preserve">Mandatory Provider Type Validation Analysis; 
</v>
      </c>
      <c r="CM109" s="254" t="str">
        <f>IF(ISNUMBER(FIND(analysismethod10,'III_Plan comp 438.68 {Plan 8}'!AF$15)),"",'III_Plan comp 438.68 {Plan 8}'!AF$15&amp;analysismethod10)</f>
        <v xml:space="preserve">Mandatory Provider Type Validation Analysis; 
</v>
      </c>
      <c r="CN109" s="254" t="str">
        <f>IF(ISNUMBER(FIND(analysismethod10,'III_Plan comp 438.68 {Plan 8}'!AG$15)),"",'III_Plan comp 438.68 {Plan 8}'!AG$15&amp;analysismethod10)</f>
        <v xml:space="preserve">Mandatory Provider Type Validation Analysis; 
</v>
      </c>
      <c r="CO109" s="254" t="str">
        <f>IF(ISNUMBER(FIND(analysismethod10,'III_Plan comp 438.68 {Plan 8}'!AH$15)),"",'III_Plan comp 438.68 {Plan 8}'!AH$15&amp;analysismethod10)</f>
        <v xml:space="preserve">Mandatory Provider Type Validation Analysis; 
</v>
      </c>
      <c r="CP109" s="254" t="str">
        <f>IF(ISNUMBER(FIND(analysismethod10,'III_Plan comp 438.68 {Plan 8}'!AI$15)),"",'III_Plan comp 438.68 {Plan 8}'!AI$15&amp;analysismethod10)</f>
        <v xml:space="preserve">Mandatory Provider Type Validation Analysis; 
</v>
      </c>
      <c r="CQ109" s="254" t="str">
        <f>IF(ISNUMBER(FIND(analysismethod10,'III_Plan comp 438.68 {Plan 8}'!AJ$15)),"",'III_Plan comp 438.68 {Plan 8}'!AJ$15&amp;analysismethod10)</f>
        <v xml:space="preserve">Mandatory Provider Type Validation Analysis; 
</v>
      </c>
      <c r="CR109" s="254" t="str">
        <f>IF(ISNUMBER(FIND(analysismethod10,'III_Plan comp 438.68 {Plan 8}'!AK$15)),"",'III_Plan comp 438.68 {Plan 8}'!AK$15&amp;analysismethod10)</f>
        <v xml:space="preserve">Mandatory Provider Type Validation Analysis; 
</v>
      </c>
      <c r="CS109" s="254" t="str">
        <f>IF(ISNUMBER(FIND(analysismethod10,'III_Plan comp 438.68 {Plan 8}'!AL$15)),"",'III_Plan comp 438.68 {Plan 8}'!AL$15&amp;analysismethod10)</f>
        <v xml:space="preserve">Mandatory Provider Type Validation Analysis; 
</v>
      </c>
      <c r="CT109" s="254" t="str">
        <f>IF(ISNUMBER(FIND(analysismethod10,'III_Plan comp 438.68 {Plan 8}'!AM$15)),"",'III_Plan comp 438.68 {Plan 8}'!AM$15&amp;analysismethod10)</f>
        <v xml:space="preserve">Mandatory Provider Type Validation Analysis; 
</v>
      </c>
      <c r="CU109" s="254" t="str">
        <f>IF(ISNUMBER(FIND(analysismethod10,'III_Plan comp 438.68 {Plan 8}'!AN$15)),"",'III_Plan comp 438.68 {Plan 8}'!AN$15&amp;analysismethod10)</f>
        <v xml:space="preserve">Mandatory Provider Type Validation Analysis; 
</v>
      </c>
      <c r="CV109" s="254" t="str">
        <f>IF(ISNUMBER(FIND(analysismethod10,'III_Plan comp 438.68 {Plan 8}'!AO$15)),"",'III_Plan comp 438.68 {Plan 8}'!AO$15&amp;analysismethod10)</f>
        <v xml:space="preserve">Mandatory Provider Type Validation Analysis; 
</v>
      </c>
      <c r="CW109" s="254" t="str">
        <f>IF(ISNUMBER(FIND(analysismethod10,'III_Plan comp 438.68 {Plan 8}'!AP$15)),"",'III_Plan comp 438.68 {Plan 8}'!AP$15&amp;analysismethod10)</f>
        <v xml:space="preserve">Mandatory Provider Type Validation Analysis; 
</v>
      </c>
      <c r="CX109" s="254" t="str">
        <f>IF(ISNUMBER(FIND(analysismethod10,'III_Plan comp 438.68 {Plan 8}'!AQ$15)),"",'III_Plan comp 438.68 {Plan 8}'!AQ$15&amp;analysismethod10)</f>
        <v xml:space="preserve">Mandatory Provider Type Validation Analysis; 
</v>
      </c>
      <c r="CY109" s="254" t="str">
        <f>IF(ISNUMBER(FIND(analysismethod10,'III_Plan comp 438.68 {Plan 8}'!AR$15)),"",'III_Plan comp 438.68 {Plan 8}'!AR$15&amp;analysismethod10)</f>
        <v xml:space="preserve">Mandatory Provider Type Validation Analysis; 
</v>
      </c>
      <c r="CZ109" s="254" t="str">
        <f>IF(ISNUMBER(FIND(analysismethod10,'III_Plan comp 438.68 {Plan 8}'!AS$15)),"",'III_Plan comp 438.68 {Plan 8}'!AS$15&amp;analysismethod10)</f>
        <v xml:space="preserve">Mandatory Provider Type Validation Analysis; 
</v>
      </c>
      <c r="DA109" s="254" t="str">
        <f>IF(ISNUMBER(FIND(analysismethod10,'III_Plan comp 438.68 {Plan 8}'!AT$15)),"",'III_Plan comp 438.68 {Plan 8}'!AT$15&amp;analysismethod10)</f>
        <v xml:space="preserve">Mandatory Provider Type Validation Analysis; 
</v>
      </c>
      <c r="DB109" s="254" t="str">
        <f>IF(ISNUMBER(FIND(analysismethod10,'III_Plan comp 438.68 {Plan 8}'!AU$15)),"",'III_Plan comp 438.68 {Plan 8}'!AU$15&amp;analysismethod10)</f>
        <v xml:space="preserve">Mandatory Provider Type Validation Analysis; 
</v>
      </c>
      <c r="DC109" s="254" t="str">
        <f>IF(ISNUMBER(FIND(analysismethod10,'III_Plan comp 438.68 {Plan 8}'!AV$15)),"",'III_Plan comp 438.68 {Plan 8}'!AV$15&amp;analysismethod10)</f>
        <v xml:space="preserve">Mandatory Provider Type Validation Analysis; 
</v>
      </c>
      <c r="DD109" s="254" t="str">
        <f>IF(ISNUMBER(FIND(analysismethod10,'III_Plan comp 438.68 {Plan 8}'!AW$15)),"",'III_Plan comp 438.68 {Plan 8}'!AW$15&amp;analysismethod10)</f>
        <v xml:space="preserve">Mandatory Provider Type Validation Analysis; 
</v>
      </c>
      <c r="DE109" s="254" t="str">
        <f>IF(ISNUMBER(FIND(analysismethod10,'III_Plan comp 438.68 {Plan 8}'!AX$15)),"",'III_Plan comp 438.68 {Plan 8}'!AX$15&amp;analysismethod10)</f>
        <v xml:space="preserve">Mandatory Provider Type Validation Analysis; 
</v>
      </c>
      <c r="DF109" s="254" t="str">
        <f>IF(ISNUMBER(FIND(analysismethod10,'III_Plan comp 438.68 {Plan 8}'!AY$15)),"",'III_Plan comp 438.68 {Plan 8}'!AY$15&amp;analysismethod10)</f>
        <v xml:space="preserve">Mandatory Provider Type Validation Analysis; 
</v>
      </c>
      <c r="DG109" s="254" t="str">
        <f>IF(ISNUMBER(FIND(analysismethod10,'III_Plan comp 438.68 {Plan 8}'!AZ$15)),"",'III_Plan comp 438.68 {Plan 8}'!AZ$15&amp;analysismethod10)</f>
        <v xml:space="preserve">Mandatory Provider Type Validation Analysis; 
</v>
      </c>
      <c r="DH109" s="254" t="str">
        <f>IF(ISNUMBER(FIND(analysismethod10,'III_Plan comp 438.68 {Plan 8}'!BA$15)),"",'III_Plan comp 438.68 {Plan 8}'!BA$15&amp;analysismethod10)</f>
        <v xml:space="preserve">Mandatory Provider Type Validation Analysis; 
</v>
      </c>
      <c r="DI109" s="254" t="str">
        <f>IF(ISNUMBER(FIND(analysismethod10,'III_Plan comp 438.68 {Plan 8}'!BB$15)),"",'III_Plan comp 438.68 {Plan 8}'!BB$15&amp;analysismethod10)</f>
        <v xml:space="preserve">Mandatory Provider Type Validation Analysis; 
</v>
      </c>
      <c r="DJ109" s="254" t="str">
        <f>IF(ISNUMBER(FIND(analysismethod10,'III_Plan comp 438.68 {Plan 8}'!BC$15)),"",'III_Plan comp 438.68 {Plan 8}'!BC$15&amp;analysismethod10)</f>
        <v xml:space="preserve">Mandatory Provider Type Validation Analysis; 
</v>
      </c>
      <c r="DK109" s="254" t="str">
        <f>IF(ISNUMBER(FIND(analysismethod10,'III_Plan comp 438.68 {Plan 8}'!BD$15)),"",'III_Plan comp 438.68 {Plan 8}'!BD$15&amp;analysismethod10)</f>
        <v xml:space="preserve">Mandatory Provider Type Validation Analysis; 
</v>
      </c>
      <c r="DL109" s="254" t="str">
        <f>IF(ISNUMBER(FIND(analysismethod10,'III_Plan comp 438.68 {Plan 8}'!BE$15)),"",'III_Plan comp 438.68 {Plan 8}'!BE$15&amp;analysismethod10)</f>
        <v xml:space="preserve">Mandatory Provider Type Validation Analysis; 
</v>
      </c>
      <c r="DM109" s="254" t="str">
        <f>IF(ISNUMBER(FIND(analysismethod10,'III_Plan comp 438.68 {Plan 8}'!BF$15)),"",'III_Plan comp 438.68 {Plan 8}'!BF$15&amp;analysismethod10)</f>
        <v xml:space="preserve">Mandatory Provider Type Validation Analysis; 
</v>
      </c>
      <c r="DN109" s="254" t="str">
        <f>IF(ISNUMBER(FIND(analysismethod10,'III_Plan comp 438.68 {Plan 8}'!BG$15)),"",'III_Plan comp 438.68 {Plan 8}'!BG$15&amp;analysismethod10)</f>
        <v xml:space="preserve">Mandatory Provider Type Validation Analysis; 
</v>
      </c>
      <c r="DO109" s="254" t="str">
        <f>IF(ISNUMBER(FIND(analysismethod10,'III_Plan comp 438.68 {Plan 8}'!BH$15)),"",'III_Plan comp 438.68 {Plan 8}'!BH$15&amp;analysismethod10)</f>
        <v xml:space="preserve">Mandatory Provider Type Validation Analysis; 
</v>
      </c>
      <c r="DP109" s="254" t="str">
        <f>IF(ISNUMBER(FIND(analysismethod10,'III_Plan comp 438.68 {Plan 8}'!BI$15)),"",'III_Plan comp 438.68 {Plan 8}'!BI$15&amp;analysismethod10)</f>
        <v xml:space="preserve">Mandatory Provider Type Validation Analysis; 
</v>
      </c>
      <c r="DQ109" s="254" t="str">
        <f>IF(ISNUMBER(FIND(analysismethod10,'III_Plan comp 438.68 {Plan 8}'!BJ$15)),"",'III_Plan comp 438.68 {Plan 8}'!BJ$15&amp;analysismethod10)</f>
        <v xml:space="preserve">Mandatory Provider Type Validation Analysis; 
</v>
      </c>
      <c r="DR109" s="254" t="str">
        <f>IF(ISNUMBER(FIND(analysismethod10,'III_Plan comp 438.68 {Plan 8}'!BK$15)),"",'III_Plan comp 438.68 {Plan 8}'!BK$15&amp;analysismethod10)</f>
        <v xml:space="preserve">Mandatory Provider Type Validation Analysis; 
</v>
      </c>
      <c r="DS109" s="254" t="str">
        <f>IF(ISNUMBER(FIND(analysismethod10,'III_Plan comp 438.68 {Plan 8}'!BL$15)),"",'III_Plan comp 438.68 {Plan 8}'!BL$15&amp;analysismethod10)</f>
        <v xml:space="preserve">Mandatory Provider Type Validation Analysis; 
</v>
      </c>
      <c r="DT109" s="254" t="str">
        <f>IF(ISNUMBER(FIND(analysismethod10,'III_Plan comp 438.68 {Plan 8}'!BM$15)),"",'III_Plan comp 438.68 {Plan 8}'!BM$15&amp;analysismethod10)</f>
        <v xml:space="preserve">Mandatory Provider Type Validation Analysis; 
</v>
      </c>
      <c r="DU109" s="254" t="str">
        <f>IF(ISNUMBER(FIND(analysismethod10,'III_Plan comp 438.68 {Plan 8}'!BN$15)),"",'III_Plan comp 438.68 {Plan 8}'!BN$15&amp;analysismethod10)</f>
        <v xml:space="preserve">Mandatory Provider Type Validation Analysis; 
</v>
      </c>
      <c r="DV109" s="254" t="str">
        <f>IF(ISNUMBER(FIND(analysismethod10,'III_Plan comp 438.68 {Plan 8}'!BO$15)),"",'III_Plan comp 438.68 {Plan 8}'!BO$15&amp;analysismethod10)</f>
        <v xml:space="preserve">Mandatory Provider Type Validation Analysis; 
</v>
      </c>
      <c r="DW109" s="254" t="str">
        <f>IF(ISNUMBER(FIND(analysismethod10,'III_Plan comp 438.68 {Plan 8}'!BP$15)),"",'III_Plan comp 438.68 {Plan 8}'!BP$15&amp;analysismethod10)</f>
        <v xml:space="preserve">Mandatory Provider Type Validation Analysis; 
</v>
      </c>
      <c r="DX109" s="254" t="str">
        <f>IF(ISNUMBER(FIND(analysismethod10,'III_Plan comp 438.68 {Plan 8}'!BQ$15)),"",'III_Plan comp 438.68 {Plan 8}'!BQ$15&amp;analysismethod10)</f>
        <v xml:space="preserve">Mandatory Provider Type Validation Analysis; 
</v>
      </c>
      <c r="DY109" s="254" t="str">
        <f>IF(ISNUMBER(FIND(analysismethod10,'III_Plan comp 438.68 {Plan 8}'!BR$15)),"",'III_Plan comp 438.68 {Plan 8}'!BR$15&amp;analysismethod10)</f>
        <v xml:space="preserve">Mandatory Provider Type Validation Analysis; 
</v>
      </c>
      <c r="DZ109" s="254" t="str">
        <f>IF(ISNUMBER(FIND(analysismethod10,'III_Plan comp 438.68 {Plan 8}'!BS$15)),"",'III_Plan comp 438.68 {Plan 8}'!BS$15&amp;analysismethod10)</f>
        <v xml:space="preserve">Mandatory Provider Type Validation Analysis; 
</v>
      </c>
      <c r="EA109" s="254" t="str">
        <f>IF(ISNUMBER(FIND(analysismethod10,'III_Plan comp 438.68 {Plan 8}'!BT$15)),"",'III_Plan comp 438.68 {Plan 8}'!BT$15&amp;analysismethod10)</f>
        <v xml:space="preserve">Mandatory Provider Type Validation Analysis; 
</v>
      </c>
      <c r="EB109" s="254" t="str">
        <f>IF(ISNUMBER(FIND(analysismethod10,'III_Plan comp 438.68 {Plan 8}'!BU$15)),"",'III_Plan comp 438.68 {Plan 8}'!BU$15&amp;analysismethod10)</f>
        <v xml:space="preserve">Mandatory Provider Type Validation Analysis; 
</v>
      </c>
      <c r="EC109" s="254" t="str">
        <f>IF(ISNUMBER(FIND(analysismethod10,'III_Plan comp 438.68 {Plan 8}'!BV$15)),"",'III_Plan comp 438.68 {Plan 8}'!BV$15&amp;analysismethod10)</f>
        <v xml:space="preserve">Mandatory Provider Type Validation Analysis; 
</v>
      </c>
      <c r="ED109" s="254" t="str">
        <f>IF(ISNUMBER(FIND(analysismethod10,'III_Plan comp 438.68 {Plan 8}'!BW$15)),"",'III_Plan comp 438.68 {Plan 8}'!BW$15&amp;analysismethod10)</f>
        <v xml:space="preserve">Mandatory Provider Type Validation Analysis; 
</v>
      </c>
      <c r="EE109" s="254" t="str">
        <f>IF(ISNUMBER(FIND(analysismethod10,'III_Plan comp 438.68 {Plan 8}'!BX$15)),"",'III_Plan comp 438.68 {Plan 8}'!BX$15&amp;analysismethod10)</f>
        <v xml:space="preserve">Mandatory Provider Type Validation Analysis; 
</v>
      </c>
      <c r="EF109" s="254" t="str">
        <f>IF(ISNUMBER(FIND(analysismethod10,'III_Plan comp 438.68 {Plan 8}'!BY$15)),"",'III_Plan comp 438.68 {Plan 8}'!BY$15&amp;analysismethod10)</f>
        <v xml:space="preserve">Mandatory Provider Type Validation Analysis; 
</v>
      </c>
      <c r="EG109" s="254" t="str">
        <f>IF(ISNUMBER(FIND(analysismethod10,'III_Plan comp 438.68 {Plan 8}'!BZ$15)),"",'III_Plan comp 438.68 {Plan 8}'!BZ$15&amp;analysismethod10)</f>
        <v xml:space="preserve">Mandatory Provider Type Validation Analysis; 
</v>
      </c>
      <c r="EH109" s="254" t="str">
        <f>IF(ISNUMBER(FIND(analysismethod10,'III_Plan comp 438.68 {Plan 8}'!CA$15)),"",'III_Plan comp 438.68 {Plan 8}'!CA$15&amp;analysismethod10)</f>
        <v xml:space="preserve">Mandatory Provider Type Validation Analysis; 
</v>
      </c>
      <c r="EI109" s="254" t="str">
        <f>IF(ISNUMBER(FIND(analysismethod10,'III_Plan comp 438.68 {Plan 8}'!CB$15)),"",'III_Plan comp 438.68 {Plan 8}'!CB$15&amp;analysismethod10)</f>
        <v xml:space="preserve">Mandatory Provider Type Validation Analysis; 
</v>
      </c>
      <c r="EJ109" s="254" t="str">
        <f>IF(ISNUMBER(FIND(analysismethod10,'III_Plan comp 438.68 {Plan 8}'!CC$15)),"",'III_Plan comp 438.68 {Plan 8}'!CC$15&amp;analysismethod10)</f>
        <v xml:space="preserve">Mandatory Provider Type Validation Analysis; 
</v>
      </c>
      <c r="EK109" s="254" t="str">
        <f>IF(ISNUMBER(FIND(analysismethod10,'III_Plan comp 438.68 {Plan 8}'!CD$15)),"",'III_Plan comp 438.68 {Plan 8}'!CD$15&amp;analysismethod10)</f>
        <v xml:space="preserve">Mandatory Provider Type Validation Analysis; 
</v>
      </c>
      <c r="EL109" s="254" t="str">
        <f>IF(ISNUMBER(FIND(analysismethod10,'III_Plan comp 438.68 {Plan 8}'!CE$15)),"",'III_Plan comp 438.68 {Plan 8}'!CE$15&amp;analysismethod10)</f>
        <v xml:space="preserve">Mandatory Provider Type Validation Analysis; 
</v>
      </c>
      <c r="EM109" s="254" t="str">
        <f>IF(ISNUMBER(FIND(analysismethod10,'III_Plan comp 438.68 {Plan 8}'!CF$15)),"",'III_Plan comp 438.68 {Plan 8}'!CF$15&amp;analysismethod10)</f>
        <v xml:space="preserve">Mandatory Provider Type Validation Analysis; 
</v>
      </c>
      <c r="EN109" s="254" t="str">
        <f>IF(ISNUMBER(FIND(analysismethod10,'III_Plan comp 438.68 {Plan 8}'!CG$15)),"",'III_Plan comp 438.68 {Plan 8}'!CG$15&amp;analysismethod10)</f>
        <v xml:space="preserve">Mandatory Provider Type Validation Analysis; 
</v>
      </c>
      <c r="EO109" s="254" t="str">
        <f>IF(ISNUMBER(FIND(analysismethod10,'III_Plan comp 438.68 {Plan 8}'!CH$15)),"",'III_Plan comp 438.68 {Plan 8}'!CH$15&amp;analysismethod10)</f>
        <v xml:space="preserve">Mandatory Provider Type Validation Analysis; 
</v>
      </c>
      <c r="EP109" s="254" t="str">
        <f>IF(ISNUMBER(FIND(analysismethod10,'III_Plan comp 438.68 {Plan 8}'!CI$15)),"",'III_Plan comp 438.68 {Plan 8}'!CI$15&amp;analysismethod10)</f>
        <v xml:space="preserve">Mandatory Provider Type Validation Analysis; 
</v>
      </c>
      <c r="EQ109" s="254" t="str">
        <f>IF(ISNUMBER(FIND(analysismethod10,'III_Plan comp 438.68 {Plan 8}'!CJ$15)),"",'III_Plan comp 438.68 {Plan 8}'!CJ$15&amp;analysismethod10)</f>
        <v xml:space="preserve">Mandatory Provider Type Validation Analysis; 
</v>
      </c>
      <c r="ER109" s="254" t="str">
        <f>IF(ISNUMBER(FIND(analysismethod10,'III_Plan comp 438.68 {Plan 8}'!CK$15)),"",'III_Plan comp 438.68 {Plan 8}'!CK$15&amp;analysismethod10)</f>
        <v xml:space="preserve">Mandatory Provider Type Validation Analysis; 
</v>
      </c>
      <c r="ES109" s="254" t="str">
        <f>IF(ISNUMBER(FIND(analysismethod10,'III_Plan comp 438.68 {Plan 8}'!CL$15)),"",'III_Plan comp 438.68 {Plan 8}'!CL$15&amp;analysismethod10)</f>
        <v xml:space="preserve">Mandatory Provider Type Validation Analysis; 
</v>
      </c>
      <c r="ET109" s="254" t="str">
        <f>IF(ISNUMBER(FIND(analysismethod10,'III_Plan comp 438.68 {Plan 8}'!CM$15)),"",'III_Plan comp 438.68 {Plan 8}'!CM$15&amp;analysismethod10)</f>
        <v xml:space="preserve">Mandatory Provider Type Validation Analysis; 
</v>
      </c>
      <c r="EU109" s="254" t="str">
        <f>IF(ISNUMBER(FIND(analysismethod10,'III_Plan comp 438.68 {Plan 8}'!CN$15)),"",'III_Plan comp 438.68 {Plan 8}'!CN$15&amp;analysismethod10)</f>
        <v xml:space="preserve">Mandatory Provider Type Validation Analysis; 
</v>
      </c>
      <c r="EV109" s="254" t="str">
        <f>IF(ISNUMBER(FIND(analysismethod10,'III_Plan comp 438.68 {Plan 8}'!CO$15)),"",'III_Plan comp 438.68 {Plan 8}'!CO$15&amp;analysismethod10)</f>
        <v xml:space="preserve">Mandatory Provider Type Validation Analysis; 
</v>
      </c>
      <c r="EW109" s="254" t="str">
        <f>IF(ISNUMBER(FIND(analysismethod10,'III_Plan comp 438.68 {Plan 8}'!CP$15)),"",'III_Plan comp 438.68 {Plan 8}'!CP$15&amp;analysismethod10)</f>
        <v xml:space="preserve">Mandatory Provider Type Validation Analysis; 
</v>
      </c>
      <c r="EX109" s="254" t="str">
        <f>IF(ISNUMBER(FIND(analysismethod10,'III_Plan comp 438.68 {Plan 8}'!CQ$15)),"",'III_Plan comp 438.68 {Plan 8}'!CQ$15&amp;analysismethod10)</f>
        <v xml:space="preserve">Mandatory Provider Type Validation Analysis; 
</v>
      </c>
      <c r="EY109" s="254" t="str">
        <f>IF(ISNUMBER(FIND(analysismethod10,'III_Plan comp 438.68 {Plan 8}'!CR$15)),"",'III_Plan comp 438.68 {Plan 8}'!CR$15&amp;analysismethod10)</f>
        <v xml:space="preserve">Mandatory Provider Type Validation Analysis; 
</v>
      </c>
      <c r="EZ109" s="254" t="str">
        <f>IF(ISNUMBER(FIND(analysismethod10,'III_Plan comp 438.68 {Plan 8}'!CS$15)),"",'III_Plan comp 438.68 {Plan 8}'!CS$15&amp;analysismethod10)</f>
        <v xml:space="preserve">Mandatory Provider Type Validation Analysis; 
</v>
      </c>
      <c r="FA109" s="254" t="str">
        <f>IF(ISNUMBER(FIND(analysismethod10,'III_Plan comp 438.68 {Plan 8}'!CT$15)),"",'III_Plan comp 438.68 {Plan 8}'!CT$15&amp;analysismethod10)</f>
        <v xml:space="preserve">Mandatory Provider Type Validation Analysis; 
</v>
      </c>
      <c r="FB109" s="254" t="str">
        <f>IF(ISNUMBER(FIND(analysismethod10,'III_Plan comp 438.68 {Plan 8}'!CU$15)),"",'III_Plan comp 438.68 {Plan 8}'!CU$15&amp;analysismethod10)</f>
        <v xml:space="preserve">Mandatory Provider Type Validation Analysis; 
</v>
      </c>
      <c r="FC109" s="254" t="str">
        <f>IF(ISNUMBER(FIND(analysismethod10,'III_Plan comp 438.68 {Plan 8}'!CV$15)),"",'III_Plan comp 438.68 {Plan 8}'!CV$15&amp;analysismethod10)</f>
        <v xml:space="preserve">Mandatory Provider Type Validation Analysis; 
</v>
      </c>
      <c r="FD109" s="254" t="str">
        <f>IF(ISNUMBER(FIND(analysismethod10,'III_Plan comp 438.68 {Plan 8}'!CW$15)),"",'III_Plan comp 438.68 {Plan 8}'!CW$15&amp;analysismethod10)</f>
        <v xml:space="preserve">Mandatory Provider Type Validation Analysis; 
</v>
      </c>
      <c r="FE109" s="254" t="str">
        <f>IF(ISNUMBER(FIND(analysismethod10,'III_Plan comp 438.68 {Plan 8}'!CX$15)),"",'III_Plan comp 438.68 {Plan 8}'!CX$15&amp;analysismethod10)</f>
        <v xml:space="preserve">Mandatory Provider Type Validation Analysis; 
</v>
      </c>
      <c r="FF109" s="254" t="str">
        <f>IF(ISNUMBER(FIND(analysismethod10,'III_Plan comp 438.68 {Plan 8}'!CY$15)),"",'III_Plan comp 438.68 {Plan 8}'!CY$15&amp;analysismethod10)</f>
        <v xml:space="preserve">Mandatory Provider Type Validation Analysis; 
</v>
      </c>
      <c r="FG109" s="254" t="str">
        <f>IF(ISNUMBER(FIND(analysismethod10,'III_Plan comp 438.68 {Plan 8}'!CZ$15)),"",'III_Plan comp 438.68 {Plan 8}'!CZ$15&amp;analysismethod10)</f>
        <v xml:space="preserve">Mandatory Provider Type Validation Analysis; 
</v>
      </c>
    </row>
    <row r="110" spans="62:163" ht="14.45" thickTop="1"/>
    <row r="111" spans="62:163" ht="14.45" thickBot="1"/>
    <row r="112" spans="62:163" ht="14.4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Revealed Shopper: Network Participation &amp; Appointment Availability; 
</v>
      </c>
      <c r="BM119" s="251" t="str">
        <f>IF(ISNUMBER(FIND(analysismethod8,'III_Plan comp 438.68 {Plan 9}'!F$15)),"",'III_Plan comp 438.68 {Plan 9}'!F$15&amp;analysismethod8)</f>
        <v xml:space="preserve">Revealed Shopper: Network Participation &amp; Appointment Availability; 
</v>
      </c>
      <c r="BN119" s="251" t="str">
        <f>IF(ISNUMBER(FIND(analysismethod8,'III_Plan comp 438.68 {Plan 9}'!G$15)),"",'III_Plan comp 438.68 {Plan 9}'!G$15&amp;analysismethod8)</f>
        <v xml:space="preserve">Revealed Shopper: Network Participation &amp; Appointment Availability; 
</v>
      </c>
      <c r="BO119" s="251" t="str">
        <f>IF(ISNUMBER(FIND(analysismethod8,'III_Plan comp 438.68 {Plan 9}'!H$15)),"",'III_Plan comp 438.68 {Plan 9}'!H$15&amp;analysismethod8)</f>
        <v xml:space="preserve">Revealed Shopper: Network Participation &amp; Appointment Availability; 
</v>
      </c>
      <c r="BP119" s="251" t="str">
        <f>IF(ISNUMBER(FIND(analysismethod8,'III_Plan comp 438.68 {Plan 9}'!I$15)),"",'III_Plan comp 438.68 {Plan 9}'!I$15&amp;analysismethod8)</f>
        <v xml:space="preserve">Revealed Shopper: Network Participation &amp; Appointment Availability; 
</v>
      </c>
      <c r="BQ119" s="251" t="str">
        <f>IF(ISNUMBER(FIND(analysismethod8,'III_Plan comp 438.68 {Plan 9}'!J$15)),"",'III_Plan comp 438.68 {Plan 9}'!J$15&amp;analysismethod8)</f>
        <v xml:space="preserve">Revealed Shopper: Network Participation &amp; Appointment Availability; 
</v>
      </c>
      <c r="BR119" s="251" t="str">
        <f>IF(ISNUMBER(FIND(analysismethod8,'III_Plan comp 438.68 {Plan 9}'!K$15)),"",'III_Plan comp 438.68 {Plan 9}'!K$15&amp;analysismethod8)</f>
        <v xml:space="preserve">Revealed Shopper: Network Participation &amp; Appointment Availability; 
</v>
      </c>
      <c r="BS119" s="251" t="str">
        <f>IF(ISNUMBER(FIND(analysismethod8,'III_Plan comp 438.68 {Plan 9}'!L$15)),"",'III_Plan comp 438.68 {Plan 9}'!L$15&amp;analysismethod8)</f>
        <v xml:space="preserve">Revealed Shopper: Network Participation &amp; Appointment Availability; 
</v>
      </c>
      <c r="BT119" s="251" t="str">
        <f>IF(ISNUMBER(FIND(analysismethod8,'III_Plan comp 438.68 {Plan 9}'!M$15)),"",'III_Plan comp 438.68 {Plan 9}'!M$15&amp;analysismethod8)</f>
        <v xml:space="preserve">Revealed Shopper: Network Participation &amp; Appointment Availability; 
</v>
      </c>
      <c r="BU119" s="251" t="str">
        <f>IF(ISNUMBER(FIND(analysismethod8,'III_Plan comp 438.68 {Plan 9}'!N$15)),"",'III_Plan comp 438.68 {Plan 9}'!N$15&amp;analysismethod8)</f>
        <v xml:space="preserve">Revealed Shopper: Network Participation &amp; Appointment Availability; 
</v>
      </c>
      <c r="BV119" s="251" t="str">
        <f>IF(ISNUMBER(FIND(analysismethod8,'III_Plan comp 438.68 {Plan 9}'!O$15)),"",'III_Plan comp 438.68 {Plan 9}'!O$15&amp;analysismethod8)</f>
        <v xml:space="preserve">Revealed Shopper: Network Participation &amp; Appointment Availability; 
</v>
      </c>
      <c r="BW119" s="251" t="str">
        <f>IF(ISNUMBER(FIND(analysismethod8,'III_Plan comp 438.68 {Plan 9}'!P$15)),"",'III_Plan comp 438.68 {Plan 9}'!P$15&amp;analysismethod8)</f>
        <v xml:space="preserve">Revealed Shopper: Network Participation &amp; Appointment Availability; 
</v>
      </c>
      <c r="BX119" s="251" t="str">
        <f>IF(ISNUMBER(FIND(analysismethod8,'III_Plan comp 438.68 {Plan 9}'!Q$15)),"",'III_Plan comp 438.68 {Plan 9}'!Q$15&amp;analysismethod8)</f>
        <v xml:space="preserve">Revealed Shopper: Network Participation &amp; Appointment Availability; 
</v>
      </c>
      <c r="BY119" s="251" t="str">
        <f>IF(ISNUMBER(FIND(analysismethod8,'III_Plan comp 438.68 {Plan 9}'!R$15)),"",'III_Plan comp 438.68 {Plan 9}'!R$15&amp;analysismethod8)</f>
        <v xml:space="preserve">Revealed Shopper: Network Participation &amp; Appointment Availability; 
</v>
      </c>
      <c r="BZ119" s="251" t="str">
        <f>IF(ISNUMBER(FIND(analysismethod8,'III_Plan comp 438.68 {Plan 9}'!S$15)),"",'III_Plan comp 438.68 {Plan 9}'!S$15&amp;analysismethod8)</f>
        <v xml:space="preserve">Revealed Shopper: Network Participation &amp; Appointment Availability; 
</v>
      </c>
      <c r="CA119" s="251" t="str">
        <f>IF(ISNUMBER(FIND(analysismethod8,'III_Plan comp 438.68 {Plan 9}'!T$15)),"",'III_Plan comp 438.68 {Plan 9}'!T$15&amp;analysismethod8)</f>
        <v xml:space="preserve">Revealed Shopper: Network Participation &amp; Appointment Availability; 
</v>
      </c>
      <c r="CB119" s="251" t="str">
        <f>IF(ISNUMBER(FIND(analysismethod8,'III_Plan comp 438.68 {Plan 9}'!U$15)),"",'III_Plan comp 438.68 {Plan 9}'!U$15&amp;analysismethod8)</f>
        <v xml:space="preserve">Revealed Shopper: Network Participation &amp; Appointment Availability; 
</v>
      </c>
      <c r="CC119" s="251" t="str">
        <f>IF(ISNUMBER(FIND(analysismethod8,'III_Plan comp 438.68 {Plan 9}'!V$15)),"",'III_Plan comp 438.68 {Plan 9}'!V$15&amp;analysismethod8)</f>
        <v xml:space="preserve">Revealed Shopper: Network Participation &amp; Appointment Availability; 
</v>
      </c>
      <c r="CD119" s="251" t="str">
        <f>IF(ISNUMBER(FIND(analysismethod8,'III_Plan comp 438.68 {Plan 9}'!W$15)),"",'III_Plan comp 438.68 {Plan 9}'!W$15&amp;analysismethod8)</f>
        <v xml:space="preserve">Revealed Shopper: Network Participation &amp; Appointment Availability; 
</v>
      </c>
      <c r="CE119" s="251" t="str">
        <f>IF(ISNUMBER(FIND(analysismethod8,'III_Plan comp 438.68 {Plan 9}'!X$15)),"",'III_Plan comp 438.68 {Plan 9}'!X$15&amp;analysismethod8)</f>
        <v xml:space="preserve">Revealed Shopper: Network Participation &amp; Appointment Availability; 
</v>
      </c>
      <c r="CF119" s="251" t="str">
        <f>IF(ISNUMBER(FIND(analysismethod8,'III_Plan comp 438.68 {Plan 9}'!Y$15)),"",'III_Plan comp 438.68 {Plan 9}'!Y$15&amp;analysismethod8)</f>
        <v xml:space="preserve">Revealed Shopper: Network Participation &amp; Appointment Availability; 
</v>
      </c>
      <c r="CG119" s="251" t="str">
        <f>IF(ISNUMBER(FIND(analysismethod8,'III_Plan comp 438.68 {Plan 9}'!Z$15)),"",'III_Plan comp 438.68 {Plan 9}'!Z$15&amp;analysismethod8)</f>
        <v xml:space="preserve">Revealed Shopper: Network Participation &amp; Appointment Availability; 
</v>
      </c>
      <c r="CH119" s="251" t="str">
        <f>IF(ISNUMBER(FIND(analysismethod8,'III_Plan comp 438.68 {Plan 9}'!AA$15)),"",'III_Plan comp 438.68 {Plan 9}'!AA$15&amp;analysismethod8)</f>
        <v xml:space="preserve">Revealed Shopper: Network Participation &amp; Appointment Availability; 
</v>
      </c>
      <c r="CI119" s="251" t="str">
        <f>IF(ISNUMBER(FIND(analysismethod8,'III_Plan comp 438.68 {Plan 9}'!AB$15)),"",'III_Plan comp 438.68 {Plan 9}'!AB$15&amp;analysismethod8)</f>
        <v xml:space="preserve">Revealed Shopper: Network Participation &amp; Appointment Availability; 
</v>
      </c>
      <c r="CJ119" s="251" t="str">
        <f>IF(ISNUMBER(FIND(analysismethod8,'III_Plan comp 438.68 {Plan 9}'!AC$15)),"",'III_Plan comp 438.68 {Plan 9}'!AC$15&amp;analysismethod8)</f>
        <v xml:space="preserve">Revealed Shopper: Network Participation &amp; Appointment Availability; 
</v>
      </c>
      <c r="CK119" s="251" t="str">
        <f>IF(ISNUMBER(FIND(analysismethod8,'III_Plan comp 438.68 {Plan 9}'!AD$15)),"",'III_Plan comp 438.68 {Plan 9}'!AD$15&amp;analysismethod8)</f>
        <v xml:space="preserve">Revealed Shopper: Network Participation &amp; Appointment Availability; 
</v>
      </c>
      <c r="CL119" s="251" t="str">
        <f>IF(ISNUMBER(FIND(analysismethod8,'III_Plan comp 438.68 {Plan 9}'!AE$15)),"",'III_Plan comp 438.68 {Plan 9}'!AE$15&amp;analysismethod8)</f>
        <v xml:space="preserve">Revealed Shopper: Network Participation &amp; Appointment Availability; 
</v>
      </c>
      <c r="CM119" s="251" t="str">
        <f>IF(ISNUMBER(FIND(analysismethod8,'III_Plan comp 438.68 {Plan 9}'!AF$15)),"",'III_Plan comp 438.68 {Plan 9}'!AF$15&amp;analysismethod8)</f>
        <v xml:space="preserve">Revealed Shopper: Network Participation &amp; Appointment Availability; 
</v>
      </c>
      <c r="CN119" s="251" t="str">
        <f>IF(ISNUMBER(FIND(analysismethod8,'III_Plan comp 438.68 {Plan 9}'!AG$15)),"",'III_Plan comp 438.68 {Plan 9}'!AG$15&amp;analysismethod8)</f>
        <v xml:space="preserve">Revealed Shopper: Network Participation &amp; Appointment Availability; 
</v>
      </c>
      <c r="CO119" s="251" t="str">
        <f>IF(ISNUMBER(FIND(analysismethod8,'III_Plan comp 438.68 {Plan 9}'!AH$15)),"",'III_Plan comp 438.68 {Plan 9}'!AH$15&amp;analysismethod8)</f>
        <v xml:space="preserve">Revealed Shopper: Network Participation &amp; Appointment Availability; 
</v>
      </c>
      <c r="CP119" s="251" t="str">
        <f>IF(ISNUMBER(FIND(analysismethod8,'III_Plan comp 438.68 {Plan 9}'!AI$15)),"",'III_Plan comp 438.68 {Plan 9}'!AI$15&amp;analysismethod8)</f>
        <v xml:space="preserve">Revealed Shopper: Network Participation &amp; Appointment Availability; 
</v>
      </c>
      <c r="CQ119" s="251" t="str">
        <f>IF(ISNUMBER(FIND(analysismethod8,'III_Plan comp 438.68 {Plan 9}'!AJ$15)),"",'III_Plan comp 438.68 {Plan 9}'!AJ$15&amp;analysismethod8)</f>
        <v xml:space="preserve">Revealed Shopper: Network Participation &amp; Appointment Availability; 
</v>
      </c>
      <c r="CR119" s="251" t="str">
        <f>IF(ISNUMBER(FIND(analysismethod8,'III_Plan comp 438.68 {Plan 9}'!AK$15)),"",'III_Plan comp 438.68 {Plan 9}'!AK$15&amp;analysismethod8)</f>
        <v xml:space="preserve">Revealed Shopper: Network Participation &amp; Appointment Availability; 
</v>
      </c>
      <c r="CS119" s="251" t="str">
        <f>IF(ISNUMBER(FIND(analysismethod8,'III_Plan comp 438.68 {Plan 9}'!AL$15)),"",'III_Plan comp 438.68 {Plan 9}'!AL$15&amp;analysismethod8)</f>
        <v xml:space="preserve">Revealed Shopper: Network Participation &amp; Appointment Availability; 
</v>
      </c>
      <c r="CT119" s="251" t="str">
        <f>IF(ISNUMBER(FIND(analysismethod8,'III_Plan comp 438.68 {Plan 9}'!AM$15)),"",'III_Plan comp 438.68 {Plan 9}'!AM$15&amp;analysismethod8)</f>
        <v xml:space="preserve">Revealed Shopper: Network Participation &amp; Appointment Availability; 
</v>
      </c>
      <c r="CU119" s="251" t="str">
        <f>IF(ISNUMBER(FIND(analysismethod8,'III_Plan comp 438.68 {Plan 9}'!AN$15)),"",'III_Plan comp 438.68 {Plan 9}'!AN$15&amp;analysismethod8)</f>
        <v xml:space="preserve">Revealed Shopper: Network Participation &amp; Appointment Availability; 
</v>
      </c>
      <c r="CV119" s="251" t="str">
        <f>IF(ISNUMBER(FIND(analysismethod8,'III_Plan comp 438.68 {Plan 9}'!AO$15)),"",'III_Plan comp 438.68 {Plan 9}'!AO$15&amp;analysismethod8)</f>
        <v xml:space="preserve">Revealed Shopper: Network Participation &amp; Appointment Availability; 
</v>
      </c>
      <c r="CW119" s="251" t="str">
        <f>IF(ISNUMBER(FIND(analysismethod8,'III_Plan comp 438.68 {Plan 9}'!AP$15)),"",'III_Plan comp 438.68 {Plan 9}'!AP$15&amp;analysismethod8)</f>
        <v xml:space="preserve">Revealed Shopper: Network Participation &amp; Appointment Availability; 
</v>
      </c>
      <c r="CX119" s="251" t="str">
        <f>IF(ISNUMBER(FIND(analysismethod8,'III_Plan comp 438.68 {Plan 9}'!AQ$15)),"",'III_Plan comp 438.68 {Plan 9}'!AQ$15&amp;analysismethod8)</f>
        <v xml:space="preserve">Revealed Shopper: Network Participation &amp; Appointment Availability; 
</v>
      </c>
      <c r="CY119" s="251" t="str">
        <f>IF(ISNUMBER(FIND(analysismethod8,'III_Plan comp 438.68 {Plan 9}'!AR$15)),"",'III_Plan comp 438.68 {Plan 9}'!AR$15&amp;analysismethod8)</f>
        <v xml:space="preserve">Revealed Shopper: Network Participation &amp; Appointment Availability; 
</v>
      </c>
      <c r="CZ119" s="251" t="str">
        <f>IF(ISNUMBER(FIND(analysismethod8,'III_Plan comp 438.68 {Plan 9}'!AS$15)),"",'III_Plan comp 438.68 {Plan 9}'!AS$15&amp;analysismethod8)</f>
        <v xml:space="preserve">Revealed Shopper: Network Participation &amp; Appointment Availability; 
</v>
      </c>
      <c r="DA119" s="251" t="str">
        <f>IF(ISNUMBER(FIND(analysismethod8,'III_Plan comp 438.68 {Plan 9}'!AT$15)),"",'III_Plan comp 438.68 {Plan 9}'!AT$15&amp;analysismethod8)</f>
        <v xml:space="preserve">Revealed Shopper: Network Participation &amp; Appointment Availability; 
</v>
      </c>
      <c r="DB119" s="251" t="str">
        <f>IF(ISNUMBER(FIND(analysismethod8,'III_Plan comp 438.68 {Plan 9}'!AU$15)),"",'III_Plan comp 438.68 {Plan 9}'!AU$15&amp;analysismethod8)</f>
        <v xml:space="preserve">Revealed Shopper: Network Participation &amp; Appointment Availability; 
</v>
      </c>
      <c r="DC119" s="251" t="str">
        <f>IF(ISNUMBER(FIND(analysismethod8,'III_Plan comp 438.68 {Plan 9}'!AV$15)),"",'III_Plan comp 438.68 {Plan 9}'!AV$15&amp;analysismethod8)</f>
        <v xml:space="preserve">Revealed Shopper: Network Participation &amp; Appointment Availability; 
</v>
      </c>
      <c r="DD119" s="251" t="str">
        <f>IF(ISNUMBER(FIND(analysismethod8,'III_Plan comp 438.68 {Plan 9}'!AW$15)),"",'III_Plan comp 438.68 {Plan 9}'!AW$15&amp;analysismethod8)</f>
        <v xml:space="preserve">Revealed Shopper: Network Participation &amp; Appointment Availability; 
</v>
      </c>
      <c r="DE119" s="251" t="str">
        <f>IF(ISNUMBER(FIND(analysismethod8,'III_Plan comp 438.68 {Plan 9}'!AX$15)),"",'III_Plan comp 438.68 {Plan 9}'!AX$15&amp;analysismethod8)</f>
        <v xml:space="preserve">Revealed Shopper: Network Participation &amp; Appointment Availability; 
</v>
      </c>
      <c r="DF119" s="251" t="str">
        <f>IF(ISNUMBER(FIND(analysismethod8,'III_Plan comp 438.68 {Plan 9}'!AY$15)),"",'III_Plan comp 438.68 {Plan 9}'!AY$15&amp;analysismethod8)</f>
        <v xml:space="preserve">Revealed Shopper: Network Participation &amp; Appointment Availability; 
</v>
      </c>
      <c r="DG119" s="251" t="str">
        <f>IF(ISNUMBER(FIND(analysismethod8,'III_Plan comp 438.68 {Plan 9}'!AZ$15)),"",'III_Plan comp 438.68 {Plan 9}'!AZ$15&amp;analysismethod8)</f>
        <v xml:space="preserve">Revealed Shopper: Network Participation &amp; Appointment Availability; 
</v>
      </c>
      <c r="DH119" s="251" t="str">
        <f>IF(ISNUMBER(FIND(analysismethod8,'III_Plan comp 438.68 {Plan 9}'!BA$15)),"",'III_Plan comp 438.68 {Plan 9}'!BA$15&amp;analysismethod8)</f>
        <v xml:space="preserve">Revealed Shopper: Network Participation &amp; Appointment Availability; 
</v>
      </c>
      <c r="DI119" s="251" t="str">
        <f>IF(ISNUMBER(FIND(analysismethod8,'III_Plan comp 438.68 {Plan 9}'!BB$15)),"",'III_Plan comp 438.68 {Plan 9}'!BB$15&amp;analysismethod8)</f>
        <v xml:space="preserve">Revealed Shopper: Network Participation &amp; Appointment Availability; 
</v>
      </c>
      <c r="DJ119" s="251" t="str">
        <f>IF(ISNUMBER(FIND(analysismethod8,'III_Plan comp 438.68 {Plan 9}'!BC$15)),"",'III_Plan comp 438.68 {Plan 9}'!BC$15&amp;analysismethod8)</f>
        <v xml:space="preserve">Revealed Shopper: Network Participation &amp; Appointment Availability; 
</v>
      </c>
      <c r="DK119" s="251" t="str">
        <f>IF(ISNUMBER(FIND(analysismethod8,'III_Plan comp 438.68 {Plan 9}'!BD$15)),"",'III_Plan comp 438.68 {Plan 9}'!BD$15&amp;analysismethod8)</f>
        <v xml:space="preserve">Revealed Shopper: Network Participation &amp; Appointment Availability; 
</v>
      </c>
      <c r="DL119" s="251" t="str">
        <f>IF(ISNUMBER(FIND(analysismethod8,'III_Plan comp 438.68 {Plan 9}'!BE$15)),"",'III_Plan comp 438.68 {Plan 9}'!BE$15&amp;analysismethod8)</f>
        <v xml:space="preserve">Revealed Shopper: Network Participation &amp; Appointment Availability; 
</v>
      </c>
      <c r="DM119" s="251" t="str">
        <f>IF(ISNUMBER(FIND(analysismethod8,'III_Plan comp 438.68 {Plan 9}'!BF$15)),"",'III_Plan comp 438.68 {Plan 9}'!BF$15&amp;analysismethod8)</f>
        <v xml:space="preserve">Revealed Shopper: Network Participation &amp; Appointment Availability; 
</v>
      </c>
      <c r="DN119" s="251" t="str">
        <f>IF(ISNUMBER(FIND(analysismethod8,'III_Plan comp 438.68 {Plan 9}'!BG$15)),"",'III_Plan comp 438.68 {Plan 9}'!BG$15&amp;analysismethod8)</f>
        <v xml:space="preserve">Revealed Shopper: Network Participation &amp; Appointment Availability; 
</v>
      </c>
      <c r="DO119" s="251" t="str">
        <f>IF(ISNUMBER(FIND(analysismethod8,'III_Plan comp 438.68 {Plan 9}'!BH$15)),"",'III_Plan comp 438.68 {Plan 9}'!BH$15&amp;analysismethod8)</f>
        <v xml:space="preserve">Revealed Shopper: Network Participation &amp; Appointment Availability; 
</v>
      </c>
      <c r="DP119" s="251" t="str">
        <f>IF(ISNUMBER(FIND(analysismethod8,'III_Plan comp 438.68 {Plan 9}'!BI$15)),"",'III_Plan comp 438.68 {Plan 9}'!BI$15&amp;analysismethod8)</f>
        <v xml:space="preserve">Revealed Shopper: Network Participation &amp; Appointment Availability; 
</v>
      </c>
      <c r="DQ119" s="251" t="str">
        <f>IF(ISNUMBER(FIND(analysismethod8,'III_Plan comp 438.68 {Plan 9}'!BJ$15)),"",'III_Plan comp 438.68 {Plan 9}'!BJ$15&amp;analysismethod8)</f>
        <v xml:space="preserve">Revealed Shopper: Network Participation &amp; Appointment Availability; 
</v>
      </c>
      <c r="DR119" s="251" t="str">
        <f>IF(ISNUMBER(FIND(analysismethod8,'III_Plan comp 438.68 {Plan 9}'!BK$15)),"",'III_Plan comp 438.68 {Plan 9}'!BK$15&amp;analysismethod8)</f>
        <v xml:space="preserve">Revealed Shopper: Network Participation &amp; Appointment Availability; 
</v>
      </c>
      <c r="DS119" s="251" t="str">
        <f>IF(ISNUMBER(FIND(analysismethod8,'III_Plan comp 438.68 {Plan 9}'!BL$15)),"",'III_Plan comp 438.68 {Plan 9}'!BL$15&amp;analysismethod8)</f>
        <v xml:space="preserve">Revealed Shopper: Network Participation &amp; Appointment Availability; 
</v>
      </c>
      <c r="DT119" s="251" t="str">
        <f>IF(ISNUMBER(FIND(analysismethod8,'III_Plan comp 438.68 {Plan 9}'!BM$15)),"",'III_Plan comp 438.68 {Plan 9}'!BM$15&amp;analysismethod8)</f>
        <v xml:space="preserve">Revealed Shopper: Network Participation &amp; Appointment Availability; 
</v>
      </c>
      <c r="DU119" s="251" t="str">
        <f>IF(ISNUMBER(FIND(analysismethod8,'III_Plan comp 438.68 {Plan 9}'!BN$15)),"",'III_Plan comp 438.68 {Plan 9}'!BN$15&amp;analysismethod8)</f>
        <v xml:space="preserve">Revealed Shopper: Network Participation &amp; Appointment Availability; 
</v>
      </c>
      <c r="DV119" s="251" t="str">
        <f>IF(ISNUMBER(FIND(analysismethod8,'III_Plan comp 438.68 {Plan 9}'!BO$15)),"",'III_Plan comp 438.68 {Plan 9}'!BO$15&amp;analysismethod8)</f>
        <v xml:space="preserve">Revealed Shopper: Network Participation &amp; Appointment Availability; 
</v>
      </c>
      <c r="DW119" s="251" t="str">
        <f>IF(ISNUMBER(FIND(analysismethod8,'III_Plan comp 438.68 {Plan 9}'!BP$15)),"",'III_Plan comp 438.68 {Plan 9}'!BP$15&amp;analysismethod8)</f>
        <v xml:space="preserve">Revealed Shopper: Network Participation &amp; Appointment Availability; 
</v>
      </c>
      <c r="DX119" s="251" t="str">
        <f>IF(ISNUMBER(FIND(analysismethod8,'III_Plan comp 438.68 {Plan 9}'!BQ$15)),"",'III_Plan comp 438.68 {Plan 9}'!BQ$15&amp;analysismethod8)</f>
        <v xml:space="preserve">Revealed Shopper: Network Participation &amp; Appointment Availability; 
</v>
      </c>
      <c r="DY119" s="251" t="str">
        <f>IF(ISNUMBER(FIND(analysismethod8,'III_Plan comp 438.68 {Plan 9}'!BR$15)),"",'III_Plan comp 438.68 {Plan 9}'!BR$15&amp;analysismethod8)</f>
        <v xml:space="preserve">Revealed Shopper: Network Participation &amp; Appointment Availability; 
</v>
      </c>
      <c r="DZ119" s="251" t="str">
        <f>IF(ISNUMBER(FIND(analysismethod8,'III_Plan comp 438.68 {Plan 9}'!BS$15)),"",'III_Plan comp 438.68 {Plan 9}'!BS$15&amp;analysismethod8)</f>
        <v xml:space="preserve">Revealed Shopper: Network Participation &amp; Appointment Availability; 
</v>
      </c>
      <c r="EA119" s="251" t="str">
        <f>IF(ISNUMBER(FIND(analysismethod8,'III_Plan comp 438.68 {Plan 9}'!BT$15)),"",'III_Plan comp 438.68 {Plan 9}'!BT$15&amp;analysismethod8)</f>
        <v xml:space="preserve">Revealed Shopper: Network Participation &amp; Appointment Availability; 
</v>
      </c>
      <c r="EB119" s="251" t="str">
        <f>IF(ISNUMBER(FIND(analysismethod8,'III_Plan comp 438.68 {Plan 9}'!BU$15)),"",'III_Plan comp 438.68 {Plan 9}'!BU$15&amp;analysismethod8)</f>
        <v xml:space="preserve">Revealed Shopper: Network Participation &amp; Appointment Availability; 
</v>
      </c>
      <c r="EC119" s="251" t="str">
        <f>IF(ISNUMBER(FIND(analysismethod8,'III_Plan comp 438.68 {Plan 9}'!BV$15)),"",'III_Plan comp 438.68 {Plan 9}'!BV$15&amp;analysismethod8)</f>
        <v xml:space="preserve">Revealed Shopper: Network Participation &amp; Appointment Availability; 
</v>
      </c>
      <c r="ED119" s="251" t="str">
        <f>IF(ISNUMBER(FIND(analysismethod8,'III_Plan comp 438.68 {Plan 9}'!BW$15)),"",'III_Plan comp 438.68 {Plan 9}'!BW$15&amp;analysismethod8)</f>
        <v xml:space="preserve">Revealed Shopper: Network Participation &amp; Appointment Availability; 
</v>
      </c>
      <c r="EE119" s="251" t="str">
        <f>IF(ISNUMBER(FIND(analysismethod8,'III_Plan comp 438.68 {Plan 9}'!BX$15)),"",'III_Plan comp 438.68 {Plan 9}'!BX$15&amp;analysismethod8)</f>
        <v xml:space="preserve">Revealed Shopper: Network Participation &amp; Appointment Availability; 
</v>
      </c>
      <c r="EF119" s="251" t="str">
        <f>IF(ISNUMBER(FIND(analysismethod8,'III_Plan comp 438.68 {Plan 9}'!BY$15)),"",'III_Plan comp 438.68 {Plan 9}'!BY$15&amp;analysismethod8)</f>
        <v xml:space="preserve">Revealed Shopper: Network Participation &amp; Appointment Availability; 
</v>
      </c>
      <c r="EG119" s="251" t="str">
        <f>IF(ISNUMBER(FIND(analysismethod8,'III_Plan comp 438.68 {Plan 9}'!BZ$15)),"",'III_Plan comp 438.68 {Plan 9}'!BZ$15&amp;analysismethod8)</f>
        <v xml:space="preserve">Revealed Shopper: Network Participation &amp; Appointment Availability; 
</v>
      </c>
      <c r="EH119" s="251" t="str">
        <f>IF(ISNUMBER(FIND(analysismethod8,'III_Plan comp 438.68 {Plan 9}'!CA$15)),"",'III_Plan comp 438.68 {Plan 9}'!CA$15&amp;analysismethod8)</f>
        <v xml:space="preserve">Revealed Shopper: Network Participation &amp; Appointment Availability; 
</v>
      </c>
      <c r="EI119" s="251" t="str">
        <f>IF(ISNUMBER(FIND(analysismethod8,'III_Plan comp 438.68 {Plan 9}'!CB$15)),"",'III_Plan comp 438.68 {Plan 9}'!CB$15&amp;analysismethod8)</f>
        <v xml:space="preserve">Revealed Shopper: Network Participation &amp; Appointment Availability; 
</v>
      </c>
      <c r="EJ119" s="251" t="str">
        <f>IF(ISNUMBER(FIND(analysismethod8,'III_Plan comp 438.68 {Plan 9}'!CC$15)),"",'III_Plan comp 438.68 {Plan 9}'!CC$15&amp;analysismethod8)</f>
        <v xml:space="preserve">Revealed Shopper: Network Participation &amp; Appointment Availability; 
</v>
      </c>
      <c r="EK119" s="251" t="str">
        <f>IF(ISNUMBER(FIND(analysismethod8,'III_Plan comp 438.68 {Plan 9}'!CD$15)),"",'III_Plan comp 438.68 {Plan 9}'!CD$15&amp;analysismethod8)</f>
        <v xml:space="preserve">Revealed Shopper: Network Participation &amp; Appointment Availability; 
</v>
      </c>
      <c r="EL119" s="251" t="str">
        <f>IF(ISNUMBER(FIND(analysismethod8,'III_Plan comp 438.68 {Plan 9}'!CE$15)),"",'III_Plan comp 438.68 {Plan 9}'!CE$15&amp;analysismethod8)</f>
        <v xml:space="preserve">Revealed Shopper: Network Participation &amp; Appointment Availability; 
</v>
      </c>
      <c r="EM119" s="251" t="str">
        <f>IF(ISNUMBER(FIND(analysismethod8,'III_Plan comp 438.68 {Plan 9}'!CF$15)),"",'III_Plan comp 438.68 {Plan 9}'!CF$15&amp;analysismethod8)</f>
        <v xml:space="preserve">Revealed Shopper: Network Participation &amp; Appointment Availability; 
</v>
      </c>
      <c r="EN119" s="251" t="str">
        <f>IF(ISNUMBER(FIND(analysismethod8,'III_Plan comp 438.68 {Plan 9}'!CG$15)),"",'III_Plan comp 438.68 {Plan 9}'!CG$15&amp;analysismethod8)</f>
        <v xml:space="preserve">Revealed Shopper: Network Participation &amp; Appointment Availability; 
</v>
      </c>
      <c r="EO119" s="251" t="str">
        <f>IF(ISNUMBER(FIND(analysismethod8,'III_Plan comp 438.68 {Plan 9}'!CH$15)),"",'III_Plan comp 438.68 {Plan 9}'!CH$15&amp;analysismethod8)</f>
        <v xml:space="preserve">Revealed Shopper: Network Participation &amp; Appointment Availability; 
</v>
      </c>
      <c r="EP119" s="251" t="str">
        <f>IF(ISNUMBER(FIND(analysismethod8,'III_Plan comp 438.68 {Plan 9}'!CI$15)),"",'III_Plan comp 438.68 {Plan 9}'!CI$15&amp;analysismethod8)</f>
        <v xml:space="preserve">Revealed Shopper: Network Participation &amp; Appointment Availability; 
</v>
      </c>
      <c r="EQ119" s="251" t="str">
        <f>IF(ISNUMBER(FIND(analysismethod8,'III_Plan comp 438.68 {Plan 9}'!CJ$15)),"",'III_Plan comp 438.68 {Plan 9}'!CJ$15&amp;analysismethod8)</f>
        <v xml:space="preserve">Revealed Shopper: Network Participation &amp; Appointment Availability; 
</v>
      </c>
      <c r="ER119" s="251" t="str">
        <f>IF(ISNUMBER(FIND(analysismethod8,'III_Plan comp 438.68 {Plan 9}'!CK$15)),"",'III_Plan comp 438.68 {Plan 9}'!CK$15&amp;analysismethod8)</f>
        <v xml:space="preserve">Revealed Shopper: Network Participation &amp; Appointment Availability; 
</v>
      </c>
      <c r="ES119" s="251" t="str">
        <f>IF(ISNUMBER(FIND(analysismethod8,'III_Plan comp 438.68 {Plan 9}'!CL$15)),"",'III_Plan comp 438.68 {Plan 9}'!CL$15&amp;analysismethod8)</f>
        <v xml:space="preserve">Revealed Shopper: Network Participation &amp; Appointment Availability; 
</v>
      </c>
      <c r="ET119" s="251" t="str">
        <f>IF(ISNUMBER(FIND(analysismethod8,'III_Plan comp 438.68 {Plan 9}'!CM$15)),"",'III_Plan comp 438.68 {Plan 9}'!CM$15&amp;analysismethod8)</f>
        <v xml:space="preserve">Revealed Shopper: Network Participation &amp; Appointment Availability; 
</v>
      </c>
      <c r="EU119" s="251" t="str">
        <f>IF(ISNUMBER(FIND(analysismethod8,'III_Plan comp 438.68 {Plan 9}'!CN$15)),"",'III_Plan comp 438.68 {Plan 9}'!CN$15&amp;analysismethod8)</f>
        <v xml:space="preserve">Revealed Shopper: Network Participation &amp; Appointment Availability; 
</v>
      </c>
      <c r="EV119" s="251" t="str">
        <f>IF(ISNUMBER(FIND(analysismethod8,'III_Plan comp 438.68 {Plan 9}'!CO$15)),"",'III_Plan comp 438.68 {Plan 9}'!CO$15&amp;analysismethod8)</f>
        <v xml:space="preserve">Revealed Shopper: Network Participation &amp; Appointment Availability; 
</v>
      </c>
      <c r="EW119" s="251" t="str">
        <f>IF(ISNUMBER(FIND(analysismethod8,'III_Plan comp 438.68 {Plan 9}'!CP$15)),"",'III_Plan comp 438.68 {Plan 9}'!CP$15&amp;analysismethod8)</f>
        <v xml:space="preserve">Revealed Shopper: Network Participation &amp; Appointment Availability; 
</v>
      </c>
      <c r="EX119" s="251" t="str">
        <f>IF(ISNUMBER(FIND(analysismethod8,'III_Plan comp 438.68 {Plan 9}'!CQ$15)),"",'III_Plan comp 438.68 {Plan 9}'!CQ$15&amp;analysismethod8)</f>
        <v xml:space="preserve">Revealed Shopper: Network Participation &amp; Appointment Availability; 
</v>
      </c>
      <c r="EY119" s="251" t="str">
        <f>IF(ISNUMBER(FIND(analysismethod8,'III_Plan comp 438.68 {Plan 9}'!CR$15)),"",'III_Plan comp 438.68 {Plan 9}'!CR$15&amp;analysismethod8)</f>
        <v xml:space="preserve">Revealed Shopper: Network Participation &amp; Appointment Availability; 
</v>
      </c>
      <c r="EZ119" s="251" t="str">
        <f>IF(ISNUMBER(FIND(analysismethod8,'III_Plan comp 438.68 {Plan 9}'!CS$15)),"",'III_Plan comp 438.68 {Plan 9}'!CS$15&amp;analysismethod8)</f>
        <v xml:space="preserve">Revealed Shopper: Network Participation &amp; Appointment Availability; 
</v>
      </c>
      <c r="FA119" s="251" t="str">
        <f>IF(ISNUMBER(FIND(analysismethod8,'III_Plan comp 438.68 {Plan 9}'!CT$15)),"",'III_Plan comp 438.68 {Plan 9}'!CT$15&amp;analysismethod8)</f>
        <v xml:space="preserve">Revealed Shopper: Network Participation &amp; Appointment Availability; 
</v>
      </c>
      <c r="FB119" s="251" t="str">
        <f>IF(ISNUMBER(FIND(analysismethod8,'III_Plan comp 438.68 {Plan 9}'!CU$15)),"",'III_Plan comp 438.68 {Plan 9}'!CU$15&amp;analysismethod8)</f>
        <v xml:space="preserve">Revealed Shopper: Network Participation &amp; Appointment Availability; 
</v>
      </c>
      <c r="FC119" s="251" t="str">
        <f>IF(ISNUMBER(FIND(analysismethod8,'III_Plan comp 438.68 {Plan 9}'!CV$15)),"",'III_Plan comp 438.68 {Plan 9}'!CV$15&amp;analysismethod8)</f>
        <v xml:space="preserve">Revealed Shopper: Network Participation &amp; Appointment Availability; 
</v>
      </c>
      <c r="FD119" s="251" t="str">
        <f>IF(ISNUMBER(FIND(analysismethod8,'III_Plan comp 438.68 {Plan 9}'!CW$15)),"",'III_Plan comp 438.68 {Plan 9}'!CW$15&amp;analysismethod8)</f>
        <v xml:space="preserve">Revealed Shopper: Network Participation &amp; Appointment Availability; 
</v>
      </c>
      <c r="FE119" s="251" t="str">
        <f>IF(ISNUMBER(FIND(analysismethod8,'III_Plan comp 438.68 {Plan 9}'!CX$15)),"",'III_Plan comp 438.68 {Plan 9}'!CX$15&amp;analysismethod8)</f>
        <v xml:space="preserve">Revealed Shopper: Network Participation &amp; Appointment Availability; 
</v>
      </c>
      <c r="FF119" s="251" t="str">
        <f>IF(ISNUMBER(FIND(analysismethod8,'III_Plan comp 438.68 {Plan 9}'!CY$15)),"",'III_Plan comp 438.68 {Plan 9}'!CY$15&amp;analysismethod8)</f>
        <v xml:space="preserve">Revealed Shopper: Network Participation &amp; Appointment Availability; 
</v>
      </c>
      <c r="FG119" s="251" t="str">
        <f>IF(ISNUMBER(FIND(analysismethod8,'III_Plan comp 438.68 {Plan 9}'!CZ$15)),"",'III_Plan comp 438.68 {Plan 9}'!CZ$15&amp;analysismethod8)</f>
        <v xml:space="preserve">Revealed Shopper: Network Participation &amp; Appointment Availability;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FTE Ratio Analysis; 
</v>
      </c>
      <c r="BM120" s="251" t="str">
        <f>IF(ISNUMBER(FIND(analysismethod9,'III_Plan comp 438.68 {Plan 9}'!F$15)),"",'III_Plan comp 438.68 {Plan 9}'!F$15&amp;analysismethod9)</f>
        <v xml:space="preserve">FTE Ratio Analysis; 
</v>
      </c>
      <c r="BN120" s="251" t="str">
        <f>IF(ISNUMBER(FIND(analysismethod9,'III_Plan comp 438.68 {Plan 9}'!G$15)),"",'III_Plan comp 438.68 {Plan 9}'!G$15&amp;analysismethod9)</f>
        <v xml:space="preserve">FTE Ratio Analysis; 
</v>
      </c>
      <c r="BO120" s="251" t="str">
        <f>IF(ISNUMBER(FIND(analysismethod9,'III_Plan comp 438.68 {Plan 9}'!H$15)),"",'III_Plan comp 438.68 {Plan 9}'!H$15&amp;analysismethod9)</f>
        <v xml:space="preserve">FTE Ratio Analysis; 
</v>
      </c>
      <c r="BP120" s="251" t="str">
        <f>IF(ISNUMBER(FIND(analysismethod9,'III_Plan comp 438.68 {Plan 9}'!I$15)),"",'III_Plan comp 438.68 {Plan 9}'!I$15&amp;analysismethod9)</f>
        <v xml:space="preserve">FTE Ratio Analysis; 
</v>
      </c>
      <c r="BQ120" s="251" t="str">
        <f>IF(ISNUMBER(FIND(analysismethod9,'III_Plan comp 438.68 {Plan 9}'!J$15)),"",'III_Plan comp 438.68 {Plan 9}'!J$15&amp;analysismethod9)</f>
        <v xml:space="preserve">FTE Ratio Analysis; 
</v>
      </c>
      <c r="BR120" s="251" t="str">
        <f>IF(ISNUMBER(FIND(analysismethod9,'III_Plan comp 438.68 {Plan 9}'!K$15)),"",'III_Plan comp 438.68 {Plan 9}'!K$15&amp;analysismethod9)</f>
        <v xml:space="preserve">FTE Ratio Analysis; 
</v>
      </c>
      <c r="BS120" s="251" t="str">
        <f>IF(ISNUMBER(FIND(analysismethod9,'III_Plan comp 438.68 {Plan 9}'!L$15)),"",'III_Plan comp 438.68 {Plan 9}'!L$15&amp;analysismethod9)</f>
        <v xml:space="preserve">FTE Ratio Analysis; 
</v>
      </c>
      <c r="BT120" s="251" t="str">
        <f>IF(ISNUMBER(FIND(analysismethod9,'III_Plan comp 438.68 {Plan 9}'!M$15)),"",'III_Plan comp 438.68 {Plan 9}'!M$15&amp;analysismethod9)</f>
        <v xml:space="preserve">FTE Ratio Analysis; 
</v>
      </c>
      <c r="BU120" s="251" t="str">
        <f>IF(ISNUMBER(FIND(analysismethod9,'III_Plan comp 438.68 {Plan 9}'!N$15)),"",'III_Plan comp 438.68 {Plan 9}'!N$15&amp;analysismethod9)</f>
        <v xml:space="preserve">FTE Ratio Analysis; 
</v>
      </c>
      <c r="BV120" s="251" t="str">
        <f>IF(ISNUMBER(FIND(analysismethod9,'III_Plan comp 438.68 {Plan 9}'!O$15)),"",'III_Plan comp 438.68 {Plan 9}'!O$15&amp;analysismethod9)</f>
        <v xml:space="preserve">FTE Ratio Analysis; 
</v>
      </c>
      <c r="BW120" s="251" t="str">
        <f>IF(ISNUMBER(FIND(analysismethod9,'III_Plan comp 438.68 {Plan 9}'!P$15)),"",'III_Plan comp 438.68 {Plan 9}'!P$15&amp;analysismethod9)</f>
        <v xml:space="preserve">FTE Ratio Analysis; 
</v>
      </c>
      <c r="BX120" s="251" t="str">
        <f>IF(ISNUMBER(FIND(analysismethod9,'III_Plan comp 438.68 {Plan 9}'!Q$15)),"",'III_Plan comp 438.68 {Plan 9}'!Q$15&amp;analysismethod9)</f>
        <v xml:space="preserve">FTE Ratio Analysis; 
</v>
      </c>
      <c r="BY120" s="251" t="str">
        <f>IF(ISNUMBER(FIND(analysismethod9,'III_Plan comp 438.68 {Plan 9}'!R$15)),"",'III_Plan comp 438.68 {Plan 9}'!R$15&amp;analysismethod9)</f>
        <v xml:space="preserve">FTE Ratio Analysis; 
</v>
      </c>
      <c r="BZ120" s="251" t="str">
        <f>IF(ISNUMBER(FIND(analysismethod9,'III_Plan comp 438.68 {Plan 9}'!S$15)),"",'III_Plan comp 438.68 {Plan 9}'!S$15&amp;analysismethod9)</f>
        <v xml:space="preserve">FTE Ratio Analysis; 
</v>
      </c>
      <c r="CA120" s="251" t="str">
        <f>IF(ISNUMBER(FIND(analysismethod9,'III_Plan comp 438.68 {Plan 9}'!T$15)),"",'III_Plan comp 438.68 {Plan 9}'!T$15&amp;analysismethod9)</f>
        <v xml:space="preserve">FTE Ratio Analysis; 
</v>
      </c>
      <c r="CB120" s="251" t="str">
        <f>IF(ISNUMBER(FIND(analysismethod9,'III_Plan comp 438.68 {Plan 9}'!U$15)),"",'III_Plan comp 438.68 {Plan 9}'!U$15&amp;analysismethod9)</f>
        <v xml:space="preserve">FTE Ratio Analysis; 
</v>
      </c>
      <c r="CC120" s="251" t="str">
        <f>IF(ISNUMBER(FIND(analysismethod9,'III_Plan comp 438.68 {Plan 9}'!V$15)),"",'III_Plan comp 438.68 {Plan 9}'!V$15&amp;analysismethod9)</f>
        <v xml:space="preserve">FTE Ratio Analysis; 
</v>
      </c>
      <c r="CD120" s="251" t="str">
        <f>IF(ISNUMBER(FIND(analysismethod9,'III_Plan comp 438.68 {Plan 9}'!W$15)),"",'III_Plan comp 438.68 {Plan 9}'!W$15&amp;analysismethod9)</f>
        <v xml:space="preserve">FTE Ratio Analysis; 
</v>
      </c>
      <c r="CE120" s="251" t="str">
        <f>IF(ISNUMBER(FIND(analysismethod9,'III_Plan comp 438.68 {Plan 9}'!X$15)),"",'III_Plan comp 438.68 {Plan 9}'!X$15&amp;analysismethod9)</f>
        <v xml:space="preserve">FTE Ratio Analysis; 
</v>
      </c>
      <c r="CF120" s="251" t="str">
        <f>IF(ISNUMBER(FIND(analysismethod9,'III_Plan comp 438.68 {Plan 9}'!Y$15)),"",'III_Plan comp 438.68 {Plan 9}'!Y$15&amp;analysismethod9)</f>
        <v xml:space="preserve">FTE Ratio Analysis; 
</v>
      </c>
      <c r="CG120" s="251" t="str">
        <f>IF(ISNUMBER(FIND(analysismethod9,'III_Plan comp 438.68 {Plan 9}'!Z$15)),"",'III_Plan comp 438.68 {Plan 9}'!Z$15&amp;analysismethod9)</f>
        <v xml:space="preserve">FTE Ratio Analysis; 
</v>
      </c>
      <c r="CH120" s="251" t="str">
        <f>IF(ISNUMBER(FIND(analysismethod9,'III_Plan comp 438.68 {Plan 9}'!AA$15)),"",'III_Plan comp 438.68 {Plan 9}'!AA$15&amp;analysismethod9)</f>
        <v xml:space="preserve">FTE Ratio Analysis; 
</v>
      </c>
      <c r="CI120" s="251" t="str">
        <f>IF(ISNUMBER(FIND(analysismethod9,'III_Plan comp 438.68 {Plan 9}'!AB$15)),"",'III_Plan comp 438.68 {Plan 9}'!AB$15&amp;analysismethod9)</f>
        <v xml:space="preserve">FTE Ratio Analysis; 
</v>
      </c>
      <c r="CJ120" s="251" t="str">
        <f>IF(ISNUMBER(FIND(analysismethod9,'III_Plan comp 438.68 {Plan 9}'!AC$15)),"",'III_Plan comp 438.68 {Plan 9}'!AC$15&amp;analysismethod9)</f>
        <v xml:space="preserve">FTE Ratio Analysis; 
</v>
      </c>
      <c r="CK120" s="251" t="str">
        <f>IF(ISNUMBER(FIND(analysismethod9,'III_Plan comp 438.68 {Plan 9}'!AD$15)),"",'III_Plan comp 438.68 {Plan 9}'!AD$15&amp;analysismethod9)</f>
        <v xml:space="preserve">FTE Ratio Analysis; 
</v>
      </c>
      <c r="CL120" s="251" t="str">
        <f>IF(ISNUMBER(FIND(analysismethod9,'III_Plan comp 438.68 {Plan 9}'!AE$15)),"",'III_Plan comp 438.68 {Plan 9}'!AE$15&amp;analysismethod9)</f>
        <v xml:space="preserve">FTE Ratio Analysis; 
</v>
      </c>
      <c r="CM120" s="251" t="str">
        <f>IF(ISNUMBER(FIND(analysismethod9,'III_Plan comp 438.68 {Plan 9}'!AF$15)),"",'III_Plan comp 438.68 {Plan 9}'!AF$15&amp;analysismethod9)</f>
        <v xml:space="preserve">FTE Ratio Analysis; 
</v>
      </c>
      <c r="CN120" s="251" t="str">
        <f>IF(ISNUMBER(FIND(analysismethod9,'III_Plan comp 438.68 {Plan 9}'!AG$15)),"",'III_Plan comp 438.68 {Plan 9}'!AG$15&amp;analysismethod9)</f>
        <v xml:space="preserve">FTE Ratio Analysis; 
</v>
      </c>
      <c r="CO120" s="251" t="str">
        <f>IF(ISNUMBER(FIND(analysismethod9,'III_Plan comp 438.68 {Plan 9}'!AH$15)),"",'III_Plan comp 438.68 {Plan 9}'!AH$15&amp;analysismethod9)</f>
        <v xml:space="preserve">FTE Ratio Analysis; 
</v>
      </c>
      <c r="CP120" s="251" t="str">
        <f>IF(ISNUMBER(FIND(analysismethod9,'III_Plan comp 438.68 {Plan 9}'!AI$15)),"",'III_Plan comp 438.68 {Plan 9}'!AI$15&amp;analysismethod9)</f>
        <v xml:space="preserve">FTE Ratio Analysis; 
</v>
      </c>
      <c r="CQ120" s="251" t="str">
        <f>IF(ISNUMBER(FIND(analysismethod9,'III_Plan comp 438.68 {Plan 9}'!AJ$15)),"",'III_Plan comp 438.68 {Plan 9}'!AJ$15&amp;analysismethod9)</f>
        <v xml:space="preserve">FTE Ratio Analysis; 
</v>
      </c>
      <c r="CR120" s="251" t="str">
        <f>IF(ISNUMBER(FIND(analysismethod9,'III_Plan comp 438.68 {Plan 9}'!AK$15)),"",'III_Plan comp 438.68 {Plan 9}'!AK$15&amp;analysismethod9)</f>
        <v xml:space="preserve">FTE Ratio Analysis; 
</v>
      </c>
      <c r="CS120" s="251" t="str">
        <f>IF(ISNUMBER(FIND(analysismethod9,'III_Plan comp 438.68 {Plan 9}'!AL$15)),"",'III_Plan comp 438.68 {Plan 9}'!AL$15&amp;analysismethod9)</f>
        <v xml:space="preserve">FTE Ratio Analysis; 
</v>
      </c>
      <c r="CT120" s="251" t="str">
        <f>IF(ISNUMBER(FIND(analysismethod9,'III_Plan comp 438.68 {Plan 9}'!AM$15)),"",'III_Plan comp 438.68 {Plan 9}'!AM$15&amp;analysismethod9)</f>
        <v xml:space="preserve">FTE Ratio Analysis; 
</v>
      </c>
      <c r="CU120" s="251" t="str">
        <f>IF(ISNUMBER(FIND(analysismethod9,'III_Plan comp 438.68 {Plan 9}'!AN$15)),"",'III_Plan comp 438.68 {Plan 9}'!AN$15&amp;analysismethod9)</f>
        <v xml:space="preserve">FTE Ratio Analysis; 
</v>
      </c>
      <c r="CV120" s="251" t="str">
        <f>IF(ISNUMBER(FIND(analysismethod9,'III_Plan comp 438.68 {Plan 9}'!AO$15)),"",'III_Plan comp 438.68 {Plan 9}'!AO$15&amp;analysismethod9)</f>
        <v xml:space="preserve">FTE Ratio Analysis; 
</v>
      </c>
      <c r="CW120" s="251" t="str">
        <f>IF(ISNUMBER(FIND(analysismethod9,'III_Plan comp 438.68 {Plan 9}'!AP$15)),"",'III_Plan comp 438.68 {Plan 9}'!AP$15&amp;analysismethod9)</f>
        <v xml:space="preserve">FTE Ratio Analysis; 
</v>
      </c>
      <c r="CX120" s="251" t="str">
        <f>IF(ISNUMBER(FIND(analysismethod9,'III_Plan comp 438.68 {Plan 9}'!AQ$15)),"",'III_Plan comp 438.68 {Plan 9}'!AQ$15&amp;analysismethod9)</f>
        <v xml:space="preserve">FTE Ratio Analysis; 
</v>
      </c>
      <c r="CY120" s="251" t="str">
        <f>IF(ISNUMBER(FIND(analysismethod9,'III_Plan comp 438.68 {Plan 9}'!AR$15)),"",'III_Plan comp 438.68 {Plan 9}'!AR$15&amp;analysismethod9)</f>
        <v xml:space="preserve">FTE Ratio Analysis; 
</v>
      </c>
      <c r="CZ120" s="251" t="str">
        <f>IF(ISNUMBER(FIND(analysismethod9,'III_Plan comp 438.68 {Plan 9}'!AS$15)),"",'III_Plan comp 438.68 {Plan 9}'!AS$15&amp;analysismethod9)</f>
        <v xml:space="preserve">FTE Ratio Analysis; 
</v>
      </c>
      <c r="DA120" s="251" t="str">
        <f>IF(ISNUMBER(FIND(analysismethod9,'III_Plan comp 438.68 {Plan 9}'!AT$15)),"",'III_Plan comp 438.68 {Plan 9}'!AT$15&amp;analysismethod9)</f>
        <v xml:space="preserve">FTE Ratio Analysis; 
</v>
      </c>
      <c r="DB120" s="251" t="str">
        <f>IF(ISNUMBER(FIND(analysismethod9,'III_Plan comp 438.68 {Plan 9}'!AU$15)),"",'III_Plan comp 438.68 {Plan 9}'!AU$15&amp;analysismethod9)</f>
        <v xml:space="preserve">FTE Ratio Analysis; 
</v>
      </c>
      <c r="DC120" s="251" t="str">
        <f>IF(ISNUMBER(FIND(analysismethod9,'III_Plan comp 438.68 {Plan 9}'!AV$15)),"",'III_Plan comp 438.68 {Plan 9}'!AV$15&amp;analysismethod9)</f>
        <v xml:space="preserve">FTE Ratio Analysis; 
</v>
      </c>
      <c r="DD120" s="251" t="str">
        <f>IF(ISNUMBER(FIND(analysismethod9,'III_Plan comp 438.68 {Plan 9}'!AW$15)),"",'III_Plan comp 438.68 {Plan 9}'!AW$15&amp;analysismethod9)</f>
        <v xml:space="preserve">FTE Ratio Analysis; 
</v>
      </c>
      <c r="DE120" s="251" t="str">
        <f>IF(ISNUMBER(FIND(analysismethod9,'III_Plan comp 438.68 {Plan 9}'!AX$15)),"",'III_Plan comp 438.68 {Plan 9}'!AX$15&amp;analysismethod9)</f>
        <v xml:space="preserve">FTE Ratio Analysis; 
</v>
      </c>
      <c r="DF120" s="251" t="str">
        <f>IF(ISNUMBER(FIND(analysismethod9,'III_Plan comp 438.68 {Plan 9}'!AY$15)),"",'III_Plan comp 438.68 {Plan 9}'!AY$15&amp;analysismethod9)</f>
        <v xml:space="preserve">FTE Ratio Analysis; 
</v>
      </c>
      <c r="DG120" s="251" t="str">
        <f>IF(ISNUMBER(FIND(analysismethod9,'III_Plan comp 438.68 {Plan 9}'!AZ$15)),"",'III_Plan comp 438.68 {Plan 9}'!AZ$15&amp;analysismethod9)</f>
        <v xml:space="preserve">FTE Ratio Analysis; 
</v>
      </c>
      <c r="DH120" s="251" t="str">
        <f>IF(ISNUMBER(FIND(analysismethod9,'III_Plan comp 438.68 {Plan 9}'!BA$15)),"",'III_Plan comp 438.68 {Plan 9}'!BA$15&amp;analysismethod9)</f>
        <v xml:space="preserve">FTE Ratio Analysis; 
</v>
      </c>
      <c r="DI120" s="251" t="str">
        <f>IF(ISNUMBER(FIND(analysismethod9,'III_Plan comp 438.68 {Plan 9}'!BB$15)),"",'III_Plan comp 438.68 {Plan 9}'!BB$15&amp;analysismethod9)</f>
        <v xml:space="preserve">FTE Ratio Analysis; 
</v>
      </c>
      <c r="DJ120" s="251" t="str">
        <f>IF(ISNUMBER(FIND(analysismethod9,'III_Plan comp 438.68 {Plan 9}'!BC$15)),"",'III_Plan comp 438.68 {Plan 9}'!BC$15&amp;analysismethod9)</f>
        <v xml:space="preserve">FTE Ratio Analysis; 
</v>
      </c>
      <c r="DK120" s="251" t="str">
        <f>IF(ISNUMBER(FIND(analysismethod9,'III_Plan comp 438.68 {Plan 9}'!BD$15)),"",'III_Plan comp 438.68 {Plan 9}'!BD$15&amp;analysismethod9)</f>
        <v xml:space="preserve">FTE Ratio Analysis; 
</v>
      </c>
      <c r="DL120" s="251" t="str">
        <f>IF(ISNUMBER(FIND(analysismethod9,'III_Plan comp 438.68 {Plan 9}'!BE$15)),"",'III_Plan comp 438.68 {Plan 9}'!BE$15&amp;analysismethod9)</f>
        <v xml:space="preserve">FTE Ratio Analysis; 
</v>
      </c>
      <c r="DM120" s="251" t="str">
        <f>IF(ISNUMBER(FIND(analysismethod9,'III_Plan comp 438.68 {Plan 9}'!BF$15)),"",'III_Plan comp 438.68 {Plan 9}'!BF$15&amp;analysismethod9)</f>
        <v xml:space="preserve">FTE Ratio Analysis; 
</v>
      </c>
      <c r="DN120" s="251" t="str">
        <f>IF(ISNUMBER(FIND(analysismethod9,'III_Plan comp 438.68 {Plan 9}'!BG$15)),"",'III_Plan comp 438.68 {Plan 9}'!BG$15&amp;analysismethod9)</f>
        <v xml:space="preserve">FTE Ratio Analysis; 
</v>
      </c>
      <c r="DO120" s="251" t="str">
        <f>IF(ISNUMBER(FIND(analysismethod9,'III_Plan comp 438.68 {Plan 9}'!BH$15)),"",'III_Plan comp 438.68 {Plan 9}'!BH$15&amp;analysismethod9)</f>
        <v xml:space="preserve">FTE Ratio Analysis; 
</v>
      </c>
      <c r="DP120" s="251" t="str">
        <f>IF(ISNUMBER(FIND(analysismethod9,'III_Plan comp 438.68 {Plan 9}'!BI$15)),"",'III_Plan comp 438.68 {Plan 9}'!BI$15&amp;analysismethod9)</f>
        <v xml:space="preserve">FTE Ratio Analysis; 
</v>
      </c>
      <c r="DQ120" s="251" t="str">
        <f>IF(ISNUMBER(FIND(analysismethod9,'III_Plan comp 438.68 {Plan 9}'!BJ$15)),"",'III_Plan comp 438.68 {Plan 9}'!BJ$15&amp;analysismethod9)</f>
        <v xml:space="preserve">FTE Ratio Analysis; 
</v>
      </c>
      <c r="DR120" s="251" t="str">
        <f>IF(ISNUMBER(FIND(analysismethod9,'III_Plan comp 438.68 {Plan 9}'!BK$15)),"",'III_Plan comp 438.68 {Plan 9}'!BK$15&amp;analysismethod9)</f>
        <v xml:space="preserve">FTE Ratio Analysis; 
</v>
      </c>
      <c r="DS120" s="251" t="str">
        <f>IF(ISNUMBER(FIND(analysismethod9,'III_Plan comp 438.68 {Plan 9}'!BL$15)),"",'III_Plan comp 438.68 {Plan 9}'!BL$15&amp;analysismethod9)</f>
        <v xml:space="preserve">FTE Ratio Analysis; 
</v>
      </c>
      <c r="DT120" s="251" t="str">
        <f>IF(ISNUMBER(FIND(analysismethod9,'III_Plan comp 438.68 {Plan 9}'!BM$15)),"",'III_Plan comp 438.68 {Plan 9}'!BM$15&amp;analysismethod9)</f>
        <v xml:space="preserve">FTE Ratio Analysis; 
</v>
      </c>
      <c r="DU120" s="251" t="str">
        <f>IF(ISNUMBER(FIND(analysismethod9,'III_Plan comp 438.68 {Plan 9}'!BN$15)),"",'III_Plan comp 438.68 {Plan 9}'!BN$15&amp;analysismethod9)</f>
        <v xml:space="preserve">FTE Ratio Analysis; 
</v>
      </c>
      <c r="DV120" s="251" t="str">
        <f>IF(ISNUMBER(FIND(analysismethod9,'III_Plan comp 438.68 {Plan 9}'!BO$15)),"",'III_Plan comp 438.68 {Plan 9}'!BO$15&amp;analysismethod9)</f>
        <v xml:space="preserve">FTE Ratio Analysis; 
</v>
      </c>
      <c r="DW120" s="251" t="str">
        <f>IF(ISNUMBER(FIND(analysismethod9,'III_Plan comp 438.68 {Plan 9}'!BP$15)),"",'III_Plan comp 438.68 {Plan 9}'!BP$15&amp;analysismethod9)</f>
        <v xml:space="preserve">FTE Ratio Analysis; 
</v>
      </c>
      <c r="DX120" s="251" t="str">
        <f>IF(ISNUMBER(FIND(analysismethod9,'III_Plan comp 438.68 {Plan 9}'!BQ$15)),"",'III_Plan comp 438.68 {Plan 9}'!BQ$15&amp;analysismethod9)</f>
        <v xml:space="preserve">FTE Ratio Analysis; 
</v>
      </c>
      <c r="DY120" s="251" t="str">
        <f>IF(ISNUMBER(FIND(analysismethod9,'III_Plan comp 438.68 {Plan 9}'!BR$15)),"",'III_Plan comp 438.68 {Plan 9}'!BR$15&amp;analysismethod9)</f>
        <v xml:space="preserve">FTE Ratio Analysis; 
</v>
      </c>
      <c r="DZ120" s="251" t="str">
        <f>IF(ISNUMBER(FIND(analysismethod9,'III_Plan comp 438.68 {Plan 9}'!BS$15)),"",'III_Plan comp 438.68 {Plan 9}'!BS$15&amp;analysismethod9)</f>
        <v xml:space="preserve">FTE Ratio Analysis; 
</v>
      </c>
      <c r="EA120" s="251" t="str">
        <f>IF(ISNUMBER(FIND(analysismethod9,'III_Plan comp 438.68 {Plan 9}'!BT$15)),"",'III_Plan comp 438.68 {Plan 9}'!BT$15&amp;analysismethod9)</f>
        <v xml:space="preserve">FTE Ratio Analysis; 
</v>
      </c>
      <c r="EB120" s="251" t="str">
        <f>IF(ISNUMBER(FIND(analysismethod9,'III_Plan comp 438.68 {Plan 9}'!BU$15)),"",'III_Plan comp 438.68 {Plan 9}'!BU$15&amp;analysismethod9)</f>
        <v xml:space="preserve">FTE Ratio Analysis; 
</v>
      </c>
      <c r="EC120" s="251" t="str">
        <f>IF(ISNUMBER(FIND(analysismethod9,'III_Plan comp 438.68 {Plan 9}'!BV$15)),"",'III_Plan comp 438.68 {Plan 9}'!BV$15&amp;analysismethod9)</f>
        <v xml:space="preserve">FTE Ratio Analysis; 
</v>
      </c>
      <c r="ED120" s="251" t="str">
        <f>IF(ISNUMBER(FIND(analysismethod9,'III_Plan comp 438.68 {Plan 9}'!BW$15)),"",'III_Plan comp 438.68 {Plan 9}'!BW$15&amp;analysismethod9)</f>
        <v xml:space="preserve">FTE Ratio Analysis; 
</v>
      </c>
      <c r="EE120" s="251" t="str">
        <f>IF(ISNUMBER(FIND(analysismethod9,'III_Plan comp 438.68 {Plan 9}'!BX$15)),"",'III_Plan comp 438.68 {Plan 9}'!BX$15&amp;analysismethod9)</f>
        <v xml:space="preserve">FTE Ratio Analysis; 
</v>
      </c>
      <c r="EF120" s="251" t="str">
        <f>IF(ISNUMBER(FIND(analysismethod9,'III_Plan comp 438.68 {Plan 9}'!BY$15)),"",'III_Plan comp 438.68 {Plan 9}'!BY$15&amp;analysismethod9)</f>
        <v xml:space="preserve">FTE Ratio Analysis; 
</v>
      </c>
      <c r="EG120" s="251" t="str">
        <f>IF(ISNUMBER(FIND(analysismethod9,'III_Plan comp 438.68 {Plan 9}'!BZ$15)),"",'III_Plan comp 438.68 {Plan 9}'!BZ$15&amp;analysismethod9)</f>
        <v xml:space="preserve">FTE Ratio Analysis; 
</v>
      </c>
      <c r="EH120" s="251" t="str">
        <f>IF(ISNUMBER(FIND(analysismethod9,'III_Plan comp 438.68 {Plan 9}'!CA$15)),"",'III_Plan comp 438.68 {Plan 9}'!CA$15&amp;analysismethod9)</f>
        <v xml:space="preserve">FTE Ratio Analysis; 
</v>
      </c>
      <c r="EI120" s="251" t="str">
        <f>IF(ISNUMBER(FIND(analysismethod9,'III_Plan comp 438.68 {Plan 9}'!CB$15)),"",'III_Plan comp 438.68 {Plan 9}'!CB$15&amp;analysismethod9)</f>
        <v xml:space="preserve">FTE Ratio Analysis; 
</v>
      </c>
      <c r="EJ120" s="251" t="str">
        <f>IF(ISNUMBER(FIND(analysismethod9,'III_Plan comp 438.68 {Plan 9}'!CC$15)),"",'III_Plan comp 438.68 {Plan 9}'!CC$15&amp;analysismethod9)</f>
        <v xml:space="preserve">FTE Ratio Analysis; 
</v>
      </c>
      <c r="EK120" s="251" t="str">
        <f>IF(ISNUMBER(FIND(analysismethod9,'III_Plan comp 438.68 {Plan 9}'!CD$15)),"",'III_Plan comp 438.68 {Plan 9}'!CD$15&amp;analysismethod9)</f>
        <v xml:space="preserve">FTE Ratio Analysis; 
</v>
      </c>
      <c r="EL120" s="251" t="str">
        <f>IF(ISNUMBER(FIND(analysismethod9,'III_Plan comp 438.68 {Plan 9}'!CE$15)),"",'III_Plan comp 438.68 {Plan 9}'!CE$15&amp;analysismethod9)</f>
        <v xml:space="preserve">FTE Ratio Analysis; 
</v>
      </c>
      <c r="EM120" s="251" t="str">
        <f>IF(ISNUMBER(FIND(analysismethod9,'III_Plan comp 438.68 {Plan 9}'!CF$15)),"",'III_Plan comp 438.68 {Plan 9}'!CF$15&amp;analysismethod9)</f>
        <v xml:space="preserve">FTE Ratio Analysis; 
</v>
      </c>
      <c r="EN120" s="251" t="str">
        <f>IF(ISNUMBER(FIND(analysismethod9,'III_Plan comp 438.68 {Plan 9}'!CG$15)),"",'III_Plan comp 438.68 {Plan 9}'!CG$15&amp;analysismethod9)</f>
        <v xml:space="preserve">FTE Ratio Analysis; 
</v>
      </c>
      <c r="EO120" s="251" t="str">
        <f>IF(ISNUMBER(FIND(analysismethod9,'III_Plan comp 438.68 {Plan 9}'!CH$15)),"",'III_Plan comp 438.68 {Plan 9}'!CH$15&amp;analysismethod9)</f>
        <v xml:space="preserve">FTE Ratio Analysis; 
</v>
      </c>
      <c r="EP120" s="251" t="str">
        <f>IF(ISNUMBER(FIND(analysismethod9,'III_Plan comp 438.68 {Plan 9}'!CI$15)),"",'III_Plan comp 438.68 {Plan 9}'!CI$15&amp;analysismethod9)</f>
        <v xml:space="preserve">FTE Ratio Analysis; 
</v>
      </c>
      <c r="EQ120" s="251" t="str">
        <f>IF(ISNUMBER(FIND(analysismethod9,'III_Plan comp 438.68 {Plan 9}'!CJ$15)),"",'III_Plan comp 438.68 {Plan 9}'!CJ$15&amp;analysismethod9)</f>
        <v xml:space="preserve">FTE Ratio Analysis; 
</v>
      </c>
      <c r="ER120" s="251" t="str">
        <f>IF(ISNUMBER(FIND(analysismethod9,'III_Plan comp 438.68 {Plan 9}'!CK$15)),"",'III_Plan comp 438.68 {Plan 9}'!CK$15&amp;analysismethod9)</f>
        <v xml:space="preserve">FTE Ratio Analysis; 
</v>
      </c>
      <c r="ES120" s="251" t="str">
        <f>IF(ISNUMBER(FIND(analysismethod9,'III_Plan comp 438.68 {Plan 9}'!CL$15)),"",'III_Plan comp 438.68 {Plan 9}'!CL$15&amp;analysismethod9)</f>
        <v xml:space="preserve">FTE Ratio Analysis; 
</v>
      </c>
      <c r="ET120" s="251" t="str">
        <f>IF(ISNUMBER(FIND(analysismethod9,'III_Plan comp 438.68 {Plan 9}'!CM$15)),"",'III_Plan comp 438.68 {Plan 9}'!CM$15&amp;analysismethod9)</f>
        <v xml:space="preserve">FTE Ratio Analysis; 
</v>
      </c>
      <c r="EU120" s="251" t="str">
        <f>IF(ISNUMBER(FIND(analysismethod9,'III_Plan comp 438.68 {Plan 9}'!CN$15)),"",'III_Plan comp 438.68 {Plan 9}'!CN$15&amp;analysismethod9)</f>
        <v xml:space="preserve">FTE Ratio Analysis; 
</v>
      </c>
      <c r="EV120" s="251" t="str">
        <f>IF(ISNUMBER(FIND(analysismethod9,'III_Plan comp 438.68 {Plan 9}'!CO$15)),"",'III_Plan comp 438.68 {Plan 9}'!CO$15&amp;analysismethod9)</f>
        <v xml:space="preserve">FTE Ratio Analysis; 
</v>
      </c>
      <c r="EW120" s="251" t="str">
        <f>IF(ISNUMBER(FIND(analysismethod9,'III_Plan comp 438.68 {Plan 9}'!CP$15)),"",'III_Plan comp 438.68 {Plan 9}'!CP$15&amp;analysismethod9)</f>
        <v xml:space="preserve">FTE Ratio Analysis; 
</v>
      </c>
      <c r="EX120" s="251" t="str">
        <f>IF(ISNUMBER(FIND(analysismethod9,'III_Plan comp 438.68 {Plan 9}'!CQ$15)),"",'III_Plan comp 438.68 {Plan 9}'!CQ$15&amp;analysismethod9)</f>
        <v xml:space="preserve">FTE Ratio Analysis; 
</v>
      </c>
      <c r="EY120" s="251" t="str">
        <f>IF(ISNUMBER(FIND(analysismethod9,'III_Plan comp 438.68 {Plan 9}'!CR$15)),"",'III_Plan comp 438.68 {Plan 9}'!CR$15&amp;analysismethod9)</f>
        <v xml:space="preserve">FTE Ratio Analysis; 
</v>
      </c>
      <c r="EZ120" s="251" t="str">
        <f>IF(ISNUMBER(FIND(analysismethod9,'III_Plan comp 438.68 {Plan 9}'!CS$15)),"",'III_Plan comp 438.68 {Plan 9}'!CS$15&amp;analysismethod9)</f>
        <v xml:space="preserve">FTE Ratio Analysis; 
</v>
      </c>
      <c r="FA120" s="251" t="str">
        <f>IF(ISNUMBER(FIND(analysismethod9,'III_Plan comp 438.68 {Plan 9}'!CT$15)),"",'III_Plan comp 438.68 {Plan 9}'!CT$15&amp;analysismethod9)</f>
        <v xml:space="preserve">FTE Ratio Analysis; 
</v>
      </c>
      <c r="FB120" s="251" t="str">
        <f>IF(ISNUMBER(FIND(analysismethod9,'III_Plan comp 438.68 {Plan 9}'!CU$15)),"",'III_Plan comp 438.68 {Plan 9}'!CU$15&amp;analysismethod9)</f>
        <v xml:space="preserve">FTE Ratio Analysis; 
</v>
      </c>
      <c r="FC120" s="251" t="str">
        <f>IF(ISNUMBER(FIND(analysismethod9,'III_Plan comp 438.68 {Plan 9}'!CV$15)),"",'III_Plan comp 438.68 {Plan 9}'!CV$15&amp;analysismethod9)</f>
        <v xml:space="preserve">FTE Ratio Analysis; 
</v>
      </c>
      <c r="FD120" s="251" t="str">
        <f>IF(ISNUMBER(FIND(analysismethod9,'III_Plan comp 438.68 {Plan 9}'!CW$15)),"",'III_Plan comp 438.68 {Plan 9}'!CW$15&amp;analysismethod9)</f>
        <v xml:space="preserve">FTE Ratio Analysis; 
</v>
      </c>
      <c r="FE120" s="251" t="str">
        <f>IF(ISNUMBER(FIND(analysismethod9,'III_Plan comp 438.68 {Plan 9}'!CX$15)),"",'III_Plan comp 438.68 {Plan 9}'!CX$15&amp;analysismethod9)</f>
        <v xml:space="preserve">FTE Ratio Analysis; 
</v>
      </c>
      <c r="FF120" s="251" t="str">
        <f>IF(ISNUMBER(FIND(analysismethod9,'III_Plan comp 438.68 {Plan 9}'!CY$15)),"",'III_Plan comp 438.68 {Plan 9}'!CY$15&amp;analysismethod9)</f>
        <v xml:space="preserve">FTE Ratio Analysis; 
</v>
      </c>
      <c r="FG120" s="251" t="str">
        <f>IF(ISNUMBER(FIND(analysismethod9,'III_Plan comp 438.68 {Plan 9}'!CZ$15)),"",'III_Plan comp 438.68 {Plan 9}'!CZ$15&amp;analysismethod9)</f>
        <v xml:space="preserve">FTE Ratio Analysis; 
</v>
      </c>
    </row>
    <row r="121" spans="62:163" ht="14.4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Mandatory Provider Type Validation Analysis; 
</v>
      </c>
      <c r="BM121" s="254" t="str">
        <f>IF(ISNUMBER(FIND(analysismethod10,'III_Plan comp 438.68 {Plan 1}'!F$15)),"",'III_Plan comp 438.68 {Plan 1}'!F$15&amp;analysismethod10)</f>
        <v xml:space="preserve">Mandatory Provider Type Validation Analysis; 
</v>
      </c>
      <c r="BN121" s="254" t="str">
        <f>IF(ISNUMBER(FIND(analysismethod10,'III_Plan comp 438.68 {Plan 1}'!G$15)),"",'III_Plan comp 438.68 {Plan 1}'!G$15&amp;analysismethod10)</f>
        <v xml:space="preserve">Mandatory Provider Type Validation Analysis; 
</v>
      </c>
      <c r="BO121" s="254" t="str">
        <f>IF(ISNUMBER(FIND(analysismethod10,'III_Plan comp 438.68 {Plan 1}'!H$15)),"",'III_Plan comp 438.68 {Plan 1}'!H$15&amp;analysismethod10)</f>
        <v xml:space="preserve">Mandatory Provider Type Validation Analysis; 
</v>
      </c>
      <c r="BP121" s="254" t="str">
        <f>IF(ISNUMBER(FIND(analysismethod10,'III_Plan comp 438.68 {Plan 1}'!I$15)),"",'III_Plan comp 438.68 {Plan 1}'!I$15&amp;analysismethod10)</f>
        <v xml:space="preserve">Mandatory Provider Type Validation Analysis; 
</v>
      </c>
      <c r="BQ121" s="254" t="str">
        <f>IF(ISNUMBER(FIND(analysismethod10,'III_Plan comp 438.68 {Plan 1}'!J$15)),"",'III_Plan comp 438.68 {Plan 1}'!J$15&amp;analysismethod10)</f>
        <v xml:space="preserve">Mandatory Provider Type Validation Analysis; 
</v>
      </c>
      <c r="BR121" s="254" t="str">
        <f>IF(ISNUMBER(FIND(analysismethod10,'III_Plan comp 438.68 {Plan 1}'!K$15)),"",'III_Plan comp 438.68 {Plan 1}'!K$15&amp;analysismethod10)</f>
        <v xml:space="preserve">Mandatory Provider Type Validation Analysis; 
</v>
      </c>
      <c r="BS121" s="254" t="str">
        <f>IF(ISNUMBER(FIND(analysismethod10,'III_Plan comp 438.68 {Plan 1}'!L$15)),"",'III_Plan comp 438.68 {Plan 1}'!L$15&amp;analysismethod10)</f>
        <v xml:space="preserve">Mandatory Provider Type Validation Analysis; 
</v>
      </c>
      <c r="BT121" s="254" t="str">
        <f>IF(ISNUMBER(FIND(analysismethod10,'III_Plan comp 438.68 {Plan 1}'!M$15)),"",'III_Plan comp 438.68 {Plan 1}'!M$15&amp;analysismethod10)</f>
        <v xml:space="preserve">Mandatory Provider Type Validation Analysis; 
</v>
      </c>
      <c r="BU121" s="254" t="str">
        <f>IF(ISNUMBER(FIND(analysismethod10,'III_Plan comp 438.68 {Plan 1}'!N$15)),"",'III_Plan comp 438.68 {Plan 1}'!N$15&amp;analysismethod10)</f>
        <v xml:space="preserve">Mandatory Provider Type Validation Analysis; 
</v>
      </c>
      <c r="BV121" s="254" t="str">
        <f>IF(ISNUMBER(FIND(analysismethod10,'III_Plan comp 438.68 {Plan 1}'!O$15)),"",'III_Plan comp 438.68 {Plan 1}'!O$15&amp;analysismethod10)</f>
        <v xml:space="preserve">Mandatory Provider Type Validation Analysis; 
</v>
      </c>
      <c r="BW121" s="254" t="str">
        <f>IF(ISNUMBER(FIND(analysismethod10,'III_Plan comp 438.68 {Plan 1}'!P$15)),"",'III_Plan comp 438.68 {Plan 1}'!P$15&amp;analysismethod10)</f>
        <v xml:space="preserve">Mandatory Provider Type Validation Analysis; 
</v>
      </c>
      <c r="BX121" s="254" t="str">
        <f>IF(ISNUMBER(FIND(analysismethod10,'III_Plan comp 438.68 {Plan 1}'!Q$15)),"",'III_Plan comp 438.68 {Plan 1}'!Q$15&amp;analysismethod10)</f>
        <v xml:space="preserve">Mandatory Provider Type Validation Analysis; 
</v>
      </c>
      <c r="BY121" s="254" t="str">
        <f>IF(ISNUMBER(FIND(analysismethod10,'III_Plan comp 438.68 {Plan 1}'!R$15)),"",'III_Plan comp 438.68 {Plan 1}'!R$15&amp;analysismethod10)</f>
        <v xml:space="preserve">Mandatory Provider Type Validation Analysis; 
</v>
      </c>
      <c r="BZ121" s="254" t="str">
        <f>IF(ISNUMBER(FIND(analysismethod10,'III_Plan comp 438.68 {Plan 1}'!S$15)),"",'III_Plan comp 438.68 {Plan 1}'!S$15&amp;analysismethod10)</f>
        <v xml:space="preserve">Mandatory Provider Type Validation Analysis; 
</v>
      </c>
      <c r="CA121" s="254" t="str">
        <f>IF(ISNUMBER(FIND(analysismethod10,'III_Plan comp 438.68 {Plan 1}'!T$15)),"",'III_Plan comp 438.68 {Plan 1}'!T$15&amp;analysismethod10)</f>
        <v xml:space="preserve">Mandatory Provider Type Validation Analysis; 
</v>
      </c>
      <c r="CB121" s="254" t="str">
        <f>IF(ISNUMBER(FIND(analysismethod10,'III_Plan comp 438.68 {Plan 1}'!U$15)),"",'III_Plan comp 438.68 {Plan 1}'!U$15&amp;analysismethod10)</f>
        <v xml:space="preserve">Mandatory Provider Type Validation Analysis; 
</v>
      </c>
      <c r="CC121" s="254" t="str">
        <f>IF(ISNUMBER(FIND(analysismethod10,'III_Plan comp 438.68 {Plan 1}'!V$15)),"",'III_Plan comp 438.68 {Plan 1}'!V$15&amp;analysismethod10)</f>
        <v xml:space="preserve">Mandatory Provider Type Validation Analysis; 
</v>
      </c>
      <c r="CD121" s="254" t="str">
        <f>IF(ISNUMBER(FIND(analysismethod10,'III_Plan comp 438.68 {Plan 1}'!W$15)),"",'III_Plan comp 438.68 {Plan 1}'!W$15&amp;analysismethod10)</f>
        <v xml:space="preserve">Mandatory Provider Type Validation Analysis; 
</v>
      </c>
      <c r="CE121" s="254" t="str">
        <f>IF(ISNUMBER(FIND(analysismethod10,'III_Plan comp 438.68 {Plan 1}'!X$15)),"",'III_Plan comp 438.68 {Plan 1}'!X$15&amp;analysismethod10)</f>
        <v xml:space="preserve">Mandatory Provider Type Validation Analysis; 
</v>
      </c>
      <c r="CF121" s="254" t="str">
        <f>IF(ISNUMBER(FIND(analysismethod10,'III_Plan comp 438.68 {Plan 1}'!Y$15)),"",'III_Plan comp 438.68 {Plan 1}'!Y$15&amp;analysismethod10)</f>
        <v xml:space="preserve">Mandatory Provider Type Validation Analysis; 
</v>
      </c>
      <c r="CG121" s="254" t="str">
        <f>IF(ISNUMBER(FIND(analysismethod10,'III_Plan comp 438.68 {Plan 1}'!Z$15)),"",'III_Plan comp 438.68 {Plan 1}'!Z$15&amp;analysismethod10)</f>
        <v xml:space="preserve">Mandatory Provider Type Validation Analysis; 
</v>
      </c>
      <c r="CH121" s="254" t="str">
        <f>IF(ISNUMBER(FIND(analysismethod10,'III_Plan comp 438.68 {Plan 1}'!AA$15)),"",'III_Plan comp 438.68 {Plan 1}'!AA$15&amp;analysismethod10)</f>
        <v xml:space="preserve">Mandatory Provider Type Validation Analysis; 
</v>
      </c>
      <c r="CI121" s="254" t="str">
        <f>IF(ISNUMBER(FIND(analysismethod10,'III_Plan comp 438.68 {Plan 1}'!AB$15)),"",'III_Plan comp 438.68 {Plan 1}'!AB$15&amp;analysismethod10)</f>
        <v xml:space="preserve">Mandatory Provider Type Validation Analysis; 
</v>
      </c>
      <c r="CJ121" s="254" t="str">
        <f>IF(ISNUMBER(FIND(analysismethod10,'III_Plan comp 438.68 {Plan 1}'!AC$15)),"",'III_Plan comp 438.68 {Plan 1}'!AC$15&amp;analysismethod10)</f>
        <v xml:space="preserve">Mandatory Provider Type Validation Analysis; 
</v>
      </c>
      <c r="CK121" s="254" t="str">
        <f>IF(ISNUMBER(FIND(analysismethod10,'III_Plan comp 438.68 {Plan 1}'!AD$15)),"",'III_Plan comp 438.68 {Plan 1}'!AD$15&amp;analysismethod10)</f>
        <v xml:space="preserve">Mandatory Provider Type Validation Analysis; 
</v>
      </c>
      <c r="CL121" s="254" t="str">
        <f>IF(ISNUMBER(FIND(analysismethod10,'III_Plan comp 438.68 {Plan 1}'!AE$15)),"",'III_Plan comp 438.68 {Plan 1}'!AE$15&amp;analysismethod10)</f>
        <v xml:space="preserve">Mandatory Provider Type Validation Analysis; 
</v>
      </c>
      <c r="CM121" s="254" t="str">
        <f>IF(ISNUMBER(FIND(analysismethod10,'III_Plan comp 438.68 {Plan 1}'!AF$15)),"",'III_Plan comp 438.68 {Plan 1}'!AF$15&amp;analysismethod10)</f>
        <v xml:space="preserve">Mandatory Provider Type Validation Analysis; 
</v>
      </c>
      <c r="CN121" s="254" t="str">
        <f>IF(ISNUMBER(FIND(analysismethod10,'III_Plan comp 438.68 {Plan 1}'!AG$15)),"",'III_Plan comp 438.68 {Plan 1}'!AG$15&amp;analysismethod10)</f>
        <v xml:space="preserve">Mandatory Provider Type Validation Analysis; 
</v>
      </c>
      <c r="CO121" s="254" t="str">
        <f>IF(ISNUMBER(FIND(analysismethod10,'III_Plan comp 438.68 {Plan 1}'!AH$15)),"",'III_Plan comp 438.68 {Plan 1}'!AH$15&amp;analysismethod10)</f>
        <v xml:space="preserve">Mandatory Provider Type Validation Analysis; 
</v>
      </c>
      <c r="CP121" s="254" t="str">
        <f>IF(ISNUMBER(FIND(analysismethod10,'III_Plan comp 438.68 {Plan 1}'!AI$15)),"",'III_Plan comp 438.68 {Plan 1}'!AI$15&amp;analysismethod10)</f>
        <v xml:space="preserve">Mandatory Provider Type Validation Analysis; 
</v>
      </c>
      <c r="CQ121" s="254" t="str">
        <f>IF(ISNUMBER(FIND(analysismethod10,'III_Plan comp 438.68 {Plan 1}'!AJ$15)),"",'III_Plan comp 438.68 {Plan 1}'!AJ$15&amp;analysismethod10)</f>
        <v xml:space="preserve">Mandatory Provider Type Validation Analysis; 
</v>
      </c>
      <c r="CR121" s="254" t="str">
        <f>IF(ISNUMBER(FIND(analysismethod10,'III_Plan comp 438.68 {Plan 1}'!AK$15)),"",'III_Plan comp 438.68 {Plan 1}'!AK$15&amp;analysismethod10)</f>
        <v xml:space="preserve">Mandatory Provider Type Validation Analysis; 
</v>
      </c>
      <c r="CS121" s="254" t="str">
        <f>IF(ISNUMBER(FIND(analysismethod10,'III_Plan comp 438.68 {Plan 1}'!AL$15)),"",'III_Plan comp 438.68 {Plan 1}'!AL$15&amp;analysismethod10)</f>
        <v xml:space="preserve">Mandatory Provider Type Validation Analysis; 
</v>
      </c>
      <c r="CT121" s="254" t="str">
        <f>IF(ISNUMBER(FIND(analysismethod10,'III_Plan comp 438.68 {Plan 1}'!AM$15)),"",'III_Plan comp 438.68 {Plan 1}'!AM$15&amp;analysismethod10)</f>
        <v xml:space="preserve">Mandatory Provider Type Validation Analysis; 
</v>
      </c>
      <c r="CU121" s="254" t="str">
        <f>IF(ISNUMBER(FIND(analysismethod10,'III_Plan comp 438.68 {Plan 1}'!AN$15)),"",'III_Plan comp 438.68 {Plan 1}'!AN$15&amp;analysismethod10)</f>
        <v xml:space="preserve">Mandatory Provider Type Validation Analysis; 
</v>
      </c>
      <c r="CV121" s="254" t="str">
        <f>IF(ISNUMBER(FIND(analysismethod10,'III_Plan comp 438.68 {Plan 1}'!AO$15)),"",'III_Plan comp 438.68 {Plan 1}'!AO$15&amp;analysismethod10)</f>
        <v xml:space="preserve">Mandatory Provider Type Validation Analysis; 
</v>
      </c>
      <c r="CW121" s="254" t="str">
        <f>IF(ISNUMBER(FIND(analysismethod10,'III_Plan comp 438.68 {Plan 1}'!AP$15)),"",'III_Plan comp 438.68 {Plan 1}'!AP$15&amp;analysismethod10)</f>
        <v xml:space="preserve">Mandatory Provider Type Validation Analysis; 
</v>
      </c>
      <c r="CX121" s="254" t="str">
        <f>IF(ISNUMBER(FIND(analysismethod10,'III_Plan comp 438.68 {Plan 1}'!AQ$15)),"",'III_Plan comp 438.68 {Plan 1}'!AQ$15&amp;analysismethod10)</f>
        <v xml:space="preserve">Mandatory Provider Type Validation Analysis; 
</v>
      </c>
      <c r="CY121" s="254" t="str">
        <f>IF(ISNUMBER(FIND(analysismethod10,'III_Plan comp 438.68 {Plan 1}'!AR$15)),"",'III_Plan comp 438.68 {Plan 1}'!AR$15&amp;analysismethod10)</f>
        <v xml:space="preserve">Mandatory Provider Type Validation Analysis; 
</v>
      </c>
      <c r="CZ121" s="254" t="str">
        <f>IF(ISNUMBER(FIND(analysismethod10,'III_Plan comp 438.68 {Plan 1}'!AS$15)),"",'III_Plan comp 438.68 {Plan 1}'!AS$15&amp;analysismethod10)</f>
        <v xml:space="preserve">Mandatory Provider Type Validation Analysis; 
</v>
      </c>
      <c r="DA121" s="254" t="str">
        <f>IF(ISNUMBER(FIND(analysismethod10,'III_Plan comp 438.68 {Plan 1}'!AT$15)),"",'III_Plan comp 438.68 {Plan 1}'!AT$15&amp;analysismethod10)</f>
        <v xml:space="preserve">Mandatory Provider Type Validation Analysis; 
</v>
      </c>
      <c r="DB121" s="254" t="str">
        <f>IF(ISNUMBER(FIND(analysismethod10,'III_Plan comp 438.68 {Plan 1}'!AU$15)),"",'III_Plan comp 438.68 {Plan 1}'!AU$15&amp;analysismethod10)</f>
        <v xml:space="preserve">Mandatory Provider Type Validation Analysis; 
</v>
      </c>
      <c r="DC121" s="254" t="str">
        <f>IF(ISNUMBER(FIND(analysismethod10,'III_Plan comp 438.68 {Plan 1}'!AV$15)),"",'III_Plan comp 438.68 {Plan 1}'!AV$15&amp;analysismethod10)</f>
        <v xml:space="preserve">Mandatory Provider Type Validation Analysis; 
</v>
      </c>
      <c r="DD121" s="254" t="str">
        <f>IF(ISNUMBER(FIND(analysismethod10,'III_Plan comp 438.68 {Plan 1}'!AW$15)),"",'III_Plan comp 438.68 {Plan 1}'!AW$15&amp;analysismethod10)</f>
        <v xml:space="preserve">Mandatory Provider Type Validation Analysis; 
</v>
      </c>
      <c r="DE121" s="254" t="str">
        <f>IF(ISNUMBER(FIND(analysismethod10,'III_Plan comp 438.68 {Plan 1}'!AX$15)),"",'III_Plan comp 438.68 {Plan 1}'!AX$15&amp;analysismethod10)</f>
        <v xml:space="preserve">Mandatory Provider Type Validation Analysis; 
</v>
      </c>
      <c r="DF121" s="254" t="str">
        <f>IF(ISNUMBER(FIND(analysismethod10,'III_Plan comp 438.68 {Plan 1}'!AY$15)),"",'III_Plan comp 438.68 {Plan 1}'!AY$15&amp;analysismethod10)</f>
        <v xml:space="preserve">Mandatory Provider Type Validation Analysis; 
</v>
      </c>
      <c r="DG121" s="254" t="str">
        <f>IF(ISNUMBER(FIND(analysismethod10,'III_Plan comp 438.68 {Plan 1}'!AZ$15)),"",'III_Plan comp 438.68 {Plan 1}'!AZ$15&amp;analysismethod10)</f>
        <v xml:space="preserve">Mandatory Provider Type Validation Analysis; 
</v>
      </c>
      <c r="DH121" s="254" t="str">
        <f>IF(ISNUMBER(FIND(analysismethod10,'III_Plan comp 438.68 {Plan 1}'!BA$15)),"",'III_Plan comp 438.68 {Plan 1}'!BA$15&amp;analysismethod10)</f>
        <v xml:space="preserve">Mandatory Provider Type Validation Analysis; 
</v>
      </c>
      <c r="DI121" s="254" t="str">
        <f>IF(ISNUMBER(FIND(analysismethod10,'III_Plan comp 438.68 {Plan 1}'!BB$15)),"",'III_Plan comp 438.68 {Plan 1}'!BB$15&amp;analysismethod10)</f>
        <v xml:space="preserve">Mandatory Provider Type Validation Analysis; 
</v>
      </c>
      <c r="DJ121" s="254" t="str">
        <f>IF(ISNUMBER(FIND(analysismethod10,'III_Plan comp 438.68 {Plan 1}'!BC$15)),"",'III_Plan comp 438.68 {Plan 1}'!BC$15&amp;analysismethod10)</f>
        <v xml:space="preserve">Mandatory Provider Type Validation Analysis; 
</v>
      </c>
      <c r="DK121" s="254" t="str">
        <f>IF(ISNUMBER(FIND(analysismethod10,'III_Plan comp 438.68 {Plan 1}'!BD$15)),"",'III_Plan comp 438.68 {Plan 1}'!BD$15&amp;analysismethod10)</f>
        <v xml:space="preserve">Mandatory Provider Type Validation Analysis; 
</v>
      </c>
      <c r="DL121" s="254" t="str">
        <f>IF(ISNUMBER(FIND(analysismethod10,'III_Plan comp 438.68 {Plan 1}'!BE$15)),"",'III_Plan comp 438.68 {Plan 1}'!BE$15&amp;analysismethod10)</f>
        <v xml:space="preserve">Mandatory Provider Type Validation Analysis; 
</v>
      </c>
      <c r="DM121" s="254" t="str">
        <f>IF(ISNUMBER(FIND(analysismethod10,'III_Plan comp 438.68 {Plan 1}'!BF$15)),"",'III_Plan comp 438.68 {Plan 1}'!BF$15&amp;analysismethod10)</f>
        <v xml:space="preserve">Mandatory Provider Type Validation Analysis; 
</v>
      </c>
      <c r="DN121" s="254" t="str">
        <f>IF(ISNUMBER(FIND(analysismethod10,'III_Plan comp 438.68 {Plan 1}'!BG$15)),"",'III_Plan comp 438.68 {Plan 1}'!BG$15&amp;analysismethod10)</f>
        <v xml:space="preserve">Mandatory Provider Type Validation Analysis; 
</v>
      </c>
      <c r="DO121" s="254" t="str">
        <f>IF(ISNUMBER(FIND(analysismethod10,'III_Plan comp 438.68 {Plan 1}'!BH$15)),"",'III_Plan comp 438.68 {Plan 1}'!BH$15&amp;analysismethod10)</f>
        <v xml:space="preserve">Mandatory Provider Type Validation Analysis; 
</v>
      </c>
      <c r="DP121" s="254" t="str">
        <f>IF(ISNUMBER(FIND(analysismethod10,'III_Plan comp 438.68 {Plan 1}'!BI$15)),"",'III_Plan comp 438.68 {Plan 1}'!BI$15&amp;analysismethod10)</f>
        <v xml:space="preserve">Mandatory Provider Type Validation Analysis; 
</v>
      </c>
      <c r="DQ121" s="254" t="str">
        <f>IF(ISNUMBER(FIND(analysismethod10,'III_Plan comp 438.68 {Plan 1}'!BJ$15)),"",'III_Plan comp 438.68 {Plan 1}'!BJ$15&amp;analysismethod10)</f>
        <v xml:space="preserve">Mandatory Provider Type Validation Analysis; 
</v>
      </c>
      <c r="DR121" s="254" t="str">
        <f>IF(ISNUMBER(FIND(analysismethod10,'III_Plan comp 438.68 {Plan 1}'!BK$15)),"",'III_Plan comp 438.68 {Plan 1}'!BK$15&amp;analysismethod10)</f>
        <v xml:space="preserve">Mandatory Provider Type Validation Analysis; 
</v>
      </c>
      <c r="DS121" s="254" t="str">
        <f>IF(ISNUMBER(FIND(analysismethod10,'III_Plan comp 438.68 {Plan 1}'!BL$15)),"",'III_Plan comp 438.68 {Plan 1}'!BL$15&amp;analysismethod10)</f>
        <v xml:space="preserve">Mandatory Provider Type Validation Analysis; 
</v>
      </c>
      <c r="DT121" s="254" t="str">
        <f>IF(ISNUMBER(FIND(analysismethod10,'III_Plan comp 438.68 {Plan 1}'!BM$15)),"",'III_Plan comp 438.68 {Plan 1}'!BM$15&amp;analysismethod10)</f>
        <v xml:space="preserve">Mandatory Provider Type Validation Analysis; 
</v>
      </c>
      <c r="DU121" s="254" t="str">
        <f>IF(ISNUMBER(FIND(analysismethod10,'III_Plan comp 438.68 {Plan 1}'!BN$15)),"",'III_Plan comp 438.68 {Plan 1}'!BN$15&amp;analysismethod10)</f>
        <v xml:space="preserve">Mandatory Provider Type Validation Analysis; 
</v>
      </c>
      <c r="DV121" s="254" t="str">
        <f>IF(ISNUMBER(FIND(analysismethod10,'III_Plan comp 438.68 {Plan 1}'!BO$15)),"",'III_Plan comp 438.68 {Plan 1}'!BO$15&amp;analysismethod10)</f>
        <v xml:space="preserve">Mandatory Provider Type Validation Analysis; 
</v>
      </c>
      <c r="DW121" s="254" t="str">
        <f>IF(ISNUMBER(FIND(analysismethod10,'III_Plan comp 438.68 {Plan 1}'!BP$15)),"",'III_Plan comp 438.68 {Plan 1}'!BP$15&amp;analysismethod10)</f>
        <v xml:space="preserve">Mandatory Provider Type Validation Analysis; 
</v>
      </c>
      <c r="DX121" s="254" t="str">
        <f>IF(ISNUMBER(FIND(analysismethod10,'III_Plan comp 438.68 {Plan 1}'!BQ$15)),"",'III_Plan comp 438.68 {Plan 1}'!BQ$15&amp;analysismethod10)</f>
        <v xml:space="preserve">Mandatory Provider Type Validation Analysis; 
</v>
      </c>
      <c r="DY121" s="254" t="str">
        <f>IF(ISNUMBER(FIND(analysismethod10,'III_Plan comp 438.68 {Plan 1}'!BR$15)),"",'III_Plan comp 438.68 {Plan 1}'!BR$15&amp;analysismethod10)</f>
        <v xml:space="preserve">Mandatory Provider Type Validation Analysis; 
</v>
      </c>
      <c r="DZ121" s="254" t="str">
        <f>IF(ISNUMBER(FIND(analysismethod10,'III_Plan comp 438.68 {Plan 1}'!BS$15)),"",'III_Plan comp 438.68 {Plan 1}'!BS$15&amp;analysismethod10)</f>
        <v xml:space="preserve">Mandatory Provider Type Validation Analysis; 
</v>
      </c>
      <c r="EA121" s="254" t="str">
        <f>IF(ISNUMBER(FIND(analysismethod10,'III_Plan comp 438.68 {Plan 1}'!BT$15)),"",'III_Plan comp 438.68 {Plan 1}'!BT$15&amp;analysismethod10)</f>
        <v xml:space="preserve">Mandatory Provider Type Validation Analysis; 
</v>
      </c>
      <c r="EB121" s="254" t="str">
        <f>IF(ISNUMBER(FIND(analysismethod10,'III_Plan comp 438.68 {Plan 1}'!BU$15)),"",'III_Plan comp 438.68 {Plan 1}'!BU$15&amp;analysismethod10)</f>
        <v xml:space="preserve">Mandatory Provider Type Validation Analysis; 
</v>
      </c>
      <c r="EC121" s="254" t="str">
        <f>IF(ISNUMBER(FIND(analysismethod10,'III_Plan comp 438.68 {Plan 1}'!BV$15)),"",'III_Plan comp 438.68 {Plan 1}'!BV$15&amp;analysismethod10)</f>
        <v xml:space="preserve">Mandatory Provider Type Validation Analysis; 
</v>
      </c>
      <c r="ED121" s="254" t="str">
        <f>IF(ISNUMBER(FIND(analysismethod10,'III_Plan comp 438.68 {Plan 1}'!BW$15)),"",'III_Plan comp 438.68 {Plan 1}'!BW$15&amp;analysismethod10)</f>
        <v xml:space="preserve">Mandatory Provider Type Validation Analysis; 
</v>
      </c>
      <c r="EE121" s="254" t="str">
        <f>IF(ISNUMBER(FIND(analysismethod10,'III_Plan comp 438.68 {Plan 1}'!BX$15)),"",'III_Plan comp 438.68 {Plan 1}'!BX$15&amp;analysismethod10)</f>
        <v xml:space="preserve">Mandatory Provider Type Validation Analysis; 
</v>
      </c>
      <c r="EF121" s="254" t="str">
        <f>IF(ISNUMBER(FIND(analysismethod10,'III_Plan comp 438.68 {Plan 1}'!BY$15)),"",'III_Plan comp 438.68 {Plan 1}'!BY$15&amp;analysismethod10)</f>
        <v xml:space="preserve">Mandatory Provider Type Validation Analysis; 
</v>
      </c>
      <c r="EG121" s="254" t="str">
        <f>IF(ISNUMBER(FIND(analysismethod10,'III_Plan comp 438.68 {Plan 1}'!BZ$15)),"",'III_Plan comp 438.68 {Plan 1}'!BZ$15&amp;analysismethod10)</f>
        <v xml:space="preserve">Mandatory Provider Type Validation Analysis; 
</v>
      </c>
      <c r="EH121" s="254" t="str">
        <f>IF(ISNUMBER(FIND(analysismethod10,'III_Plan comp 438.68 {Plan 1}'!CA$15)),"",'III_Plan comp 438.68 {Plan 1}'!CA$15&amp;analysismethod10)</f>
        <v xml:space="preserve">Mandatory Provider Type Validation Analysis; 
</v>
      </c>
      <c r="EI121" s="254" t="str">
        <f>IF(ISNUMBER(FIND(analysismethod10,'III_Plan comp 438.68 {Plan 1}'!CB$15)),"",'III_Plan comp 438.68 {Plan 1}'!CB$15&amp;analysismethod10)</f>
        <v xml:space="preserve">Mandatory Provider Type Validation Analysis; 
</v>
      </c>
      <c r="EJ121" s="254" t="str">
        <f>IF(ISNUMBER(FIND(analysismethod10,'III_Plan comp 438.68 {Plan 1}'!CC$15)),"",'III_Plan comp 438.68 {Plan 1}'!CC$15&amp;analysismethod10)</f>
        <v xml:space="preserve">Mandatory Provider Type Validation Analysis; 
</v>
      </c>
      <c r="EK121" s="254" t="str">
        <f>IF(ISNUMBER(FIND(analysismethod10,'III_Plan comp 438.68 {Plan 1}'!CD$15)),"",'III_Plan comp 438.68 {Plan 1}'!CD$15&amp;analysismethod10)</f>
        <v xml:space="preserve">Mandatory Provider Type Validation Analysis; 
</v>
      </c>
      <c r="EL121" s="254" t="str">
        <f>IF(ISNUMBER(FIND(analysismethod10,'III_Plan comp 438.68 {Plan 1}'!CE$15)),"",'III_Plan comp 438.68 {Plan 1}'!CE$15&amp;analysismethod10)</f>
        <v xml:space="preserve">Mandatory Provider Type Validation Analysis; 
</v>
      </c>
      <c r="EM121" s="254" t="str">
        <f>IF(ISNUMBER(FIND(analysismethod10,'III_Plan comp 438.68 {Plan 1}'!CF$15)),"",'III_Plan comp 438.68 {Plan 1}'!CF$15&amp;analysismethod10)</f>
        <v xml:space="preserve">Mandatory Provider Type Validation Analysis; 
</v>
      </c>
      <c r="EN121" s="254" t="str">
        <f>IF(ISNUMBER(FIND(analysismethod10,'III_Plan comp 438.68 {Plan 1}'!CG$15)),"",'III_Plan comp 438.68 {Plan 1}'!CG$15&amp;analysismethod10)</f>
        <v xml:space="preserve">Mandatory Provider Type Validation Analysis; 
</v>
      </c>
      <c r="EO121" s="254" t="str">
        <f>IF(ISNUMBER(FIND(analysismethod10,'III_Plan comp 438.68 {Plan 1}'!CH$15)),"",'III_Plan comp 438.68 {Plan 1}'!CH$15&amp;analysismethod10)</f>
        <v xml:space="preserve">Mandatory Provider Type Validation Analysis; 
</v>
      </c>
      <c r="EP121" s="254" t="str">
        <f>IF(ISNUMBER(FIND(analysismethod10,'III_Plan comp 438.68 {Plan 1}'!CI$15)),"",'III_Plan comp 438.68 {Plan 1}'!CI$15&amp;analysismethod10)</f>
        <v xml:space="preserve">Mandatory Provider Type Validation Analysis; 
</v>
      </c>
      <c r="EQ121" s="254" t="str">
        <f>IF(ISNUMBER(FIND(analysismethod10,'III_Plan comp 438.68 {Plan 1}'!CJ$15)),"",'III_Plan comp 438.68 {Plan 1}'!CJ$15&amp;analysismethod10)</f>
        <v xml:space="preserve">Mandatory Provider Type Validation Analysis; 
</v>
      </c>
      <c r="ER121" s="254" t="str">
        <f>IF(ISNUMBER(FIND(analysismethod10,'III_Plan comp 438.68 {Plan 1}'!CK$15)),"",'III_Plan comp 438.68 {Plan 1}'!CK$15&amp;analysismethod10)</f>
        <v xml:space="preserve">Mandatory Provider Type Validation Analysis; 
</v>
      </c>
      <c r="ES121" s="254" t="str">
        <f>IF(ISNUMBER(FIND(analysismethod10,'III_Plan comp 438.68 {Plan 1}'!CL$15)),"",'III_Plan comp 438.68 {Plan 1}'!CL$15&amp;analysismethod10)</f>
        <v xml:space="preserve">Mandatory Provider Type Validation Analysis; 
</v>
      </c>
      <c r="ET121" s="254" t="str">
        <f>IF(ISNUMBER(FIND(analysismethod10,'III_Plan comp 438.68 {Plan 1}'!CM$15)),"",'III_Plan comp 438.68 {Plan 1}'!CM$15&amp;analysismethod10)</f>
        <v xml:space="preserve">Mandatory Provider Type Validation Analysis; 
</v>
      </c>
      <c r="EU121" s="254" t="str">
        <f>IF(ISNUMBER(FIND(analysismethod10,'III_Plan comp 438.68 {Plan 1}'!CN$15)),"",'III_Plan comp 438.68 {Plan 1}'!CN$15&amp;analysismethod10)</f>
        <v xml:space="preserve">Mandatory Provider Type Validation Analysis; 
</v>
      </c>
      <c r="EV121" s="254" t="str">
        <f>IF(ISNUMBER(FIND(analysismethod10,'III_Plan comp 438.68 {Plan 1}'!CO$15)),"",'III_Plan comp 438.68 {Plan 1}'!CO$15&amp;analysismethod10)</f>
        <v xml:space="preserve">Mandatory Provider Type Validation Analysis; 
</v>
      </c>
      <c r="EW121" s="254" t="str">
        <f>IF(ISNUMBER(FIND(analysismethod10,'III_Plan comp 438.68 {Plan 1}'!CP$15)),"",'III_Plan comp 438.68 {Plan 1}'!CP$15&amp;analysismethod10)</f>
        <v xml:space="preserve">Mandatory Provider Type Validation Analysis; 
</v>
      </c>
      <c r="EX121" s="254" t="str">
        <f>IF(ISNUMBER(FIND(analysismethod10,'III_Plan comp 438.68 {Plan 1}'!CQ$15)),"",'III_Plan comp 438.68 {Plan 1}'!CQ$15&amp;analysismethod10)</f>
        <v xml:space="preserve">Mandatory Provider Type Validation Analysis; 
</v>
      </c>
      <c r="EY121" s="254" t="str">
        <f>IF(ISNUMBER(FIND(analysismethod10,'III_Plan comp 438.68 {Plan 1}'!CR$15)),"",'III_Plan comp 438.68 {Plan 1}'!CR$15&amp;analysismethod10)</f>
        <v xml:space="preserve">Mandatory Provider Type Validation Analysis; 
</v>
      </c>
      <c r="EZ121" s="254" t="str">
        <f>IF(ISNUMBER(FIND(analysismethod10,'III_Plan comp 438.68 {Plan 1}'!CS$15)),"",'III_Plan comp 438.68 {Plan 1}'!CS$15&amp;analysismethod10)</f>
        <v xml:space="preserve">Mandatory Provider Type Validation Analysis; 
</v>
      </c>
      <c r="FA121" s="254" t="str">
        <f>IF(ISNUMBER(FIND(analysismethod10,'III_Plan comp 438.68 {Plan 1}'!CT$15)),"",'III_Plan comp 438.68 {Plan 1}'!CT$15&amp;analysismethod10)</f>
        <v xml:space="preserve">Mandatory Provider Type Validation Analysis; 
</v>
      </c>
      <c r="FB121" s="254" t="str">
        <f>IF(ISNUMBER(FIND(analysismethod10,'III_Plan comp 438.68 {Plan 1}'!CU$15)),"",'III_Plan comp 438.68 {Plan 1}'!CU$15&amp;analysismethod10)</f>
        <v xml:space="preserve">Mandatory Provider Type Validation Analysis; 
</v>
      </c>
      <c r="FC121" s="254" t="str">
        <f>IF(ISNUMBER(FIND(analysismethod10,'III_Plan comp 438.68 {Plan 1}'!CV$15)),"",'III_Plan comp 438.68 {Plan 1}'!CV$15&amp;analysismethod10)</f>
        <v xml:space="preserve">Mandatory Provider Type Validation Analysis; 
</v>
      </c>
      <c r="FD121" s="254" t="str">
        <f>IF(ISNUMBER(FIND(analysismethod10,'III_Plan comp 438.68 {Plan 1}'!CW$15)),"",'III_Plan comp 438.68 {Plan 1}'!CW$15&amp;analysismethod10)</f>
        <v xml:space="preserve">Mandatory Provider Type Validation Analysis; 
</v>
      </c>
      <c r="FE121" s="254" t="str">
        <f>IF(ISNUMBER(FIND(analysismethod10,'III_Plan comp 438.68 {Plan 1}'!CX$15)),"",'III_Plan comp 438.68 {Plan 1}'!CX$15&amp;analysismethod10)</f>
        <v xml:space="preserve">Mandatory Provider Type Validation Analysis; 
</v>
      </c>
      <c r="FF121" s="254" t="str">
        <f>IF(ISNUMBER(FIND(analysismethod10,'III_Plan comp 438.68 {Plan 1}'!CY$15)),"",'III_Plan comp 438.68 {Plan 1}'!CY$15&amp;analysismethod10)</f>
        <v xml:space="preserve">Mandatory Provider Type Validation Analysis; 
</v>
      </c>
      <c r="FG121" s="254" t="str">
        <f>IF(ISNUMBER(FIND(analysismethod10,'III_Plan comp 438.68 {Plan 1}'!CZ$15)),"",'III_Plan comp 438.68 {Plan 1}'!CZ$15&amp;analysismethod10)</f>
        <v xml:space="preserve">Mandatory Provider Type Validation Analysis; 
</v>
      </c>
    </row>
    <row r="122" spans="62:163" ht="14.45" thickTop="1"/>
    <row r="123" spans="62:163" ht="14.45" thickBot="1"/>
    <row r="124" spans="62:163" ht="14.4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Revealed Shopper: Network Participation &amp; Appointment Availability; 
</v>
      </c>
      <c r="BM131" s="251" t="str">
        <f>IF(ISNUMBER(FIND(analysismethod8,'III_Plan comp 438.68 {Plan 10}'!F$15)),"",'III_Plan comp 438.68 {Plan 10}'!F$15&amp;analysismethod8)</f>
        <v xml:space="preserve">Revealed Shopper: Network Participation &amp; Appointment Availability; 
</v>
      </c>
      <c r="BN131" s="251" t="str">
        <f>IF(ISNUMBER(FIND(analysismethod8,'III_Plan comp 438.68 {Plan 10}'!G$15)),"",'III_Plan comp 438.68 {Plan 10}'!G$15&amp;analysismethod8)</f>
        <v xml:space="preserve">Revealed Shopper: Network Participation &amp; Appointment Availability; 
</v>
      </c>
      <c r="BO131" s="251" t="str">
        <f>IF(ISNUMBER(FIND(analysismethod8,'III_Plan comp 438.68 {Plan 10}'!H$15)),"",'III_Plan comp 438.68 {Plan 10}'!H$15&amp;analysismethod8)</f>
        <v xml:space="preserve">Revealed Shopper: Network Participation &amp; Appointment Availability; 
</v>
      </c>
      <c r="BP131" s="251" t="str">
        <f>IF(ISNUMBER(FIND(analysismethod8,'III_Plan comp 438.68 {Plan 10}'!I$15)),"",'III_Plan comp 438.68 {Plan 10}'!I$15&amp;analysismethod8)</f>
        <v xml:space="preserve">Revealed Shopper: Network Participation &amp; Appointment Availability; 
</v>
      </c>
      <c r="BQ131" s="251" t="str">
        <f>IF(ISNUMBER(FIND(analysismethod8,'III_Plan comp 438.68 {Plan 10}'!J$15)),"",'III_Plan comp 438.68 {Plan 10}'!J$15&amp;analysismethod8)</f>
        <v xml:space="preserve">Revealed Shopper: Network Participation &amp; Appointment Availability; 
</v>
      </c>
      <c r="BR131" s="251" t="str">
        <f>IF(ISNUMBER(FIND(analysismethod8,'III_Plan comp 438.68 {Plan 10}'!K$15)),"",'III_Plan comp 438.68 {Plan 10}'!K$15&amp;analysismethod8)</f>
        <v xml:space="preserve">Revealed Shopper: Network Participation &amp; Appointment Availability; 
</v>
      </c>
      <c r="BS131" s="251" t="str">
        <f>IF(ISNUMBER(FIND(analysismethod8,'III_Plan comp 438.68 {Plan 10}'!L$15)),"",'III_Plan comp 438.68 {Plan 10}'!L$15&amp;analysismethod8)</f>
        <v xml:space="preserve">Revealed Shopper: Network Participation &amp; Appointment Availability; 
</v>
      </c>
      <c r="BT131" s="251" t="str">
        <f>IF(ISNUMBER(FIND(analysismethod8,'III_Plan comp 438.68 {Plan 10}'!M$15)),"",'III_Plan comp 438.68 {Plan 10}'!M$15&amp;analysismethod8)</f>
        <v xml:space="preserve">Revealed Shopper: Network Participation &amp; Appointment Availability; 
</v>
      </c>
      <c r="BU131" s="251" t="str">
        <f>IF(ISNUMBER(FIND(analysismethod8,'III_Plan comp 438.68 {Plan 10}'!N$15)),"",'III_Plan comp 438.68 {Plan 10}'!N$15&amp;analysismethod8)</f>
        <v xml:space="preserve">Revealed Shopper: Network Participation &amp; Appointment Availability; 
</v>
      </c>
      <c r="BV131" s="251" t="str">
        <f>IF(ISNUMBER(FIND(analysismethod8,'III_Plan comp 438.68 {Plan 10}'!O$15)),"",'III_Plan comp 438.68 {Plan 10}'!O$15&amp;analysismethod8)</f>
        <v xml:space="preserve">Revealed Shopper: Network Participation &amp; Appointment Availability; 
</v>
      </c>
      <c r="BW131" s="251" t="str">
        <f>IF(ISNUMBER(FIND(analysismethod8,'III_Plan comp 438.68 {Plan 10}'!P$15)),"",'III_Plan comp 438.68 {Plan 10}'!P$15&amp;analysismethod8)</f>
        <v xml:space="preserve">Revealed Shopper: Network Participation &amp; Appointment Availability; 
</v>
      </c>
      <c r="BX131" s="251" t="str">
        <f>IF(ISNUMBER(FIND(analysismethod8,'III_Plan comp 438.68 {Plan 10}'!Q$15)),"",'III_Plan comp 438.68 {Plan 10}'!Q$15&amp;analysismethod8)</f>
        <v xml:space="preserve">Revealed Shopper: Network Participation &amp; Appointment Availability; 
</v>
      </c>
      <c r="BY131" s="251" t="str">
        <f>IF(ISNUMBER(FIND(analysismethod8,'III_Plan comp 438.68 {Plan 10}'!R$15)),"",'III_Plan comp 438.68 {Plan 10}'!R$15&amp;analysismethod8)</f>
        <v xml:space="preserve">Revealed Shopper: Network Participation &amp; Appointment Availability; 
</v>
      </c>
      <c r="BZ131" s="251" t="str">
        <f>IF(ISNUMBER(FIND(analysismethod8,'III_Plan comp 438.68 {Plan 10}'!S$15)),"",'III_Plan comp 438.68 {Plan 10}'!S$15&amp;analysismethod8)</f>
        <v xml:space="preserve">Revealed Shopper: Network Participation &amp; Appointment Availability; 
</v>
      </c>
      <c r="CA131" s="251" t="str">
        <f>IF(ISNUMBER(FIND(analysismethod8,'III_Plan comp 438.68 {Plan 10}'!T$15)),"",'III_Plan comp 438.68 {Plan 10}'!T$15&amp;analysismethod8)</f>
        <v xml:space="preserve">Revealed Shopper: Network Participation &amp; Appointment Availability; 
</v>
      </c>
      <c r="CB131" s="251" t="str">
        <f>IF(ISNUMBER(FIND(analysismethod8,'III_Plan comp 438.68 {Plan 10}'!U$15)),"",'III_Plan comp 438.68 {Plan 10}'!U$15&amp;analysismethod8)</f>
        <v xml:space="preserve">Revealed Shopper: Network Participation &amp; Appointment Availability; 
</v>
      </c>
      <c r="CC131" s="251" t="str">
        <f>IF(ISNUMBER(FIND(analysismethod8,'III_Plan comp 438.68 {Plan 10}'!V$15)),"",'III_Plan comp 438.68 {Plan 10}'!V$15&amp;analysismethod8)</f>
        <v xml:space="preserve">Revealed Shopper: Network Participation &amp; Appointment Availability; 
</v>
      </c>
      <c r="CD131" s="251" t="str">
        <f>IF(ISNUMBER(FIND(analysismethod8,'III_Plan comp 438.68 {Plan 10}'!W$15)),"",'III_Plan comp 438.68 {Plan 10}'!W$15&amp;analysismethod8)</f>
        <v xml:space="preserve">Revealed Shopper: Network Participation &amp; Appointment Availability; 
</v>
      </c>
      <c r="CE131" s="251" t="str">
        <f>IF(ISNUMBER(FIND(analysismethod8,'III_Plan comp 438.68 {Plan 10}'!X$15)),"",'III_Plan comp 438.68 {Plan 10}'!X$15&amp;analysismethod8)</f>
        <v xml:space="preserve">Revealed Shopper: Network Participation &amp; Appointment Availability; 
</v>
      </c>
      <c r="CF131" s="251" t="str">
        <f>IF(ISNUMBER(FIND(analysismethod8,'III_Plan comp 438.68 {Plan 10}'!Y$15)),"",'III_Plan comp 438.68 {Plan 10}'!Y$15&amp;analysismethod8)</f>
        <v xml:space="preserve">Revealed Shopper: Network Participation &amp; Appointment Availability; 
</v>
      </c>
      <c r="CG131" s="251" t="str">
        <f>IF(ISNUMBER(FIND(analysismethod8,'III_Plan comp 438.68 {Plan 10}'!Z$15)),"",'III_Plan comp 438.68 {Plan 10}'!Z$15&amp;analysismethod8)</f>
        <v xml:space="preserve">Revealed Shopper: Network Participation &amp; Appointment Availability; 
</v>
      </c>
      <c r="CH131" s="251" t="str">
        <f>IF(ISNUMBER(FIND(analysismethod8,'III_Plan comp 438.68 {Plan 10}'!AA$15)),"",'III_Plan comp 438.68 {Plan 10}'!AA$15&amp;analysismethod8)</f>
        <v xml:space="preserve">Revealed Shopper: Network Participation &amp; Appointment Availability; 
</v>
      </c>
      <c r="CI131" s="251" t="str">
        <f>IF(ISNUMBER(FIND(analysismethod8,'III_Plan comp 438.68 {Plan 10}'!AB$15)),"",'III_Plan comp 438.68 {Plan 10}'!AB$15&amp;analysismethod8)</f>
        <v xml:space="preserve">Revealed Shopper: Network Participation &amp; Appointment Availability; 
</v>
      </c>
      <c r="CJ131" s="251" t="str">
        <f>IF(ISNUMBER(FIND(analysismethod8,'III_Plan comp 438.68 {Plan 10}'!AC$15)),"",'III_Plan comp 438.68 {Plan 10}'!AC$15&amp;analysismethod8)</f>
        <v xml:space="preserve">Revealed Shopper: Network Participation &amp; Appointment Availability; 
</v>
      </c>
      <c r="CK131" s="251" t="str">
        <f>IF(ISNUMBER(FIND(analysismethod8,'III_Plan comp 438.68 {Plan 10}'!AD$15)),"",'III_Plan comp 438.68 {Plan 10}'!AD$15&amp;analysismethod8)</f>
        <v xml:space="preserve">Revealed Shopper: Network Participation &amp; Appointment Availability; 
</v>
      </c>
      <c r="CL131" s="251" t="str">
        <f>IF(ISNUMBER(FIND(analysismethod8,'III_Plan comp 438.68 {Plan 10}'!AE$15)),"",'III_Plan comp 438.68 {Plan 10}'!AE$15&amp;analysismethod8)</f>
        <v xml:space="preserve">Revealed Shopper: Network Participation &amp; Appointment Availability; 
</v>
      </c>
      <c r="CM131" s="251" t="str">
        <f>IF(ISNUMBER(FIND(analysismethod8,'III_Plan comp 438.68 {Plan 10}'!AF$15)),"",'III_Plan comp 438.68 {Plan 10}'!AF$15&amp;analysismethod8)</f>
        <v xml:space="preserve">Revealed Shopper: Network Participation &amp; Appointment Availability; 
</v>
      </c>
      <c r="CN131" s="251" t="str">
        <f>IF(ISNUMBER(FIND(analysismethod8,'III_Plan comp 438.68 {Plan 10}'!AG$15)),"",'III_Plan comp 438.68 {Plan 10}'!AG$15&amp;analysismethod8)</f>
        <v xml:space="preserve">Revealed Shopper: Network Participation &amp; Appointment Availability; 
</v>
      </c>
      <c r="CO131" s="251" t="str">
        <f>IF(ISNUMBER(FIND(analysismethod8,'III_Plan comp 438.68 {Plan 10}'!AH$15)),"",'III_Plan comp 438.68 {Plan 10}'!AH$15&amp;analysismethod8)</f>
        <v xml:space="preserve">Revealed Shopper: Network Participation &amp; Appointment Availability; 
</v>
      </c>
      <c r="CP131" s="251" t="str">
        <f>IF(ISNUMBER(FIND(analysismethod8,'III_Plan comp 438.68 {Plan 10}'!AI$15)),"",'III_Plan comp 438.68 {Plan 10}'!AI$15&amp;analysismethod8)</f>
        <v xml:space="preserve">Revealed Shopper: Network Participation &amp; Appointment Availability; 
</v>
      </c>
      <c r="CQ131" s="251" t="str">
        <f>IF(ISNUMBER(FIND(analysismethod8,'III_Plan comp 438.68 {Plan 10}'!AJ$15)),"",'III_Plan comp 438.68 {Plan 10}'!AJ$15&amp;analysismethod8)</f>
        <v xml:space="preserve">Revealed Shopper: Network Participation &amp; Appointment Availability; 
</v>
      </c>
      <c r="CR131" s="251" t="str">
        <f>IF(ISNUMBER(FIND(analysismethod8,'III_Plan comp 438.68 {Plan 10}'!AK$15)),"",'III_Plan comp 438.68 {Plan 10}'!AK$15&amp;analysismethod8)</f>
        <v xml:space="preserve">Revealed Shopper: Network Participation &amp; Appointment Availability; 
</v>
      </c>
      <c r="CS131" s="251" t="str">
        <f>IF(ISNUMBER(FIND(analysismethod8,'III_Plan comp 438.68 {Plan 10}'!AL$15)),"",'III_Plan comp 438.68 {Plan 10}'!AL$15&amp;analysismethod8)</f>
        <v xml:space="preserve">Revealed Shopper: Network Participation &amp; Appointment Availability; 
</v>
      </c>
      <c r="CT131" s="251" t="str">
        <f>IF(ISNUMBER(FIND(analysismethod8,'III_Plan comp 438.68 {Plan 10}'!AM$15)),"",'III_Plan comp 438.68 {Plan 10}'!AM$15&amp;analysismethod8)</f>
        <v xml:space="preserve">Revealed Shopper: Network Participation &amp; Appointment Availability; 
</v>
      </c>
      <c r="CU131" s="251" t="str">
        <f>IF(ISNUMBER(FIND(analysismethod8,'III_Plan comp 438.68 {Plan 10}'!AN$15)),"",'III_Plan comp 438.68 {Plan 10}'!AN$15&amp;analysismethod8)</f>
        <v xml:space="preserve">Revealed Shopper: Network Participation &amp; Appointment Availability; 
</v>
      </c>
      <c r="CV131" s="251" t="str">
        <f>IF(ISNUMBER(FIND(analysismethod8,'III_Plan comp 438.68 {Plan 10}'!AO$15)),"",'III_Plan comp 438.68 {Plan 10}'!AO$15&amp;analysismethod8)</f>
        <v xml:space="preserve">Revealed Shopper: Network Participation &amp; Appointment Availability; 
</v>
      </c>
      <c r="CW131" s="251" t="str">
        <f>IF(ISNUMBER(FIND(analysismethod8,'III_Plan comp 438.68 {Plan 10}'!AP$15)),"",'III_Plan comp 438.68 {Plan 10}'!AP$15&amp;analysismethod8)</f>
        <v xml:space="preserve">Revealed Shopper: Network Participation &amp; Appointment Availability; 
</v>
      </c>
      <c r="CX131" s="251" t="str">
        <f>IF(ISNUMBER(FIND(analysismethod8,'III_Plan comp 438.68 {Plan 10}'!AQ$15)),"",'III_Plan comp 438.68 {Plan 10}'!AQ$15&amp;analysismethod8)</f>
        <v xml:space="preserve">Revealed Shopper: Network Participation &amp; Appointment Availability; 
</v>
      </c>
      <c r="CY131" s="251" t="str">
        <f>IF(ISNUMBER(FIND(analysismethod8,'III_Plan comp 438.68 {Plan 10}'!AR$15)),"",'III_Plan comp 438.68 {Plan 10}'!AR$15&amp;analysismethod8)</f>
        <v xml:space="preserve">Revealed Shopper: Network Participation &amp; Appointment Availability; 
</v>
      </c>
      <c r="CZ131" s="251" t="str">
        <f>IF(ISNUMBER(FIND(analysismethod8,'III_Plan comp 438.68 {Plan 10}'!AS$15)),"",'III_Plan comp 438.68 {Plan 10}'!AS$15&amp;analysismethod8)</f>
        <v xml:space="preserve">Revealed Shopper: Network Participation &amp; Appointment Availability; 
</v>
      </c>
      <c r="DA131" s="251" t="str">
        <f>IF(ISNUMBER(FIND(analysismethod8,'III_Plan comp 438.68 {Plan 10}'!AT$15)),"",'III_Plan comp 438.68 {Plan 10}'!AT$15&amp;analysismethod8)</f>
        <v xml:space="preserve">Revealed Shopper: Network Participation &amp; Appointment Availability; 
</v>
      </c>
      <c r="DB131" s="251" t="str">
        <f>IF(ISNUMBER(FIND(analysismethod8,'III_Plan comp 438.68 {Plan 10}'!AU$15)),"",'III_Plan comp 438.68 {Plan 10}'!AU$15&amp;analysismethod8)</f>
        <v xml:space="preserve">Revealed Shopper: Network Participation &amp; Appointment Availability; 
</v>
      </c>
      <c r="DC131" s="251" t="str">
        <f>IF(ISNUMBER(FIND(analysismethod8,'III_Plan comp 438.68 {Plan 10}'!AV$15)),"",'III_Plan comp 438.68 {Plan 10}'!AV$15&amp;analysismethod8)</f>
        <v xml:space="preserve">Revealed Shopper: Network Participation &amp; Appointment Availability; 
</v>
      </c>
      <c r="DD131" s="251" t="str">
        <f>IF(ISNUMBER(FIND(analysismethod8,'III_Plan comp 438.68 {Plan 10}'!AW$15)),"",'III_Plan comp 438.68 {Plan 10}'!AW$15&amp;analysismethod8)</f>
        <v xml:space="preserve">Revealed Shopper: Network Participation &amp; Appointment Availability; 
</v>
      </c>
      <c r="DE131" s="251" t="str">
        <f>IF(ISNUMBER(FIND(analysismethod8,'III_Plan comp 438.68 {Plan 10}'!AX$15)),"",'III_Plan comp 438.68 {Plan 10}'!AX$15&amp;analysismethod8)</f>
        <v xml:space="preserve">Revealed Shopper: Network Participation &amp; Appointment Availability; 
</v>
      </c>
      <c r="DF131" s="251" t="str">
        <f>IF(ISNUMBER(FIND(analysismethod8,'III_Plan comp 438.68 {Plan 10}'!AY$15)),"",'III_Plan comp 438.68 {Plan 10}'!AY$15&amp;analysismethod8)</f>
        <v xml:space="preserve">Revealed Shopper: Network Participation &amp; Appointment Availability; 
</v>
      </c>
      <c r="DG131" s="251" t="str">
        <f>IF(ISNUMBER(FIND(analysismethod8,'III_Plan comp 438.68 {Plan 10}'!AZ$15)),"",'III_Plan comp 438.68 {Plan 10}'!AZ$15&amp;analysismethod8)</f>
        <v xml:space="preserve">Revealed Shopper: Network Participation &amp; Appointment Availability; 
</v>
      </c>
      <c r="DH131" s="251" t="str">
        <f>IF(ISNUMBER(FIND(analysismethod8,'III_Plan comp 438.68 {Plan 10}'!BA$15)),"",'III_Plan comp 438.68 {Plan 10}'!BA$15&amp;analysismethod8)</f>
        <v xml:space="preserve">Revealed Shopper: Network Participation &amp; Appointment Availability; 
</v>
      </c>
      <c r="DI131" s="251" t="str">
        <f>IF(ISNUMBER(FIND(analysismethod8,'III_Plan comp 438.68 {Plan 10}'!BB$15)),"",'III_Plan comp 438.68 {Plan 10}'!BB$15&amp;analysismethod8)</f>
        <v xml:space="preserve">Revealed Shopper: Network Participation &amp; Appointment Availability; 
</v>
      </c>
      <c r="DJ131" s="251" t="str">
        <f>IF(ISNUMBER(FIND(analysismethod8,'III_Plan comp 438.68 {Plan 10}'!BC$15)),"",'III_Plan comp 438.68 {Plan 10}'!BC$15&amp;analysismethod8)</f>
        <v xml:space="preserve">Revealed Shopper: Network Participation &amp; Appointment Availability; 
</v>
      </c>
      <c r="DK131" s="251" t="str">
        <f>IF(ISNUMBER(FIND(analysismethod8,'III_Plan comp 438.68 {Plan 10}'!BD$15)),"",'III_Plan comp 438.68 {Plan 10}'!BD$15&amp;analysismethod8)</f>
        <v xml:space="preserve">Revealed Shopper: Network Participation &amp; Appointment Availability; 
</v>
      </c>
      <c r="DL131" s="251" t="str">
        <f>IF(ISNUMBER(FIND(analysismethod8,'III_Plan comp 438.68 {Plan 10}'!BE$15)),"",'III_Plan comp 438.68 {Plan 10}'!BE$15&amp;analysismethod8)</f>
        <v xml:space="preserve">Revealed Shopper: Network Participation &amp; Appointment Availability; 
</v>
      </c>
      <c r="DM131" s="251" t="str">
        <f>IF(ISNUMBER(FIND(analysismethod8,'III_Plan comp 438.68 {Plan 10}'!BF$15)),"",'III_Plan comp 438.68 {Plan 10}'!BF$15&amp;analysismethod8)</f>
        <v xml:space="preserve">Revealed Shopper: Network Participation &amp; Appointment Availability; 
</v>
      </c>
      <c r="DN131" s="251" t="str">
        <f>IF(ISNUMBER(FIND(analysismethod8,'III_Plan comp 438.68 {Plan 10}'!BG$15)),"",'III_Plan comp 438.68 {Plan 10}'!BG$15&amp;analysismethod8)</f>
        <v xml:space="preserve">Revealed Shopper: Network Participation &amp; Appointment Availability; 
</v>
      </c>
      <c r="DO131" s="251" t="str">
        <f>IF(ISNUMBER(FIND(analysismethod8,'III_Plan comp 438.68 {Plan 10}'!BH$15)),"",'III_Plan comp 438.68 {Plan 10}'!BH$15&amp;analysismethod8)</f>
        <v xml:space="preserve">Revealed Shopper: Network Participation &amp; Appointment Availability; 
</v>
      </c>
      <c r="DP131" s="251" t="str">
        <f>IF(ISNUMBER(FIND(analysismethod8,'III_Plan comp 438.68 {Plan 10}'!BI$15)),"",'III_Plan comp 438.68 {Plan 10}'!BI$15&amp;analysismethod8)</f>
        <v xml:space="preserve">Revealed Shopper: Network Participation &amp; Appointment Availability; 
</v>
      </c>
      <c r="DQ131" s="251" t="str">
        <f>IF(ISNUMBER(FIND(analysismethod8,'III_Plan comp 438.68 {Plan 10}'!BJ$15)),"",'III_Plan comp 438.68 {Plan 10}'!BJ$15&amp;analysismethod8)</f>
        <v xml:space="preserve">Revealed Shopper: Network Participation &amp; Appointment Availability; 
</v>
      </c>
      <c r="DR131" s="251" t="str">
        <f>IF(ISNUMBER(FIND(analysismethod8,'III_Plan comp 438.68 {Plan 10}'!BK$15)),"",'III_Plan comp 438.68 {Plan 10}'!BK$15&amp;analysismethod8)</f>
        <v xml:space="preserve">Revealed Shopper: Network Participation &amp; Appointment Availability; 
</v>
      </c>
      <c r="DS131" s="251" t="str">
        <f>IF(ISNUMBER(FIND(analysismethod8,'III_Plan comp 438.68 {Plan 10}'!BL$15)),"",'III_Plan comp 438.68 {Plan 10}'!BL$15&amp;analysismethod8)</f>
        <v xml:space="preserve">Revealed Shopper: Network Participation &amp; Appointment Availability; 
</v>
      </c>
      <c r="DT131" s="251" t="str">
        <f>IF(ISNUMBER(FIND(analysismethod8,'III_Plan comp 438.68 {Plan 10}'!BM$15)),"",'III_Plan comp 438.68 {Plan 10}'!BM$15&amp;analysismethod8)</f>
        <v xml:space="preserve">Revealed Shopper: Network Participation &amp; Appointment Availability; 
</v>
      </c>
      <c r="DU131" s="251" t="str">
        <f>IF(ISNUMBER(FIND(analysismethod8,'III_Plan comp 438.68 {Plan 10}'!BN$15)),"",'III_Plan comp 438.68 {Plan 10}'!BN$15&amp;analysismethod8)</f>
        <v xml:space="preserve">Revealed Shopper: Network Participation &amp; Appointment Availability; 
</v>
      </c>
      <c r="DV131" s="251" t="str">
        <f>IF(ISNUMBER(FIND(analysismethod8,'III_Plan comp 438.68 {Plan 10}'!BO$15)),"",'III_Plan comp 438.68 {Plan 10}'!BO$15&amp;analysismethod8)</f>
        <v xml:space="preserve">Revealed Shopper: Network Participation &amp; Appointment Availability; 
</v>
      </c>
      <c r="DW131" s="251" t="str">
        <f>IF(ISNUMBER(FIND(analysismethod8,'III_Plan comp 438.68 {Plan 10}'!BP$15)),"",'III_Plan comp 438.68 {Plan 10}'!BP$15&amp;analysismethod8)</f>
        <v xml:space="preserve">Revealed Shopper: Network Participation &amp; Appointment Availability; 
</v>
      </c>
      <c r="DX131" s="251" t="str">
        <f>IF(ISNUMBER(FIND(analysismethod8,'III_Plan comp 438.68 {Plan 10}'!BQ$15)),"",'III_Plan comp 438.68 {Plan 10}'!BQ$15&amp;analysismethod8)</f>
        <v xml:space="preserve">Revealed Shopper: Network Participation &amp; Appointment Availability; 
</v>
      </c>
      <c r="DY131" s="251" t="str">
        <f>IF(ISNUMBER(FIND(analysismethod8,'III_Plan comp 438.68 {Plan 10}'!BR$15)),"",'III_Plan comp 438.68 {Plan 10}'!BR$15&amp;analysismethod8)</f>
        <v xml:space="preserve">Revealed Shopper: Network Participation &amp; Appointment Availability; 
</v>
      </c>
      <c r="DZ131" s="251" t="str">
        <f>IF(ISNUMBER(FIND(analysismethod8,'III_Plan comp 438.68 {Plan 10}'!BS$15)),"",'III_Plan comp 438.68 {Plan 10}'!BS$15&amp;analysismethod8)</f>
        <v xml:space="preserve">Revealed Shopper: Network Participation &amp; Appointment Availability; 
</v>
      </c>
      <c r="EA131" s="251" t="str">
        <f>IF(ISNUMBER(FIND(analysismethod8,'III_Plan comp 438.68 {Plan 10}'!BT$15)),"",'III_Plan comp 438.68 {Plan 10}'!BT$15&amp;analysismethod8)</f>
        <v xml:space="preserve">Revealed Shopper: Network Participation &amp; Appointment Availability; 
</v>
      </c>
      <c r="EB131" s="251" t="str">
        <f>IF(ISNUMBER(FIND(analysismethod8,'III_Plan comp 438.68 {Plan 10}'!BU$15)),"",'III_Plan comp 438.68 {Plan 10}'!BU$15&amp;analysismethod8)</f>
        <v xml:space="preserve">Revealed Shopper: Network Participation &amp; Appointment Availability; 
</v>
      </c>
      <c r="EC131" s="251" t="str">
        <f>IF(ISNUMBER(FIND(analysismethod8,'III_Plan comp 438.68 {Plan 10}'!BV$15)),"",'III_Plan comp 438.68 {Plan 10}'!BV$15&amp;analysismethod8)</f>
        <v xml:space="preserve">Revealed Shopper: Network Participation &amp; Appointment Availability; 
</v>
      </c>
      <c r="ED131" s="251" t="str">
        <f>IF(ISNUMBER(FIND(analysismethod8,'III_Plan comp 438.68 {Plan 10}'!BW$15)),"",'III_Plan comp 438.68 {Plan 10}'!BW$15&amp;analysismethod8)</f>
        <v xml:space="preserve">Revealed Shopper: Network Participation &amp; Appointment Availability; 
</v>
      </c>
      <c r="EE131" s="251" t="str">
        <f>IF(ISNUMBER(FIND(analysismethod8,'III_Plan comp 438.68 {Plan 10}'!BX$15)),"",'III_Plan comp 438.68 {Plan 10}'!BX$15&amp;analysismethod8)</f>
        <v xml:space="preserve">Revealed Shopper: Network Participation &amp; Appointment Availability; 
</v>
      </c>
      <c r="EF131" s="251" t="str">
        <f>IF(ISNUMBER(FIND(analysismethod8,'III_Plan comp 438.68 {Plan 10}'!BY$15)),"",'III_Plan comp 438.68 {Plan 10}'!BY$15&amp;analysismethod8)</f>
        <v xml:space="preserve">Revealed Shopper: Network Participation &amp; Appointment Availability; 
</v>
      </c>
      <c r="EG131" s="251" t="str">
        <f>IF(ISNUMBER(FIND(analysismethod8,'III_Plan comp 438.68 {Plan 10}'!BZ$15)),"",'III_Plan comp 438.68 {Plan 10}'!BZ$15&amp;analysismethod8)</f>
        <v xml:space="preserve">Revealed Shopper: Network Participation &amp; Appointment Availability; 
</v>
      </c>
      <c r="EH131" s="251" t="str">
        <f>IF(ISNUMBER(FIND(analysismethod8,'III_Plan comp 438.68 {Plan 10}'!CA$15)),"",'III_Plan comp 438.68 {Plan 10}'!CA$15&amp;analysismethod8)</f>
        <v xml:space="preserve">Revealed Shopper: Network Participation &amp; Appointment Availability; 
</v>
      </c>
      <c r="EI131" s="251" t="str">
        <f>IF(ISNUMBER(FIND(analysismethod8,'III_Plan comp 438.68 {Plan 10}'!CB$15)),"",'III_Plan comp 438.68 {Plan 10}'!CB$15&amp;analysismethod8)</f>
        <v xml:space="preserve">Revealed Shopper: Network Participation &amp; Appointment Availability; 
</v>
      </c>
      <c r="EJ131" s="251" t="str">
        <f>IF(ISNUMBER(FIND(analysismethod8,'III_Plan comp 438.68 {Plan 10}'!CC$15)),"",'III_Plan comp 438.68 {Plan 10}'!CC$15&amp;analysismethod8)</f>
        <v xml:space="preserve">Revealed Shopper: Network Participation &amp; Appointment Availability; 
</v>
      </c>
      <c r="EK131" s="251" t="str">
        <f>IF(ISNUMBER(FIND(analysismethod8,'III_Plan comp 438.68 {Plan 10}'!CD$15)),"",'III_Plan comp 438.68 {Plan 10}'!CD$15&amp;analysismethod8)</f>
        <v xml:space="preserve">Revealed Shopper: Network Participation &amp; Appointment Availability; 
</v>
      </c>
      <c r="EL131" s="251" t="str">
        <f>IF(ISNUMBER(FIND(analysismethod8,'III_Plan comp 438.68 {Plan 10}'!CE$15)),"",'III_Plan comp 438.68 {Plan 10}'!CE$15&amp;analysismethod8)</f>
        <v xml:space="preserve">Revealed Shopper: Network Participation &amp; Appointment Availability; 
</v>
      </c>
      <c r="EM131" s="251" t="str">
        <f>IF(ISNUMBER(FIND(analysismethod8,'III_Plan comp 438.68 {Plan 10}'!CF$15)),"",'III_Plan comp 438.68 {Plan 10}'!CF$15&amp;analysismethod8)</f>
        <v xml:space="preserve">Revealed Shopper: Network Participation &amp; Appointment Availability; 
</v>
      </c>
      <c r="EN131" s="251" t="str">
        <f>IF(ISNUMBER(FIND(analysismethod8,'III_Plan comp 438.68 {Plan 10}'!CG$15)),"",'III_Plan comp 438.68 {Plan 10}'!CG$15&amp;analysismethod8)</f>
        <v xml:space="preserve">Revealed Shopper: Network Participation &amp; Appointment Availability; 
</v>
      </c>
      <c r="EO131" s="251" t="str">
        <f>IF(ISNUMBER(FIND(analysismethod8,'III_Plan comp 438.68 {Plan 10}'!CH$15)),"",'III_Plan comp 438.68 {Plan 10}'!CH$15&amp;analysismethod8)</f>
        <v xml:space="preserve">Revealed Shopper: Network Participation &amp; Appointment Availability; 
</v>
      </c>
      <c r="EP131" s="251" t="str">
        <f>IF(ISNUMBER(FIND(analysismethod8,'III_Plan comp 438.68 {Plan 10}'!CI$15)),"",'III_Plan comp 438.68 {Plan 10}'!CI$15&amp;analysismethod8)</f>
        <v xml:space="preserve">Revealed Shopper: Network Participation &amp; Appointment Availability; 
</v>
      </c>
      <c r="EQ131" s="251" t="str">
        <f>IF(ISNUMBER(FIND(analysismethod8,'III_Plan comp 438.68 {Plan 10}'!CJ$15)),"",'III_Plan comp 438.68 {Plan 10}'!CJ$15&amp;analysismethod8)</f>
        <v xml:space="preserve">Revealed Shopper: Network Participation &amp; Appointment Availability; 
</v>
      </c>
      <c r="ER131" s="251" t="str">
        <f>IF(ISNUMBER(FIND(analysismethod8,'III_Plan comp 438.68 {Plan 10}'!CK$15)),"",'III_Plan comp 438.68 {Plan 10}'!CK$15&amp;analysismethod8)</f>
        <v xml:space="preserve">Revealed Shopper: Network Participation &amp; Appointment Availability; 
</v>
      </c>
      <c r="ES131" s="251" t="str">
        <f>IF(ISNUMBER(FIND(analysismethod8,'III_Plan comp 438.68 {Plan 10}'!CL$15)),"",'III_Plan comp 438.68 {Plan 10}'!CL$15&amp;analysismethod8)</f>
        <v xml:space="preserve">Revealed Shopper: Network Participation &amp; Appointment Availability; 
</v>
      </c>
      <c r="ET131" s="251" t="str">
        <f>IF(ISNUMBER(FIND(analysismethod8,'III_Plan comp 438.68 {Plan 10}'!CM$15)),"",'III_Plan comp 438.68 {Plan 10}'!CM$15&amp;analysismethod8)</f>
        <v xml:space="preserve">Revealed Shopper: Network Participation &amp; Appointment Availability; 
</v>
      </c>
      <c r="EU131" s="251" t="str">
        <f>IF(ISNUMBER(FIND(analysismethod8,'III_Plan comp 438.68 {Plan 10}'!CN$15)),"",'III_Plan comp 438.68 {Plan 10}'!CN$15&amp;analysismethod8)</f>
        <v xml:space="preserve">Revealed Shopper: Network Participation &amp; Appointment Availability; 
</v>
      </c>
      <c r="EV131" s="251" t="str">
        <f>IF(ISNUMBER(FIND(analysismethod8,'III_Plan comp 438.68 {Plan 10}'!CO$15)),"",'III_Plan comp 438.68 {Plan 10}'!CO$15&amp;analysismethod8)</f>
        <v xml:space="preserve">Revealed Shopper: Network Participation &amp; Appointment Availability; 
</v>
      </c>
      <c r="EW131" s="251" t="str">
        <f>IF(ISNUMBER(FIND(analysismethod8,'III_Plan comp 438.68 {Plan 10}'!CP$15)),"",'III_Plan comp 438.68 {Plan 10}'!CP$15&amp;analysismethod8)</f>
        <v xml:space="preserve">Revealed Shopper: Network Participation &amp; Appointment Availability; 
</v>
      </c>
      <c r="EX131" s="251" t="str">
        <f>IF(ISNUMBER(FIND(analysismethod8,'III_Plan comp 438.68 {Plan 10}'!CQ$15)),"",'III_Plan comp 438.68 {Plan 10}'!CQ$15&amp;analysismethod8)</f>
        <v xml:space="preserve">Revealed Shopper: Network Participation &amp; Appointment Availability; 
</v>
      </c>
      <c r="EY131" s="251" t="str">
        <f>IF(ISNUMBER(FIND(analysismethod8,'III_Plan comp 438.68 {Plan 10}'!CR$15)),"",'III_Plan comp 438.68 {Plan 10}'!CR$15&amp;analysismethod8)</f>
        <v xml:space="preserve">Revealed Shopper: Network Participation &amp; Appointment Availability; 
</v>
      </c>
      <c r="EZ131" s="251" t="str">
        <f>IF(ISNUMBER(FIND(analysismethod8,'III_Plan comp 438.68 {Plan 10}'!CS$15)),"",'III_Plan comp 438.68 {Plan 10}'!CS$15&amp;analysismethod8)</f>
        <v xml:space="preserve">Revealed Shopper: Network Participation &amp; Appointment Availability; 
</v>
      </c>
      <c r="FA131" s="251" t="str">
        <f>IF(ISNUMBER(FIND(analysismethod8,'III_Plan comp 438.68 {Plan 10}'!CT$15)),"",'III_Plan comp 438.68 {Plan 10}'!CT$15&amp;analysismethod8)</f>
        <v xml:space="preserve">Revealed Shopper: Network Participation &amp; Appointment Availability; 
</v>
      </c>
      <c r="FB131" s="251" t="str">
        <f>IF(ISNUMBER(FIND(analysismethod8,'III_Plan comp 438.68 {Plan 10}'!CU$15)),"",'III_Plan comp 438.68 {Plan 10}'!CU$15&amp;analysismethod8)</f>
        <v xml:space="preserve">Revealed Shopper: Network Participation &amp; Appointment Availability; 
</v>
      </c>
      <c r="FC131" s="251" t="str">
        <f>IF(ISNUMBER(FIND(analysismethod8,'III_Plan comp 438.68 {Plan 10}'!CV$15)),"",'III_Plan comp 438.68 {Plan 10}'!CV$15&amp;analysismethod8)</f>
        <v xml:space="preserve">Revealed Shopper: Network Participation &amp; Appointment Availability; 
</v>
      </c>
      <c r="FD131" s="251" t="str">
        <f>IF(ISNUMBER(FIND(analysismethod8,'III_Plan comp 438.68 {Plan 10}'!CW$15)),"",'III_Plan comp 438.68 {Plan 10}'!CW$15&amp;analysismethod8)</f>
        <v xml:space="preserve">Revealed Shopper: Network Participation &amp; Appointment Availability; 
</v>
      </c>
      <c r="FE131" s="251" t="str">
        <f>IF(ISNUMBER(FIND(analysismethod8,'III_Plan comp 438.68 {Plan 10}'!CX$15)),"",'III_Plan comp 438.68 {Plan 10}'!CX$15&amp;analysismethod8)</f>
        <v xml:space="preserve">Revealed Shopper: Network Participation &amp; Appointment Availability; 
</v>
      </c>
      <c r="FF131" s="251" t="str">
        <f>IF(ISNUMBER(FIND(analysismethod8,'III_Plan comp 438.68 {Plan 10}'!CY$15)),"",'III_Plan comp 438.68 {Plan 10}'!CY$15&amp;analysismethod8)</f>
        <v xml:space="preserve">Revealed Shopper: Network Participation &amp; Appointment Availability; 
</v>
      </c>
      <c r="FG131" s="251" t="str">
        <f>IF(ISNUMBER(FIND(analysismethod8,'III_Plan comp 438.68 {Plan 10}'!CZ$15)),"",'III_Plan comp 438.68 {Plan 10}'!CZ$15&amp;analysismethod8)</f>
        <v xml:space="preserve">Revealed Shopper: Network Participation &amp; Appointment Availability;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FTE Ratio Analysis; 
</v>
      </c>
      <c r="BM132" s="251" t="str">
        <f>IF(ISNUMBER(FIND(analysismethod9,'III_Plan comp 438.68 {Plan 10}'!F$15)),"",'III_Plan comp 438.68 {Plan 10}'!F$15&amp;analysismethod9)</f>
        <v xml:space="preserve">FTE Ratio Analysis; 
</v>
      </c>
      <c r="BN132" s="251" t="str">
        <f>IF(ISNUMBER(FIND(analysismethod9,'III_Plan comp 438.68 {Plan 10}'!G$15)),"",'III_Plan comp 438.68 {Plan 10}'!G$15&amp;analysismethod9)</f>
        <v xml:space="preserve">FTE Ratio Analysis; 
</v>
      </c>
      <c r="BO132" s="251" t="str">
        <f>IF(ISNUMBER(FIND(analysismethod9,'III_Plan comp 438.68 {Plan 10}'!H$15)),"",'III_Plan comp 438.68 {Plan 10}'!H$15&amp;analysismethod9)</f>
        <v xml:space="preserve">FTE Ratio Analysis; 
</v>
      </c>
      <c r="BP132" s="251" t="str">
        <f>IF(ISNUMBER(FIND(analysismethod9,'III_Plan comp 438.68 {Plan 10}'!I$15)),"",'III_Plan comp 438.68 {Plan 10}'!I$15&amp;analysismethod9)</f>
        <v xml:space="preserve">FTE Ratio Analysis; 
</v>
      </c>
      <c r="BQ132" s="251" t="str">
        <f>IF(ISNUMBER(FIND(analysismethod9,'III_Plan comp 438.68 {Plan 10}'!J$15)),"",'III_Plan comp 438.68 {Plan 10}'!J$15&amp;analysismethod9)</f>
        <v xml:space="preserve">FTE Ratio Analysis; 
</v>
      </c>
      <c r="BR132" s="251" t="str">
        <f>IF(ISNUMBER(FIND(analysismethod9,'III_Plan comp 438.68 {Plan 10}'!K$15)),"",'III_Plan comp 438.68 {Plan 10}'!K$15&amp;analysismethod9)</f>
        <v xml:space="preserve">FTE Ratio Analysis; 
</v>
      </c>
      <c r="BS132" s="251" t="str">
        <f>IF(ISNUMBER(FIND(analysismethod9,'III_Plan comp 438.68 {Plan 10}'!L$15)),"",'III_Plan comp 438.68 {Plan 10}'!L$15&amp;analysismethod9)</f>
        <v xml:space="preserve">FTE Ratio Analysis; 
</v>
      </c>
      <c r="BT132" s="251" t="str">
        <f>IF(ISNUMBER(FIND(analysismethod9,'III_Plan comp 438.68 {Plan 10}'!M$15)),"",'III_Plan comp 438.68 {Plan 10}'!M$15&amp;analysismethod9)</f>
        <v xml:space="preserve">FTE Ratio Analysis; 
</v>
      </c>
      <c r="BU132" s="251" t="str">
        <f>IF(ISNUMBER(FIND(analysismethod9,'III_Plan comp 438.68 {Plan 10}'!N$15)),"",'III_Plan comp 438.68 {Plan 10}'!N$15&amp;analysismethod9)</f>
        <v xml:space="preserve">FTE Ratio Analysis; 
</v>
      </c>
      <c r="BV132" s="251" t="str">
        <f>IF(ISNUMBER(FIND(analysismethod9,'III_Plan comp 438.68 {Plan 10}'!O$15)),"",'III_Plan comp 438.68 {Plan 10}'!O$15&amp;analysismethod9)</f>
        <v xml:space="preserve">FTE Ratio Analysis; 
</v>
      </c>
      <c r="BW132" s="251" t="str">
        <f>IF(ISNUMBER(FIND(analysismethod9,'III_Plan comp 438.68 {Plan 10}'!P$15)),"",'III_Plan comp 438.68 {Plan 10}'!P$15&amp;analysismethod9)</f>
        <v xml:space="preserve">FTE Ratio Analysis; 
</v>
      </c>
      <c r="BX132" s="251" t="str">
        <f>IF(ISNUMBER(FIND(analysismethod9,'III_Plan comp 438.68 {Plan 10}'!Q$15)),"",'III_Plan comp 438.68 {Plan 10}'!Q$15&amp;analysismethod9)</f>
        <v xml:space="preserve">FTE Ratio Analysis; 
</v>
      </c>
      <c r="BY132" s="251" t="str">
        <f>IF(ISNUMBER(FIND(analysismethod9,'III_Plan comp 438.68 {Plan 10}'!R$15)),"",'III_Plan comp 438.68 {Plan 10}'!R$15&amp;analysismethod9)</f>
        <v xml:space="preserve">FTE Ratio Analysis; 
</v>
      </c>
      <c r="BZ132" s="251" t="str">
        <f>IF(ISNUMBER(FIND(analysismethod9,'III_Plan comp 438.68 {Plan 10}'!S$15)),"",'III_Plan comp 438.68 {Plan 10}'!S$15&amp;analysismethod9)</f>
        <v xml:space="preserve">FTE Ratio Analysis; 
</v>
      </c>
      <c r="CA132" s="251" t="str">
        <f>IF(ISNUMBER(FIND(analysismethod9,'III_Plan comp 438.68 {Plan 10}'!T$15)),"",'III_Plan comp 438.68 {Plan 10}'!T$15&amp;analysismethod9)</f>
        <v xml:space="preserve">FTE Ratio Analysis; 
</v>
      </c>
      <c r="CB132" s="251" t="str">
        <f>IF(ISNUMBER(FIND(analysismethod9,'III_Plan comp 438.68 {Plan 10}'!U$15)),"",'III_Plan comp 438.68 {Plan 10}'!U$15&amp;analysismethod9)</f>
        <v xml:space="preserve">FTE Ratio Analysis; 
</v>
      </c>
      <c r="CC132" s="251" t="str">
        <f>IF(ISNUMBER(FIND(analysismethod9,'III_Plan comp 438.68 {Plan 10}'!V$15)),"",'III_Plan comp 438.68 {Plan 10}'!V$15&amp;analysismethod9)</f>
        <v xml:space="preserve">FTE Ratio Analysis; 
</v>
      </c>
      <c r="CD132" s="251" t="str">
        <f>IF(ISNUMBER(FIND(analysismethod9,'III_Plan comp 438.68 {Plan 10}'!W$15)),"",'III_Plan comp 438.68 {Plan 10}'!W$15&amp;analysismethod9)</f>
        <v xml:space="preserve">FTE Ratio Analysis; 
</v>
      </c>
      <c r="CE132" s="251" t="str">
        <f>IF(ISNUMBER(FIND(analysismethod9,'III_Plan comp 438.68 {Plan 10}'!X$15)),"",'III_Plan comp 438.68 {Plan 10}'!X$15&amp;analysismethod9)</f>
        <v xml:space="preserve">FTE Ratio Analysis; 
</v>
      </c>
      <c r="CF132" s="251" t="str">
        <f>IF(ISNUMBER(FIND(analysismethod9,'III_Plan comp 438.68 {Plan 10}'!Y$15)),"",'III_Plan comp 438.68 {Plan 10}'!Y$15&amp;analysismethod9)</f>
        <v xml:space="preserve">FTE Ratio Analysis; 
</v>
      </c>
      <c r="CG132" s="251" t="str">
        <f>IF(ISNUMBER(FIND(analysismethod9,'III_Plan comp 438.68 {Plan 10}'!Z$15)),"",'III_Plan comp 438.68 {Plan 10}'!Z$15&amp;analysismethod9)</f>
        <v xml:space="preserve">FTE Ratio Analysis; 
</v>
      </c>
      <c r="CH132" s="251" t="str">
        <f>IF(ISNUMBER(FIND(analysismethod9,'III_Plan comp 438.68 {Plan 10}'!AA$15)),"",'III_Plan comp 438.68 {Plan 10}'!AA$15&amp;analysismethod9)</f>
        <v xml:space="preserve">FTE Ratio Analysis; 
</v>
      </c>
      <c r="CI132" s="251" t="str">
        <f>IF(ISNUMBER(FIND(analysismethod9,'III_Plan comp 438.68 {Plan 10}'!AB$15)),"",'III_Plan comp 438.68 {Plan 10}'!AB$15&amp;analysismethod9)</f>
        <v xml:space="preserve">FTE Ratio Analysis; 
</v>
      </c>
      <c r="CJ132" s="251" t="str">
        <f>IF(ISNUMBER(FIND(analysismethod9,'III_Plan comp 438.68 {Plan 10}'!AC$15)),"",'III_Plan comp 438.68 {Plan 10}'!AC$15&amp;analysismethod9)</f>
        <v xml:space="preserve">FTE Ratio Analysis; 
</v>
      </c>
      <c r="CK132" s="251" t="str">
        <f>IF(ISNUMBER(FIND(analysismethod9,'III_Plan comp 438.68 {Plan 10}'!AD$15)),"",'III_Plan comp 438.68 {Plan 10}'!AD$15&amp;analysismethod9)</f>
        <v xml:space="preserve">FTE Ratio Analysis; 
</v>
      </c>
      <c r="CL132" s="251" t="str">
        <f>IF(ISNUMBER(FIND(analysismethod9,'III_Plan comp 438.68 {Plan 10}'!AE$15)),"",'III_Plan comp 438.68 {Plan 10}'!AE$15&amp;analysismethod9)</f>
        <v xml:space="preserve">FTE Ratio Analysis; 
</v>
      </c>
      <c r="CM132" s="251" t="str">
        <f>IF(ISNUMBER(FIND(analysismethod9,'III_Plan comp 438.68 {Plan 10}'!AF$15)),"",'III_Plan comp 438.68 {Plan 10}'!AF$15&amp;analysismethod9)</f>
        <v xml:space="preserve">FTE Ratio Analysis; 
</v>
      </c>
      <c r="CN132" s="251" t="str">
        <f>IF(ISNUMBER(FIND(analysismethod9,'III_Plan comp 438.68 {Plan 10}'!AG$15)),"",'III_Plan comp 438.68 {Plan 10}'!AG$15&amp;analysismethod9)</f>
        <v xml:space="preserve">FTE Ratio Analysis; 
</v>
      </c>
      <c r="CO132" s="251" t="str">
        <f>IF(ISNUMBER(FIND(analysismethod9,'III_Plan comp 438.68 {Plan 10}'!AH$15)),"",'III_Plan comp 438.68 {Plan 10}'!AH$15&amp;analysismethod9)</f>
        <v xml:space="preserve">FTE Ratio Analysis; 
</v>
      </c>
      <c r="CP132" s="251" t="str">
        <f>IF(ISNUMBER(FIND(analysismethod9,'III_Plan comp 438.68 {Plan 10}'!AI$15)),"",'III_Plan comp 438.68 {Plan 10}'!AI$15&amp;analysismethod9)</f>
        <v xml:space="preserve">FTE Ratio Analysis; 
</v>
      </c>
      <c r="CQ132" s="251" t="str">
        <f>IF(ISNUMBER(FIND(analysismethod9,'III_Plan comp 438.68 {Plan 10}'!AJ$15)),"",'III_Plan comp 438.68 {Plan 10}'!AJ$15&amp;analysismethod9)</f>
        <v xml:space="preserve">FTE Ratio Analysis; 
</v>
      </c>
      <c r="CR132" s="251" t="str">
        <f>IF(ISNUMBER(FIND(analysismethod9,'III_Plan comp 438.68 {Plan 10}'!AK$15)),"",'III_Plan comp 438.68 {Plan 10}'!AK$15&amp;analysismethod9)</f>
        <v xml:space="preserve">FTE Ratio Analysis; 
</v>
      </c>
      <c r="CS132" s="251" t="str">
        <f>IF(ISNUMBER(FIND(analysismethod9,'III_Plan comp 438.68 {Plan 10}'!AL$15)),"",'III_Plan comp 438.68 {Plan 10}'!AL$15&amp;analysismethod9)</f>
        <v xml:space="preserve">FTE Ratio Analysis; 
</v>
      </c>
      <c r="CT132" s="251" t="str">
        <f>IF(ISNUMBER(FIND(analysismethod9,'III_Plan comp 438.68 {Plan 10}'!AM$15)),"",'III_Plan comp 438.68 {Plan 10}'!AM$15&amp;analysismethod9)</f>
        <v xml:space="preserve">FTE Ratio Analysis; 
</v>
      </c>
      <c r="CU132" s="251" t="str">
        <f>IF(ISNUMBER(FIND(analysismethod9,'III_Plan comp 438.68 {Plan 10}'!AN$15)),"",'III_Plan comp 438.68 {Plan 10}'!AN$15&amp;analysismethod9)</f>
        <v xml:space="preserve">FTE Ratio Analysis; 
</v>
      </c>
      <c r="CV132" s="251" t="str">
        <f>IF(ISNUMBER(FIND(analysismethod9,'III_Plan comp 438.68 {Plan 10}'!AO$15)),"",'III_Plan comp 438.68 {Plan 10}'!AO$15&amp;analysismethod9)</f>
        <v xml:space="preserve">FTE Ratio Analysis; 
</v>
      </c>
      <c r="CW132" s="251" t="str">
        <f>IF(ISNUMBER(FIND(analysismethod9,'III_Plan comp 438.68 {Plan 10}'!AP$15)),"",'III_Plan comp 438.68 {Plan 10}'!AP$15&amp;analysismethod9)</f>
        <v xml:space="preserve">FTE Ratio Analysis; 
</v>
      </c>
      <c r="CX132" s="251" t="str">
        <f>IF(ISNUMBER(FIND(analysismethod9,'III_Plan comp 438.68 {Plan 10}'!AQ$15)),"",'III_Plan comp 438.68 {Plan 10}'!AQ$15&amp;analysismethod9)</f>
        <v xml:space="preserve">FTE Ratio Analysis; 
</v>
      </c>
      <c r="CY132" s="251" t="str">
        <f>IF(ISNUMBER(FIND(analysismethod9,'III_Plan comp 438.68 {Plan 10}'!AR$15)),"",'III_Plan comp 438.68 {Plan 10}'!AR$15&amp;analysismethod9)</f>
        <v xml:space="preserve">FTE Ratio Analysis; 
</v>
      </c>
      <c r="CZ132" s="251" t="str">
        <f>IF(ISNUMBER(FIND(analysismethod9,'III_Plan comp 438.68 {Plan 10}'!AS$15)),"",'III_Plan comp 438.68 {Plan 10}'!AS$15&amp;analysismethod9)</f>
        <v xml:space="preserve">FTE Ratio Analysis; 
</v>
      </c>
      <c r="DA132" s="251" t="str">
        <f>IF(ISNUMBER(FIND(analysismethod9,'III_Plan comp 438.68 {Plan 10}'!AT$15)),"",'III_Plan comp 438.68 {Plan 10}'!AT$15&amp;analysismethod9)</f>
        <v xml:space="preserve">FTE Ratio Analysis; 
</v>
      </c>
      <c r="DB132" s="251" t="str">
        <f>IF(ISNUMBER(FIND(analysismethod9,'III_Plan comp 438.68 {Plan 10}'!AU$15)),"",'III_Plan comp 438.68 {Plan 10}'!AU$15&amp;analysismethod9)</f>
        <v xml:space="preserve">FTE Ratio Analysis; 
</v>
      </c>
      <c r="DC132" s="251" t="str">
        <f>IF(ISNUMBER(FIND(analysismethod9,'III_Plan comp 438.68 {Plan 10}'!AV$15)),"",'III_Plan comp 438.68 {Plan 10}'!AV$15&amp;analysismethod9)</f>
        <v xml:space="preserve">FTE Ratio Analysis; 
</v>
      </c>
      <c r="DD132" s="251" t="str">
        <f>IF(ISNUMBER(FIND(analysismethod9,'III_Plan comp 438.68 {Plan 10}'!AW$15)),"",'III_Plan comp 438.68 {Plan 10}'!AW$15&amp;analysismethod9)</f>
        <v xml:space="preserve">FTE Ratio Analysis; 
</v>
      </c>
      <c r="DE132" s="251" t="str">
        <f>IF(ISNUMBER(FIND(analysismethod9,'III_Plan comp 438.68 {Plan 10}'!AX$15)),"",'III_Plan comp 438.68 {Plan 10}'!AX$15&amp;analysismethod9)</f>
        <v xml:space="preserve">FTE Ratio Analysis; 
</v>
      </c>
      <c r="DF132" s="251" t="str">
        <f>IF(ISNUMBER(FIND(analysismethod9,'III_Plan comp 438.68 {Plan 10}'!AY$15)),"",'III_Plan comp 438.68 {Plan 10}'!AY$15&amp;analysismethod9)</f>
        <v xml:space="preserve">FTE Ratio Analysis; 
</v>
      </c>
      <c r="DG132" s="251" t="str">
        <f>IF(ISNUMBER(FIND(analysismethod9,'III_Plan comp 438.68 {Plan 10}'!AZ$15)),"",'III_Plan comp 438.68 {Plan 10}'!AZ$15&amp;analysismethod9)</f>
        <v xml:space="preserve">FTE Ratio Analysis; 
</v>
      </c>
      <c r="DH132" s="251" t="str">
        <f>IF(ISNUMBER(FIND(analysismethod9,'III_Plan comp 438.68 {Plan 10}'!BA$15)),"",'III_Plan comp 438.68 {Plan 10}'!BA$15&amp;analysismethod9)</f>
        <v xml:space="preserve">FTE Ratio Analysis; 
</v>
      </c>
      <c r="DI132" s="251" t="str">
        <f>IF(ISNUMBER(FIND(analysismethod9,'III_Plan comp 438.68 {Plan 10}'!BB$15)),"",'III_Plan comp 438.68 {Plan 10}'!BB$15&amp;analysismethod9)</f>
        <v xml:space="preserve">FTE Ratio Analysis; 
</v>
      </c>
      <c r="DJ132" s="251" t="str">
        <f>IF(ISNUMBER(FIND(analysismethod9,'III_Plan comp 438.68 {Plan 10}'!BC$15)),"",'III_Plan comp 438.68 {Plan 10}'!BC$15&amp;analysismethod9)</f>
        <v xml:space="preserve">FTE Ratio Analysis; 
</v>
      </c>
      <c r="DK132" s="251" t="str">
        <f>IF(ISNUMBER(FIND(analysismethod9,'III_Plan comp 438.68 {Plan 10}'!BD$15)),"",'III_Plan comp 438.68 {Plan 10}'!BD$15&amp;analysismethod9)</f>
        <v xml:space="preserve">FTE Ratio Analysis; 
</v>
      </c>
      <c r="DL132" s="251" t="str">
        <f>IF(ISNUMBER(FIND(analysismethod9,'III_Plan comp 438.68 {Plan 10}'!BE$15)),"",'III_Plan comp 438.68 {Plan 10}'!BE$15&amp;analysismethod9)</f>
        <v xml:space="preserve">FTE Ratio Analysis; 
</v>
      </c>
      <c r="DM132" s="251" t="str">
        <f>IF(ISNUMBER(FIND(analysismethod9,'III_Plan comp 438.68 {Plan 10}'!BF$15)),"",'III_Plan comp 438.68 {Plan 10}'!BF$15&amp;analysismethod9)</f>
        <v xml:space="preserve">FTE Ratio Analysis; 
</v>
      </c>
      <c r="DN132" s="251" t="str">
        <f>IF(ISNUMBER(FIND(analysismethod9,'III_Plan comp 438.68 {Plan 10}'!BG$15)),"",'III_Plan comp 438.68 {Plan 10}'!BG$15&amp;analysismethod9)</f>
        <v xml:space="preserve">FTE Ratio Analysis; 
</v>
      </c>
      <c r="DO132" s="251" t="str">
        <f>IF(ISNUMBER(FIND(analysismethod9,'III_Plan comp 438.68 {Plan 10}'!BH$15)),"",'III_Plan comp 438.68 {Plan 10}'!BH$15&amp;analysismethod9)</f>
        <v xml:space="preserve">FTE Ratio Analysis; 
</v>
      </c>
      <c r="DP132" s="251" t="str">
        <f>IF(ISNUMBER(FIND(analysismethod9,'III_Plan comp 438.68 {Plan 10}'!BI$15)),"",'III_Plan comp 438.68 {Plan 10}'!BI$15&amp;analysismethod9)</f>
        <v xml:space="preserve">FTE Ratio Analysis; 
</v>
      </c>
      <c r="DQ132" s="251" t="str">
        <f>IF(ISNUMBER(FIND(analysismethod9,'III_Plan comp 438.68 {Plan 10}'!BJ$15)),"",'III_Plan comp 438.68 {Plan 10}'!BJ$15&amp;analysismethod9)</f>
        <v xml:space="preserve">FTE Ratio Analysis; 
</v>
      </c>
      <c r="DR132" s="251" t="str">
        <f>IF(ISNUMBER(FIND(analysismethod9,'III_Plan comp 438.68 {Plan 10}'!BK$15)),"",'III_Plan comp 438.68 {Plan 10}'!BK$15&amp;analysismethod9)</f>
        <v xml:space="preserve">FTE Ratio Analysis; 
</v>
      </c>
      <c r="DS132" s="251" t="str">
        <f>IF(ISNUMBER(FIND(analysismethod9,'III_Plan comp 438.68 {Plan 10}'!BL$15)),"",'III_Plan comp 438.68 {Plan 10}'!BL$15&amp;analysismethod9)</f>
        <v xml:space="preserve">FTE Ratio Analysis; 
</v>
      </c>
      <c r="DT132" s="251" t="str">
        <f>IF(ISNUMBER(FIND(analysismethod9,'III_Plan comp 438.68 {Plan 10}'!BM$15)),"",'III_Plan comp 438.68 {Plan 10}'!BM$15&amp;analysismethod9)</f>
        <v xml:space="preserve">FTE Ratio Analysis; 
</v>
      </c>
      <c r="DU132" s="251" t="str">
        <f>IF(ISNUMBER(FIND(analysismethod9,'III_Plan comp 438.68 {Plan 10}'!BN$15)),"",'III_Plan comp 438.68 {Plan 10}'!BN$15&amp;analysismethod9)</f>
        <v xml:space="preserve">FTE Ratio Analysis; 
</v>
      </c>
      <c r="DV132" s="251" t="str">
        <f>IF(ISNUMBER(FIND(analysismethod9,'III_Plan comp 438.68 {Plan 10}'!BO$15)),"",'III_Plan comp 438.68 {Plan 10}'!BO$15&amp;analysismethod9)</f>
        <v xml:space="preserve">FTE Ratio Analysis; 
</v>
      </c>
      <c r="DW132" s="251" t="str">
        <f>IF(ISNUMBER(FIND(analysismethod9,'III_Plan comp 438.68 {Plan 10}'!BP$15)),"",'III_Plan comp 438.68 {Plan 10}'!BP$15&amp;analysismethod9)</f>
        <v xml:space="preserve">FTE Ratio Analysis; 
</v>
      </c>
      <c r="DX132" s="251" t="str">
        <f>IF(ISNUMBER(FIND(analysismethod9,'III_Plan comp 438.68 {Plan 10}'!BQ$15)),"",'III_Plan comp 438.68 {Plan 10}'!BQ$15&amp;analysismethod9)</f>
        <v xml:space="preserve">FTE Ratio Analysis; 
</v>
      </c>
      <c r="DY132" s="251" t="str">
        <f>IF(ISNUMBER(FIND(analysismethod9,'III_Plan comp 438.68 {Plan 10}'!BR$15)),"",'III_Plan comp 438.68 {Plan 10}'!BR$15&amp;analysismethod9)</f>
        <v xml:space="preserve">FTE Ratio Analysis; 
</v>
      </c>
      <c r="DZ132" s="251" t="str">
        <f>IF(ISNUMBER(FIND(analysismethod9,'III_Plan comp 438.68 {Plan 10}'!BS$15)),"",'III_Plan comp 438.68 {Plan 10}'!BS$15&amp;analysismethod9)</f>
        <v xml:space="preserve">FTE Ratio Analysis; 
</v>
      </c>
      <c r="EA132" s="251" t="str">
        <f>IF(ISNUMBER(FIND(analysismethod9,'III_Plan comp 438.68 {Plan 10}'!BT$15)),"",'III_Plan comp 438.68 {Plan 10}'!BT$15&amp;analysismethod9)</f>
        <v xml:space="preserve">FTE Ratio Analysis; 
</v>
      </c>
      <c r="EB132" s="251" t="str">
        <f>IF(ISNUMBER(FIND(analysismethod9,'III_Plan comp 438.68 {Plan 10}'!BU$15)),"",'III_Plan comp 438.68 {Plan 10}'!BU$15&amp;analysismethod9)</f>
        <v xml:space="preserve">FTE Ratio Analysis; 
</v>
      </c>
      <c r="EC132" s="251" t="str">
        <f>IF(ISNUMBER(FIND(analysismethod9,'III_Plan comp 438.68 {Plan 10}'!BV$15)),"",'III_Plan comp 438.68 {Plan 10}'!BV$15&amp;analysismethod9)</f>
        <v xml:space="preserve">FTE Ratio Analysis; 
</v>
      </c>
      <c r="ED132" s="251" t="str">
        <f>IF(ISNUMBER(FIND(analysismethod9,'III_Plan comp 438.68 {Plan 10}'!BW$15)),"",'III_Plan comp 438.68 {Plan 10}'!BW$15&amp;analysismethod9)</f>
        <v xml:space="preserve">FTE Ratio Analysis; 
</v>
      </c>
      <c r="EE132" s="251" t="str">
        <f>IF(ISNUMBER(FIND(analysismethod9,'III_Plan comp 438.68 {Plan 10}'!BX$15)),"",'III_Plan comp 438.68 {Plan 10}'!BX$15&amp;analysismethod9)</f>
        <v xml:space="preserve">FTE Ratio Analysis; 
</v>
      </c>
      <c r="EF132" s="251" t="str">
        <f>IF(ISNUMBER(FIND(analysismethod9,'III_Plan comp 438.68 {Plan 10}'!BY$15)),"",'III_Plan comp 438.68 {Plan 10}'!BY$15&amp;analysismethod9)</f>
        <v xml:space="preserve">FTE Ratio Analysis; 
</v>
      </c>
      <c r="EG132" s="251" t="str">
        <f>IF(ISNUMBER(FIND(analysismethod9,'III_Plan comp 438.68 {Plan 10}'!BZ$15)),"",'III_Plan comp 438.68 {Plan 10}'!BZ$15&amp;analysismethod9)</f>
        <v xml:space="preserve">FTE Ratio Analysis; 
</v>
      </c>
      <c r="EH132" s="251" t="str">
        <f>IF(ISNUMBER(FIND(analysismethod9,'III_Plan comp 438.68 {Plan 10}'!CA$15)),"",'III_Plan comp 438.68 {Plan 10}'!CA$15&amp;analysismethod9)</f>
        <v xml:space="preserve">FTE Ratio Analysis; 
</v>
      </c>
      <c r="EI132" s="251" t="str">
        <f>IF(ISNUMBER(FIND(analysismethod9,'III_Plan comp 438.68 {Plan 10}'!CB$15)),"",'III_Plan comp 438.68 {Plan 10}'!CB$15&amp;analysismethod9)</f>
        <v xml:space="preserve">FTE Ratio Analysis; 
</v>
      </c>
      <c r="EJ132" s="251" t="str">
        <f>IF(ISNUMBER(FIND(analysismethod9,'III_Plan comp 438.68 {Plan 10}'!CC$15)),"",'III_Plan comp 438.68 {Plan 10}'!CC$15&amp;analysismethod9)</f>
        <v xml:space="preserve">FTE Ratio Analysis; 
</v>
      </c>
      <c r="EK132" s="251" t="str">
        <f>IF(ISNUMBER(FIND(analysismethod9,'III_Plan comp 438.68 {Plan 10}'!CD$15)),"",'III_Plan comp 438.68 {Plan 10}'!CD$15&amp;analysismethod9)</f>
        <v xml:space="preserve">FTE Ratio Analysis; 
</v>
      </c>
      <c r="EL132" s="251" t="str">
        <f>IF(ISNUMBER(FIND(analysismethod9,'III_Plan comp 438.68 {Plan 10}'!CE$15)),"",'III_Plan comp 438.68 {Plan 10}'!CE$15&amp;analysismethod9)</f>
        <v xml:space="preserve">FTE Ratio Analysis; 
</v>
      </c>
      <c r="EM132" s="251" t="str">
        <f>IF(ISNUMBER(FIND(analysismethod9,'III_Plan comp 438.68 {Plan 10}'!CF$15)),"",'III_Plan comp 438.68 {Plan 10}'!CF$15&amp;analysismethod9)</f>
        <v xml:space="preserve">FTE Ratio Analysis; 
</v>
      </c>
      <c r="EN132" s="251" t="str">
        <f>IF(ISNUMBER(FIND(analysismethod9,'III_Plan comp 438.68 {Plan 10}'!CG$15)),"",'III_Plan comp 438.68 {Plan 10}'!CG$15&amp;analysismethod9)</f>
        <v xml:space="preserve">FTE Ratio Analysis; 
</v>
      </c>
      <c r="EO132" s="251" t="str">
        <f>IF(ISNUMBER(FIND(analysismethod9,'III_Plan comp 438.68 {Plan 10}'!CH$15)),"",'III_Plan comp 438.68 {Plan 10}'!CH$15&amp;analysismethod9)</f>
        <v xml:space="preserve">FTE Ratio Analysis; 
</v>
      </c>
      <c r="EP132" s="251" t="str">
        <f>IF(ISNUMBER(FIND(analysismethod9,'III_Plan comp 438.68 {Plan 10}'!CI$15)),"",'III_Plan comp 438.68 {Plan 10}'!CI$15&amp;analysismethod9)</f>
        <v xml:space="preserve">FTE Ratio Analysis; 
</v>
      </c>
      <c r="EQ132" s="251" t="str">
        <f>IF(ISNUMBER(FIND(analysismethod9,'III_Plan comp 438.68 {Plan 10}'!CJ$15)),"",'III_Plan comp 438.68 {Plan 10}'!CJ$15&amp;analysismethod9)</f>
        <v xml:space="preserve">FTE Ratio Analysis; 
</v>
      </c>
      <c r="ER132" s="251" t="str">
        <f>IF(ISNUMBER(FIND(analysismethod9,'III_Plan comp 438.68 {Plan 10}'!CK$15)),"",'III_Plan comp 438.68 {Plan 10}'!CK$15&amp;analysismethod9)</f>
        <v xml:space="preserve">FTE Ratio Analysis; 
</v>
      </c>
      <c r="ES132" s="251" t="str">
        <f>IF(ISNUMBER(FIND(analysismethod9,'III_Plan comp 438.68 {Plan 10}'!CL$15)),"",'III_Plan comp 438.68 {Plan 10}'!CL$15&amp;analysismethod9)</f>
        <v xml:space="preserve">FTE Ratio Analysis; 
</v>
      </c>
      <c r="ET132" s="251" t="str">
        <f>IF(ISNUMBER(FIND(analysismethod9,'III_Plan comp 438.68 {Plan 10}'!CM$15)),"",'III_Plan comp 438.68 {Plan 10}'!CM$15&amp;analysismethod9)</f>
        <v xml:space="preserve">FTE Ratio Analysis; 
</v>
      </c>
      <c r="EU132" s="251" t="str">
        <f>IF(ISNUMBER(FIND(analysismethod9,'III_Plan comp 438.68 {Plan 10}'!CN$15)),"",'III_Plan comp 438.68 {Plan 10}'!CN$15&amp;analysismethod9)</f>
        <v xml:space="preserve">FTE Ratio Analysis; 
</v>
      </c>
      <c r="EV132" s="251" t="str">
        <f>IF(ISNUMBER(FIND(analysismethod9,'III_Plan comp 438.68 {Plan 10}'!CO$15)),"",'III_Plan comp 438.68 {Plan 10}'!CO$15&amp;analysismethod9)</f>
        <v xml:space="preserve">FTE Ratio Analysis; 
</v>
      </c>
      <c r="EW132" s="251" t="str">
        <f>IF(ISNUMBER(FIND(analysismethod9,'III_Plan comp 438.68 {Plan 10}'!CP$15)),"",'III_Plan comp 438.68 {Plan 10}'!CP$15&amp;analysismethod9)</f>
        <v xml:space="preserve">FTE Ratio Analysis; 
</v>
      </c>
      <c r="EX132" s="251" t="str">
        <f>IF(ISNUMBER(FIND(analysismethod9,'III_Plan comp 438.68 {Plan 10}'!CQ$15)),"",'III_Plan comp 438.68 {Plan 10}'!CQ$15&amp;analysismethod9)</f>
        <v xml:space="preserve">FTE Ratio Analysis; 
</v>
      </c>
      <c r="EY132" s="251" t="str">
        <f>IF(ISNUMBER(FIND(analysismethod9,'III_Plan comp 438.68 {Plan 10}'!CR$15)),"",'III_Plan comp 438.68 {Plan 10}'!CR$15&amp;analysismethod9)</f>
        <v xml:space="preserve">FTE Ratio Analysis; 
</v>
      </c>
      <c r="EZ132" s="251" t="str">
        <f>IF(ISNUMBER(FIND(analysismethod9,'III_Plan comp 438.68 {Plan 10}'!CS$15)),"",'III_Plan comp 438.68 {Plan 10}'!CS$15&amp;analysismethod9)</f>
        <v xml:space="preserve">FTE Ratio Analysis; 
</v>
      </c>
      <c r="FA132" s="251" t="str">
        <f>IF(ISNUMBER(FIND(analysismethod9,'III_Plan comp 438.68 {Plan 10}'!CT$15)),"",'III_Plan comp 438.68 {Plan 10}'!CT$15&amp;analysismethod9)</f>
        <v xml:space="preserve">FTE Ratio Analysis; 
</v>
      </c>
      <c r="FB132" s="251" t="str">
        <f>IF(ISNUMBER(FIND(analysismethod9,'III_Plan comp 438.68 {Plan 10}'!CU$15)),"",'III_Plan comp 438.68 {Plan 10}'!CU$15&amp;analysismethod9)</f>
        <v xml:space="preserve">FTE Ratio Analysis; 
</v>
      </c>
      <c r="FC132" s="251" t="str">
        <f>IF(ISNUMBER(FIND(analysismethod9,'III_Plan comp 438.68 {Plan 10}'!CV$15)),"",'III_Plan comp 438.68 {Plan 10}'!CV$15&amp;analysismethod9)</f>
        <v xml:space="preserve">FTE Ratio Analysis; 
</v>
      </c>
      <c r="FD132" s="251" t="str">
        <f>IF(ISNUMBER(FIND(analysismethod9,'III_Plan comp 438.68 {Plan 10}'!CW$15)),"",'III_Plan comp 438.68 {Plan 10}'!CW$15&amp;analysismethod9)</f>
        <v xml:space="preserve">FTE Ratio Analysis; 
</v>
      </c>
      <c r="FE132" s="251" t="str">
        <f>IF(ISNUMBER(FIND(analysismethod9,'III_Plan comp 438.68 {Plan 10}'!CX$15)),"",'III_Plan comp 438.68 {Plan 10}'!CX$15&amp;analysismethod9)</f>
        <v xml:space="preserve">FTE Ratio Analysis; 
</v>
      </c>
      <c r="FF132" s="251" t="str">
        <f>IF(ISNUMBER(FIND(analysismethod9,'III_Plan comp 438.68 {Plan 10}'!CY$15)),"",'III_Plan comp 438.68 {Plan 10}'!CY$15&amp;analysismethod9)</f>
        <v xml:space="preserve">FTE Ratio Analysis; 
</v>
      </c>
      <c r="FG132" s="251" t="str">
        <f>IF(ISNUMBER(FIND(analysismethod9,'III_Plan comp 438.68 {Plan 10}'!CZ$15)),"",'III_Plan comp 438.68 {Plan 10}'!CZ$15&amp;analysismethod9)</f>
        <v xml:space="preserve">FTE Ratio Analysis; 
</v>
      </c>
    </row>
    <row r="133" spans="63:163" ht="14.4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Mandatory Provider Type Validation Analysis; 
</v>
      </c>
      <c r="BM133" s="254" t="str">
        <f>IF(ISNUMBER(FIND(analysismethod10,'III_Plan comp 438.68 {Plan 10}'!F$15)),"",'III_Plan comp 438.68 {Plan 10}'!F$15&amp;analysismethod10)</f>
        <v xml:space="preserve">Mandatory Provider Type Validation Analysis; 
</v>
      </c>
      <c r="BN133" s="254" t="str">
        <f>IF(ISNUMBER(FIND(analysismethod10,'III_Plan comp 438.68 {Plan 10}'!G$15)),"",'III_Plan comp 438.68 {Plan 10}'!G$15&amp;analysismethod10)</f>
        <v xml:space="preserve">Mandatory Provider Type Validation Analysis; 
</v>
      </c>
      <c r="BO133" s="254" t="str">
        <f>IF(ISNUMBER(FIND(analysismethod10,'III_Plan comp 438.68 {Plan 10}'!H$15)),"",'III_Plan comp 438.68 {Plan 10}'!H$15&amp;analysismethod10)</f>
        <v xml:space="preserve">Mandatory Provider Type Validation Analysis; 
</v>
      </c>
      <c r="BP133" s="254" t="str">
        <f>IF(ISNUMBER(FIND(analysismethod10,'III_Plan comp 438.68 {Plan 10}'!I$15)),"",'III_Plan comp 438.68 {Plan 10}'!I$15&amp;analysismethod10)</f>
        <v xml:space="preserve">Mandatory Provider Type Validation Analysis; 
</v>
      </c>
      <c r="BQ133" s="254" t="str">
        <f>IF(ISNUMBER(FIND(analysismethod10,'III_Plan comp 438.68 {Plan 10}'!J$15)),"",'III_Plan comp 438.68 {Plan 10}'!J$15&amp;analysismethod10)</f>
        <v xml:space="preserve">Mandatory Provider Type Validation Analysis; 
</v>
      </c>
      <c r="BR133" s="254" t="str">
        <f>IF(ISNUMBER(FIND(analysismethod10,'III_Plan comp 438.68 {Plan 10}'!K$15)),"",'III_Plan comp 438.68 {Plan 10}'!K$15&amp;analysismethod10)</f>
        <v xml:space="preserve">Mandatory Provider Type Validation Analysis; 
</v>
      </c>
      <c r="BS133" s="254" t="str">
        <f>IF(ISNUMBER(FIND(analysismethod10,'III_Plan comp 438.68 {Plan 10}'!L$15)),"",'III_Plan comp 438.68 {Plan 10}'!L$15&amp;analysismethod10)</f>
        <v xml:space="preserve">Mandatory Provider Type Validation Analysis; 
</v>
      </c>
      <c r="BT133" s="254" t="str">
        <f>IF(ISNUMBER(FIND(analysismethod10,'III_Plan comp 438.68 {Plan 10}'!M$15)),"",'III_Plan comp 438.68 {Plan 10}'!M$15&amp;analysismethod10)</f>
        <v xml:space="preserve">Mandatory Provider Type Validation Analysis; 
</v>
      </c>
      <c r="BU133" s="254" t="str">
        <f>IF(ISNUMBER(FIND(analysismethod10,'III_Plan comp 438.68 {Plan 10}'!N$15)),"",'III_Plan comp 438.68 {Plan 10}'!N$15&amp;analysismethod10)</f>
        <v xml:space="preserve">Mandatory Provider Type Validation Analysis; 
</v>
      </c>
      <c r="BV133" s="254" t="str">
        <f>IF(ISNUMBER(FIND(analysismethod10,'III_Plan comp 438.68 {Plan 10}'!O$15)),"",'III_Plan comp 438.68 {Plan 10}'!O$15&amp;analysismethod10)</f>
        <v xml:space="preserve">Mandatory Provider Type Validation Analysis; 
</v>
      </c>
      <c r="BW133" s="254" t="str">
        <f>IF(ISNUMBER(FIND(analysismethod10,'III_Plan comp 438.68 {Plan 10}'!P$15)),"",'III_Plan comp 438.68 {Plan 10}'!P$15&amp;analysismethod10)</f>
        <v xml:space="preserve">Mandatory Provider Type Validation Analysis; 
</v>
      </c>
      <c r="BX133" s="254" t="str">
        <f>IF(ISNUMBER(FIND(analysismethod10,'III_Plan comp 438.68 {Plan 10}'!Q$15)),"",'III_Plan comp 438.68 {Plan 10}'!Q$15&amp;analysismethod10)</f>
        <v xml:space="preserve">Mandatory Provider Type Validation Analysis; 
</v>
      </c>
      <c r="BY133" s="254" t="str">
        <f>IF(ISNUMBER(FIND(analysismethod10,'III_Plan comp 438.68 {Plan 10}'!R$15)),"",'III_Plan comp 438.68 {Plan 10}'!R$15&amp;analysismethod10)</f>
        <v xml:space="preserve">Mandatory Provider Type Validation Analysis; 
</v>
      </c>
      <c r="BZ133" s="254" t="str">
        <f>IF(ISNUMBER(FIND(analysismethod10,'III_Plan comp 438.68 {Plan 10}'!S$15)),"",'III_Plan comp 438.68 {Plan 10}'!S$15&amp;analysismethod10)</f>
        <v xml:space="preserve">Mandatory Provider Type Validation Analysis; 
</v>
      </c>
      <c r="CA133" s="254" t="str">
        <f>IF(ISNUMBER(FIND(analysismethod10,'III_Plan comp 438.68 {Plan 10}'!T$15)),"",'III_Plan comp 438.68 {Plan 10}'!T$15&amp;analysismethod10)</f>
        <v xml:space="preserve">Mandatory Provider Type Validation Analysis; 
</v>
      </c>
      <c r="CB133" s="254" t="str">
        <f>IF(ISNUMBER(FIND(analysismethod10,'III_Plan comp 438.68 {Plan 10}'!U$15)),"",'III_Plan comp 438.68 {Plan 10}'!U$15&amp;analysismethod10)</f>
        <v xml:space="preserve">Mandatory Provider Type Validation Analysis; 
</v>
      </c>
      <c r="CC133" s="254" t="str">
        <f>IF(ISNUMBER(FIND(analysismethod10,'III_Plan comp 438.68 {Plan 10}'!V$15)),"",'III_Plan comp 438.68 {Plan 10}'!V$15&amp;analysismethod10)</f>
        <v xml:space="preserve">Mandatory Provider Type Validation Analysis; 
</v>
      </c>
      <c r="CD133" s="254" t="str">
        <f>IF(ISNUMBER(FIND(analysismethod10,'III_Plan comp 438.68 {Plan 10}'!W$15)),"",'III_Plan comp 438.68 {Plan 10}'!W$15&amp;analysismethod10)</f>
        <v xml:space="preserve">Mandatory Provider Type Validation Analysis; 
</v>
      </c>
      <c r="CE133" s="254" t="str">
        <f>IF(ISNUMBER(FIND(analysismethod10,'III_Plan comp 438.68 {Plan 10}'!X$15)),"",'III_Plan comp 438.68 {Plan 10}'!X$15&amp;analysismethod10)</f>
        <v xml:space="preserve">Mandatory Provider Type Validation Analysis; 
</v>
      </c>
      <c r="CF133" s="254" t="str">
        <f>IF(ISNUMBER(FIND(analysismethod10,'III_Plan comp 438.68 {Plan 10}'!Y$15)),"",'III_Plan comp 438.68 {Plan 10}'!Y$15&amp;analysismethod10)</f>
        <v xml:space="preserve">Mandatory Provider Type Validation Analysis; 
</v>
      </c>
      <c r="CG133" s="254" t="str">
        <f>IF(ISNUMBER(FIND(analysismethod10,'III_Plan comp 438.68 {Plan 10}'!Z$15)),"",'III_Plan comp 438.68 {Plan 10}'!Z$15&amp;analysismethod10)</f>
        <v xml:space="preserve">Mandatory Provider Type Validation Analysis; 
</v>
      </c>
      <c r="CH133" s="254" t="str">
        <f>IF(ISNUMBER(FIND(analysismethod10,'III_Plan comp 438.68 {Plan 10}'!AA$15)),"",'III_Plan comp 438.68 {Plan 10}'!AA$15&amp;analysismethod10)</f>
        <v xml:space="preserve">Mandatory Provider Type Validation Analysis; 
</v>
      </c>
      <c r="CI133" s="254" t="str">
        <f>IF(ISNUMBER(FIND(analysismethod10,'III_Plan comp 438.68 {Plan 10}'!AB$15)),"",'III_Plan comp 438.68 {Plan 10}'!AB$15&amp;analysismethod10)</f>
        <v xml:space="preserve">Mandatory Provider Type Validation Analysis; 
</v>
      </c>
      <c r="CJ133" s="254" t="str">
        <f>IF(ISNUMBER(FIND(analysismethod10,'III_Plan comp 438.68 {Plan 10}'!AC$15)),"",'III_Plan comp 438.68 {Plan 10}'!AC$15&amp;analysismethod10)</f>
        <v xml:space="preserve">Mandatory Provider Type Validation Analysis; 
</v>
      </c>
      <c r="CK133" s="254" t="str">
        <f>IF(ISNUMBER(FIND(analysismethod10,'III_Plan comp 438.68 {Plan 10}'!AD$15)),"",'III_Plan comp 438.68 {Plan 10}'!AD$15&amp;analysismethod10)</f>
        <v xml:space="preserve">Mandatory Provider Type Validation Analysis; 
</v>
      </c>
      <c r="CL133" s="254" t="str">
        <f>IF(ISNUMBER(FIND(analysismethod10,'III_Plan comp 438.68 {Plan 10}'!AE$15)),"",'III_Plan comp 438.68 {Plan 10}'!AE$15&amp;analysismethod10)</f>
        <v xml:space="preserve">Mandatory Provider Type Validation Analysis; 
</v>
      </c>
      <c r="CM133" s="254" t="str">
        <f>IF(ISNUMBER(FIND(analysismethod10,'III_Plan comp 438.68 {Plan 10}'!AF$15)),"",'III_Plan comp 438.68 {Plan 10}'!AF$15&amp;analysismethod10)</f>
        <v xml:space="preserve">Mandatory Provider Type Validation Analysis; 
</v>
      </c>
      <c r="CN133" s="254" t="str">
        <f>IF(ISNUMBER(FIND(analysismethod10,'III_Plan comp 438.68 {Plan 10}'!AG$15)),"",'III_Plan comp 438.68 {Plan 10}'!AG$15&amp;analysismethod10)</f>
        <v xml:space="preserve">Mandatory Provider Type Validation Analysis; 
</v>
      </c>
      <c r="CO133" s="254" t="str">
        <f>IF(ISNUMBER(FIND(analysismethod10,'III_Plan comp 438.68 {Plan 10}'!AH$15)),"",'III_Plan comp 438.68 {Plan 10}'!AH$15&amp;analysismethod10)</f>
        <v xml:space="preserve">Mandatory Provider Type Validation Analysis; 
</v>
      </c>
      <c r="CP133" s="254" t="str">
        <f>IF(ISNUMBER(FIND(analysismethod10,'III_Plan comp 438.68 {Plan 10}'!AI$15)),"",'III_Plan comp 438.68 {Plan 10}'!AI$15&amp;analysismethod10)</f>
        <v xml:space="preserve">Mandatory Provider Type Validation Analysis; 
</v>
      </c>
      <c r="CQ133" s="254" t="str">
        <f>IF(ISNUMBER(FIND(analysismethod10,'III_Plan comp 438.68 {Plan 10}'!AJ$15)),"",'III_Plan comp 438.68 {Plan 10}'!AJ$15&amp;analysismethod10)</f>
        <v xml:space="preserve">Mandatory Provider Type Validation Analysis; 
</v>
      </c>
      <c r="CR133" s="254" t="str">
        <f>IF(ISNUMBER(FIND(analysismethod10,'III_Plan comp 438.68 {Plan 10}'!AK$15)),"",'III_Plan comp 438.68 {Plan 10}'!AK$15&amp;analysismethod10)</f>
        <v xml:space="preserve">Mandatory Provider Type Validation Analysis; 
</v>
      </c>
      <c r="CS133" s="254" t="str">
        <f>IF(ISNUMBER(FIND(analysismethod10,'III_Plan comp 438.68 {Plan 10}'!AL$15)),"",'III_Plan comp 438.68 {Plan 10}'!AL$15&amp;analysismethod10)</f>
        <v xml:space="preserve">Mandatory Provider Type Validation Analysis; 
</v>
      </c>
      <c r="CT133" s="254" t="str">
        <f>IF(ISNUMBER(FIND(analysismethod10,'III_Plan comp 438.68 {Plan 10}'!AM$15)),"",'III_Plan comp 438.68 {Plan 10}'!AM$15&amp;analysismethod10)</f>
        <v xml:space="preserve">Mandatory Provider Type Validation Analysis; 
</v>
      </c>
      <c r="CU133" s="254" t="str">
        <f>IF(ISNUMBER(FIND(analysismethod10,'III_Plan comp 438.68 {Plan 10}'!AN$15)),"",'III_Plan comp 438.68 {Plan 10}'!AN$15&amp;analysismethod10)</f>
        <v xml:space="preserve">Mandatory Provider Type Validation Analysis; 
</v>
      </c>
      <c r="CV133" s="254" t="str">
        <f>IF(ISNUMBER(FIND(analysismethod10,'III_Plan comp 438.68 {Plan 10}'!AO$15)),"",'III_Plan comp 438.68 {Plan 10}'!AO$15&amp;analysismethod10)</f>
        <v xml:space="preserve">Mandatory Provider Type Validation Analysis; 
</v>
      </c>
      <c r="CW133" s="254" t="str">
        <f>IF(ISNUMBER(FIND(analysismethod10,'III_Plan comp 438.68 {Plan 10}'!AP$15)),"",'III_Plan comp 438.68 {Plan 10}'!AP$15&amp;analysismethod10)</f>
        <v xml:space="preserve">Mandatory Provider Type Validation Analysis; 
</v>
      </c>
      <c r="CX133" s="254" t="str">
        <f>IF(ISNUMBER(FIND(analysismethod10,'III_Plan comp 438.68 {Plan 10}'!AQ$15)),"",'III_Plan comp 438.68 {Plan 10}'!AQ$15&amp;analysismethod10)</f>
        <v xml:space="preserve">Mandatory Provider Type Validation Analysis; 
</v>
      </c>
      <c r="CY133" s="254" t="str">
        <f>IF(ISNUMBER(FIND(analysismethod10,'III_Plan comp 438.68 {Plan 10}'!AR$15)),"",'III_Plan comp 438.68 {Plan 10}'!AR$15&amp;analysismethod10)</f>
        <v xml:space="preserve">Mandatory Provider Type Validation Analysis; 
</v>
      </c>
      <c r="CZ133" s="254" t="str">
        <f>IF(ISNUMBER(FIND(analysismethod10,'III_Plan comp 438.68 {Plan 10}'!AS$15)),"",'III_Plan comp 438.68 {Plan 10}'!AS$15&amp;analysismethod10)</f>
        <v xml:space="preserve">Mandatory Provider Type Validation Analysis; 
</v>
      </c>
      <c r="DA133" s="254" t="str">
        <f>IF(ISNUMBER(FIND(analysismethod10,'III_Plan comp 438.68 {Plan 10}'!AT$15)),"",'III_Plan comp 438.68 {Plan 10}'!AT$15&amp;analysismethod10)</f>
        <v xml:space="preserve">Mandatory Provider Type Validation Analysis; 
</v>
      </c>
      <c r="DB133" s="254" t="str">
        <f>IF(ISNUMBER(FIND(analysismethod10,'III_Plan comp 438.68 {Plan 10}'!AU$15)),"",'III_Plan comp 438.68 {Plan 10}'!AU$15&amp;analysismethod10)</f>
        <v xml:space="preserve">Mandatory Provider Type Validation Analysis; 
</v>
      </c>
      <c r="DC133" s="254" t="str">
        <f>IF(ISNUMBER(FIND(analysismethod10,'III_Plan comp 438.68 {Plan 10}'!AV$15)),"",'III_Plan comp 438.68 {Plan 10}'!AV$15&amp;analysismethod10)</f>
        <v xml:space="preserve">Mandatory Provider Type Validation Analysis; 
</v>
      </c>
      <c r="DD133" s="254" t="str">
        <f>IF(ISNUMBER(FIND(analysismethod10,'III_Plan comp 438.68 {Plan 10}'!AW$15)),"",'III_Plan comp 438.68 {Plan 10}'!AW$15&amp;analysismethod10)</f>
        <v xml:space="preserve">Mandatory Provider Type Validation Analysis; 
</v>
      </c>
      <c r="DE133" s="254" t="str">
        <f>IF(ISNUMBER(FIND(analysismethod10,'III_Plan comp 438.68 {Plan 10}'!AX$15)),"",'III_Plan comp 438.68 {Plan 10}'!AX$15&amp;analysismethod10)</f>
        <v xml:space="preserve">Mandatory Provider Type Validation Analysis; 
</v>
      </c>
      <c r="DF133" s="254" t="str">
        <f>IF(ISNUMBER(FIND(analysismethod10,'III_Plan comp 438.68 {Plan 10}'!AY$15)),"",'III_Plan comp 438.68 {Plan 10}'!AY$15&amp;analysismethod10)</f>
        <v xml:space="preserve">Mandatory Provider Type Validation Analysis; 
</v>
      </c>
      <c r="DG133" s="254" t="str">
        <f>IF(ISNUMBER(FIND(analysismethod10,'III_Plan comp 438.68 {Plan 10}'!AZ$15)),"",'III_Plan comp 438.68 {Plan 10}'!AZ$15&amp;analysismethod10)</f>
        <v xml:space="preserve">Mandatory Provider Type Validation Analysis; 
</v>
      </c>
      <c r="DH133" s="254" t="str">
        <f>IF(ISNUMBER(FIND(analysismethod10,'III_Plan comp 438.68 {Plan 10}'!BA$15)),"",'III_Plan comp 438.68 {Plan 10}'!BA$15&amp;analysismethod10)</f>
        <v xml:space="preserve">Mandatory Provider Type Validation Analysis; 
</v>
      </c>
      <c r="DI133" s="254" t="str">
        <f>IF(ISNUMBER(FIND(analysismethod10,'III_Plan comp 438.68 {Plan 10}'!BB$15)),"",'III_Plan comp 438.68 {Plan 10}'!BB$15&amp;analysismethod10)</f>
        <v xml:space="preserve">Mandatory Provider Type Validation Analysis; 
</v>
      </c>
      <c r="DJ133" s="254" t="str">
        <f>IF(ISNUMBER(FIND(analysismethod10,'III_Plan comp 438.68 {Plan 10}'!BC$15)),"",'III_Plan comp 438.68 {Plan 10}'!BC$15&amp;analysismethod10)</f>
        <v xml:space="preserve">Mandatory Provider Type Validation Analysis; 
</v>
      </c>
      <c r="DK133" s="254" t="str">
        <f>IF(ISNUMBER(FIND(analysismethod10,'III_Plan comp 438.68 {Plan 10}'!BD$15)),"",'III_Plan comp 438.68 {Plan 10}'!BD$15&amp;analysismethod10)</f>
        <v xml:space="preserve">Mandatory Provider Type Validation Analysis; 
</v>
      </c>
      <c r="DL133" s="254" t="str">
        <f>IF(ISNUMBER(FIND(analysismethod10,'III_Plan comp 438.68 {Plan 10}'!BE$15)),"",'III_Plan comp 438.68 {Plan 10}'!BE$15&amp;analysismethod10)</f>
        <v xml:space="preserve">Mandatory Provider Type Validation Analysis; 
</v>
      </c>
      <c r="DM133" s="254" t="str">
        <f>IF(ISNUMBER(FIND(analysismethod10,'III_Plan comp 438.68 {Plan 10}'!BF$15)),"",'III_Plan comp 438.68 {Plan 10}'!BF$15&amp;analysismethod10)</f>
        <v xml:space="preserve">Mandatory Provider Type Validation Analysis; 
</v>
      </c>
      <c r="DN133" s="254" t="str">
        <f>IF(ISNUMBER(FIND(analysismethod10,'III_Plan comp 438.68 {Plan 10}'!BG$15)),"",'III_Plan comp 438.68 {Plan 10}'!BG$15&amp;analysismethod10)</f>
        <v xml:space="preserve">Mandatory Provider Type Validation Analysis; 
</v>
      </c>
      <c r="DO133" s="254" t="str">
        <f>IF(ISNUMBER(FIND(analysismethod10,'III_Plan comp 438.68 {Plan 10}'!BH$15)),"",'III_Plan comp 438.68 {Plan 10}'!BH$15&amp;analysismethod10)</f>
        <v xml:space="preserve">Mandatory Provider Type Validation Analysis; 
</v>
      </c>
      <c r="DP133" s="254" t="str">
        <f>IF(ISNUMBER(FIND(analysismethod10,'III_Plan comp 438.68 {Plan 10}'!BI$15)),"",'III_Plan comp 438.68 {Plan 10}'!BI$15&amp;analysismethod10)</f>
        <v xml:space="preserve">Mandatory Provider Type Validation Analysis; 
</v>
      </c>
      <c r="DQ133" s="254" t="str">
        <f>IF(ISNUMBER(FIND(analysismethod10,'III_Plan comp 438.68 {Plan 10}'!BJ$15)),"",'III_Plan comp 438.68 {Plan 10}'!BJ$15&amp;analysismethod10)</f>
        <v xml:space="preserve">Mandatory Provider Type Validation Analysis; 
</v>
      </c>
      <c r="DR133" s="254" t="str">
        <f>IF(ISNUMBER(FIND(analysismethod10,'III_Plan comp 438.68 {Plan 10}'!BK$15)),"",'III_Plan comp 438.68 {Plan 10}'!BK$15&amp;analysismethod10)</f>
        <v xml:space="preserve">Mandatory Provider Type Validation Analysis; 
</v>
      </c>
      <c r="DS133" s="254" t="str">
        <f>IF(ISNUMBER(FIND(analysismethod10,'III_Plan comp 438.68 {Plan 10}'!BL$15)),"",'III_Plan comp 438.68 {Plan 10}'!BL$15&amp;analysismethod10)</f>
        <v xml:space="preserve">Mandatory Provider Type Validation Analysis; 
</v>
      </c>
      <c r="DT133" s="254" t="str">
        <f>IF(ISNUMBER(FIND(analysismethod10,'III_Plan comp 438.68 {Plan 10}'!BM$15)),"",'III_Plan comp 438.68 {Plan 10}'!BM$15&amp;analysismethod10)</f>
        <v xml:space="preserve">Mandatory Provider Type Validation Analysis; 
</v>
      </c>
      <c r="DU133" s="254" t="str">
        <f>IF(ISNUMBER(FIND(analysismethod10,'III_Plan comp 438.68 {Plan 10}'!BN$15)),"",'III_Plan comp 438.68 {Plan 10}'!BN$15&amp;analysismethod10)</f>
        <v xml:space="preserve">Mandatory Provider Type Validation Analysis; 
</v>
      </c>
      <c r="DV133" s="254" t="str">
        <f>IF(ISNUMBER(FIND(analysismethod10,'III_Plan comp 438.68 {Plan 10}'!BO$15)),"",'III_Plan comp 438.68 {Plan 10}'!BO$15&amp;analysismethod10)</f>
        <v xml:space="preserve">Mandatory Provider Type Validation Analysis; 
</v>
      </c>
      <c r="DW133" s="254" t="str">
        <f>IF(ISNUMBER(FIND(analysismethod10,'III_Plan comp 438.68 {Plan 10}'!BP$15)),"",'III_Plan comp 438.68 {Plan 10}'!BP$15&amp;analysismethod10)</f>
        <v xml:space="preserve">Mandatory Provider Type Validation Analysis; 
</v>
      </c>
      <c r="DX133" s="254" t="str">
        <f>IF(ISNUMBER(FIND(analysismethod10,'III_Plan comp 438.68 {Plan 10}'!BQ$15)),"",'III_Plan comp 438.68 {Plan 10}'!BQ$15&amp;analysismethod10)</f>
        <v xml:space="preserve">Mandatory Provider Type Validation Analysis; 
</v>
      </c>
      <c r="DY133" s="254" t="str">
        <f>IF(ISNUMBER(FIND(analysismethod10,'III_Plan comp 438.68 {Plan 10}'!BR$15)),"",'III_Plan comp 438.68 {Plan 10}'!BR$15&amp;analysismethod10)</f>
        <v xml:space="preserve">Mandatory Provider Type Validation Analysis; 
</v>
      </c>
      <c r="DZ133" s="254" t="str">
        <f>IF(ISNUMBER(FIND(analysismethod10,'III_Plan comp 438.68 {Plan 10}'!BS$15)),"",'III_Plan comp 438.68 {Plan 10}'!BS$15&amp;analysismethod10)</f>
        <v xml:space="preserve">Mandatory Provider Type Validation Analysis; 
</v>
      </c>
      <c r="EA133" s="254" t="str">
        <f>IF(ISNUMBER(FIND(analysismethod10,'III_Plan comp 438.68 {Plan 10}'!BT$15)),"",'III_Plan comp 438.68 {Plan 10}'!BT$15&amp;analysismethod10)</f>
        <v xml:space="preserve">Mandatory Provider Type Validation Analysis; 
</v>
      </c>
      <c r="EB133" s="254" t="str">
        <f>IF(ISNUMBER(FIND(analysismethod10,'III_Plan comp 438.68 {Plan 10}'!BU$15)),"",'III_Plan comp 438.68 {Plan 10}'!BU$15&amp;analysismethod10)</f>
        <v xml:space="preserve">Mandatory Provider Type Validation Analysis; 
</v>
      </c>
      <c r="EC133" s="254" t="str">
        <f>IF(ISNUMBER(FIND(analysismethod10,'III_Plan comp 438.68 {Plan 10}'!BV$15)),"",'III_Plan comp 438.68 {Plan 10}'!BV$15&amp;analysismethod10)</f>
        <v xml:space="preserve">Mandatory Provider Type Validation Analysis; 
</v>
      </c>
      <c r="ED133" s="254" t="str">
        <f>IF(ISNUMBER(FIND(analysismethod10,'III_Plan comp 438.68 {Plan 10}'!BW$15)),"",'III_Plan comp 438.68 {Plan 10}'!BW$15&amp;analysismethod10)</f>
        <v xml:space="preserve">Mandatory Provider Type Validation Analysis; 
</v>
      </c>
      <c r="EE133" s="254" t="str">
        <f>IF(ISNUMBER(FIND(analysismethod10,'III_Plan comp 438.68 {Plan 10}'!BX$15)),"",'III_Plan comp 438.68 {Plan 10}'!BX$15&amp;analysismethod10)</f>
        <v xml:space="preserve">Mandatory Provider Type Validation Analysis; 
</v>
      </c>
      <c r="EF133" s="254" t="str">
        <f>IF(ISNUMBER(FIND(analysismethod10,'III_Plan comp 438.68 {Plan 10}'!BY$15)),"",'III_Plan comp 438.68 {Plan 10}'!BY$15&amp;analysismethod10)</f>
        <v xml:space="preserve">Mandatory Provider Type Validation Analysis; 
</v>
      </c>
      <c r="EG133" s="254" t="str">
        <f>IF(ISNUMBER(FIND(analysismethod10,'III_Plan comp 438.68 {Plan 10}'!BZ$15)),"",'III_Plan comp 438.68 {Plan 10}'!BZ$15&amp;analysismethod10)</f>
        <v xml:space="preserve">Mandatory Provider Type Validation Analysis; 
</v>
      </c>
      <c r="EH133" s="254" t="str">
        <f>IF(ISNUMBER(FIND(analysismethod10,'III_Plan comp 438.68 {Plan 10}'!CA$15)),"",'III_Plan comp 438.68 {Plan 10}'!CA$15&amp;analysismethod10)</f>
        <v xml:space="preserve">Mandatory Provider Type Validation Analysis; 
</v>
      </c>
      <c r="EI133" s="254" t="str">
        <f>IF(ISNUMBER(FIND(analysismethod10,'III_Plan comp 438.68 {Plan 10}'!CB$15)),"",'III_Plan comp 438.68 {Plan 10}'!CB$15&amp;analysismethod10)</f>
        <v xml:space="preserve">Mandatory Provider Type Validation Analysis; 
</v>
      </c>
      <c r="EJ133" s="254" t="str">
        <f>IF(ISNUMBER(FIND(analysismethod10,'III_Plan comp 438.68 {Plan 10}'!CC$15)),"",'III_Plan comp 438.68 {Plan 10}'!CC$15&amp;analysismethod10)</f>
        <v xml:space="preserve">Mandatory Provider Type Validation Analysis; 
</v>
      </c>
      <c r="EK133" s="254" t="str">
        <f>IF(ISNUMBER(FIND(analysismethod10,'III_Plan comp 438.68 {Plan 10}'!CD$15)),"",'III_Plan comp 438.68 {Plan 10}'!CD$15&amp;analysismethod10)</f>
        <v xml:space="preserve">Mandatory Provider Type Validation Analysis; 
</v>
      </c>
      <c r="EL133" s="254" t="str">
        <f>IF(ISNUMBER(FIND(analysismethod10,'III_Plan comp 438.68 {Plan 10}'!CE$15)),"",'III_Plan comp 438.68 {Plan 10}'!CE$15&amp;analysismethod10)</f>
        <v xml:space="preserve">Mandatory Provider Type Validation Analysis; 
</v>
      </c>
      <c r="EM133" s="254" t="str">
        <f>IF(ISNUMBER(FIND(analysismethod10,'III_Plan comp 438.68 {Plan 10}'!CF$15)),"",'III_Plan comp 438.68 {Plan 10}'!CF$15&amp;analysismethod10)</f>
        <v xml:space="preserve">Mandatory Provider Type Validation Analysis; 
</v>
      </c>
      <c r="EN133" s="254" t="str">
        <f>IF(ISNUMBER(FIND(analysismethod10,'III_Plan comp 438.68 {Plan 10}'!CG$15)),"",'III_Plan comp 438.68 {Plan 10}'!CG$15&amp;analysismethod10)</f>
        <v xml:space="preserve">Mandatory Provider Type Validation Analysis; 
</v>
      </c>
      <c r="EO133" s="254" t="str">
        <f>IF(ISNUMBER(FIND(analysismethod10,'III_Plan comp 438.68 {Plan 10}'!CH$15)),"",'III_Plan comp 438.68 {Plan 10}'!CH$15&amp;analysismethod10)</f>
        <v xml:space="preserve">Mandatory Provider Type Validation Analysis; 
</v>
      </c>
      <c r="EP133" s="254" t="str">
        <f>IF(ISNUMBER(FIND(analysismethod10,'III_Plan comp 438.68 {Plan 10}'!CI$15)),"",'III_Plan comp 438.68 {Plan 10}'!CI$15&amp;analysismethod10)</f>
        <v xml:space="preserve">Mandatory Provider Type Validation Analysis; 
</v>
      </c>
      <c r="EQ133" s="254" t="str">
        <f>IF(ISNUMBER(FIND(analysismethod10,'III_Plan comp 438.68 {Plan 10}'!CJ$15)),"",'III_Plan comp 438.68 {Plan 10}'!CJ$15&amp;analysismethod10)</f>
        <v xml:space="preserve">Mandatory Provider Type Validation Analysis; 
</v>
      </c>
      <c r="ER133" s="254" t="str">
        <f>IF(ISNUMBER(FIND(analysismethod10,'III_Plan comp 438.68 {Plan 10}'!CK$15)),"",'III_Plan comp 438.68 {Plan 10}'!CK$15&amp;analysismethod10)</f>
        <v xml:space="preserve">Mandatory Provider Type Validation Analysis; 
</v>
      </c>
      <c r="ES133" s="254" t="str">
        <f>IF(ISNUMBER(FIND(analysismethod10,'III_Plan comp 438.68 {Plan 10}'!CL$15)),"",'III_Plan comp 438.68 {Plan 10}'!CL$15&amp;analysismethod10)</f>
        <v xml:space="preserve">Mandatory Provider Type Validation Analysis; 
</v>
      </c>
      <c r="ET133" s="254" t="str">
        <f>IF(ISNUMBER(FIND(analysismethod10,'III_Plan comp 438.68 {Plan 10}'!CM$15)),"",'III_Plan comp 438.68 {Plan 10}'!CM$15&amp;analysismethod10)</f>
        <v xml:space="preserve">Mandatory Provider Type Validation Analysis; 
</v>
      </c>
      <c r="EU133" s="254" t="str">
        <f>IF(ISNUMBER(FIND(analysismethod10,'III_Plan comp 438.68 {Plan 10}'!CN$15)),"",'III_Plan comp 438.68 {Plan 10}'!CN$15&amp;analysismethod10)</f>
        <v xml:space="preserve">Mandatory Provider Type Validation Analysis; 
</v>
      </c>
      <c r="EV133" s="254" t="str">
        <f>IF(ISNUMBER(FIND(analysismethod10,'III_Plan comp 438.68 {Plan 10}'!CO$15)),"",'III_Plan comp 438.68 {Plan 10}'!CO$15&amp;analysismethod10)</f>
        <v xml:space="preserve">Mandatory Provider Type Validation Analysis; 
</v>
      </c>
      <c r="EW133" s="254" t="str">
        <f>IF(ISNUMBER(FIND(analysismethod10,'III_Plan comp 438.68 {Plan 10}'!CP$15)),"",'III_Plan comp 438.68 {Plan 10}'!CP$15&amp;analysismethod10)</f>
        <v xml:space="preserve">Mandatory Provider Type Validation Analysis; 
</v>
      </c>
      <c r="EX133" s="254" t="str">
        <f>IF(ISNUMBER(FIND(analysismethod10,'III_Plan comp 438.68 {Plan 10}'!CQ$15)),"",'III_Plan comp 438.68 {Plan 10}'!CQ$15&amp;analysismethod10)</f>
        <v xml:space="preserve">Mandatory Provider Type Validation Analysis; 
</v>
      </c>
      <c r="EY133" s="254" t="str">
        <f>IF(ISNUMBER(FIND(analysismethod10,'III_Plan comp 438.68 {Plan 10}'!CR$15)),"",'III_Plan comp 438.68 {Plan 10}'!CR$15&amp;analysismethod10)</f>
        <v xml:space="preserve">Mandatory Provider Type Validation Analysis; 
</v>
      </c>
      <c r="EZ133" s="254" t="str">
        <f>IF(ISNUMBER(FIND(analysismethod10,'III_Plan comp 438.68 {Plan 10}'!CS$15)),"",'III_Plan comp 438.68 {Plan 10}'!CS$15&amp;analysismethod10)</f>
        <v xml:space="preserve">Mandatory Provider Type Validation Analysis; 
</v>
      </c>
      <c r="FA133" s="254" t="str">
        <f>IF(ISNUMBER(FIND(analysismethod10,'III_Plan comp 438.68 {Plan 10}'!CT$15)),"",'III_Plan comp 438.68 {Plan 10}'!CT$15&amp;analysismethod10)</f>
        <v xml:space="preserve">Mandatory Provider Type Validation Analysis; 
</v>
      </c>
      <c r="FB133" s="254" t="str">
        <f>IF(ISNUMBER(FIND(analysismethod10,'III_Plan comp 438.68 {Plan 10}'!CU$15)),"",'III_Plan comp 438.68 {Plan 10}'!CU$15&amp;analysismethod10)</f>
        <v xml:space="preserve">Mandatory Provider Type Validation Analysis; 
</v>
      </c>
      <c r="FC133" s="254" t="str">
        <f>IF(ISNUMBER(FIND(analysismethod10,'III_Plan comp 438.68 {Plan 10}'!CV$15)),"",'III_Plan comp 438.68 {Plan 10}'!CV$15&amp;analysismethod10)</f>
        <v xml:space="preserve">Mandatory Provider Type Validation Analysis; 
</v>
      </c>
      <c r="FD133" s="254" t="str">
        <f>IF(ISNUMBER(FIND(analysismethod10,'III_Plan comp 438.68 {Plan 10}'!CW$15)),"",'III_Plan comp 438.68 {Plan 10}'!CW$15&amp;analysismethod10)</f>
        <v xml:space="preserve">Mandatory Provider Type Validation Analysis; 
</v>
      </c>
      <c r="FE133" s="254" t="str">
        <f>IF(ISNUMBER(FIND(analysismethod10,'III_Plan comp 438.68 {Plan 10}'!CX$15)),"",'III_Plan comp 438.68 {Plan 10}'!CX$15&amp;analysismethod10)</f>
        <v xml:space="preserve">Mandatory Provider Type Validation Analysis; 
</v>
      </c>
      <c r="FF133" s="254" t="str">
        <f>IF(ISNUMBER(FIND(analysismethod10,'III_Plan comp 438.68 {Plan 10}'!CY$15)),"",'III_Plan comp 438.68 {Plan 10}'!CY$15&amp;analysismethod10)</f>
        <v xml:space="preserve">Mandatory Provider Type Validation Analysis; 
</v>
      </c>
      <c r="FG133" s="254" t="str">
        <f>IF(ISNUMBER(FIND(analysismethod10,'III_Plan comp 438.68 {Plan 10}'!CZ$15)),"",'III_Plan comp 438.68 {Plan 10}'!CZ$15&amp;analysismethod10)</f>
        <v xml:space="preserve">Mandatory Provider Type Validation Analysis; 
</v>
      </c>
    </row>
    <row r="134" spans="63:163" ht="14.4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6.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Q2" activePane="bottomLeft" state="frozen"/>
      <selection pane="bottomLeft" activeCell="AQ1" sqref="AQ1"/>
      <selection activeCell="F8" sqref="F8"/>
    </sheetView>
  </sheetViews>
  <sheetFormatPr defaultColWidth="9.28515625" defaultRowHeight="14.4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0" t="s">
        <v>48</v>
      </c>
      <c r="B2" s="291"/>
      <c r="C2" s="292"/>
      <c r="D2" s="216"/>
      <c r="E2" s="217"/>
      <c r="F2" s="40"/>
    </row>
    <row r="3" spans="1:18" s="2" customFormat="1" ht="16.899999999999999" customHeight="1">
      <c r="A3" s="293" t="s">
        <v>49</v>
      </c>
      <c r="B3" s="294"/>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5"/>
      <c r="B5" s="296"/>
      <c r="C5" s="297"/>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8" t="s">
        <v>60</v>
      </c>
      <c r="C8" s="289"/>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45292</v>
      </c>
      <c r="F9" s="2"/>
      <c r="G9" s="2"/>
      <c r="H9" s="2"/>
      <c r="I9" s="2"/>
      <c r="J9" s="2"/>
      <c r="K9" s="2"/>
      <c r="L9" s="2"/>
      <c r="M9" s="2"/>
      <c r="N9" s="2"/>
      <c r="O9" s="2"/>
      <c r="P9" s="2"/>
      <c r="Q9" s="2"/>
      <c r="R9" s="2"/>
    </row>
    <row r="10" spans="1:18" ht="15" customHeight="1">
      <c r="A10" s="16" t="s">
        <v>55</v>
      </c>
      <c r="B10" s="233" t="s">
        <v>65</v>
      </c>
      <c r="C10" s="15" t="s">
        <v>66</v>
      </c>
      <c r="D10" s="132" t="s">
        <v>64</v>
      </c>
      <c r="E10" s="50">
        <v>45657</v>
      </c>
      <c r="F10" s="2"/>
      <c r="G10" s="2"/>
      <c r="H10" s="2"/>
      <c r="I10" s="2"/>
      <c r="J10" s="2"/>
      <c r="K10" s="2"/>
      <c r="L10" s="2"/>
      <c r="M10" s="2"/>
      <c r="N10" s="2"/>
      <c r="O10" s="2"/>
      <c r="P10" s="2"/>
      <c r="Q10" s="2"/>
      <c r="R10" s="2"/>
    </row>
    <row r="11" spans="1:18" ht="27.9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5" t="s">
        <v>72</v>
      </c>
      <c r="B13" s="286"/>
      <c r="C13" s="287"/>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45930</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4" t="s">
        <v>101</v>
      </c>
      <c r="B23" s="284"/>
      <c r="C23" s="284"/>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ht="15">
      <c r="A25" s="16" t="s">
        <v>55</v>
      </c>
      <c r="B25" s="9" t="s">
        <v>103</v>
      </c>
      <c r="C25" s="15" t="s">
        <v>104</v>
      </c>
      <c r="D25" s="128" t="s">
        <v>58</v>
      </c>
      <c r="E25" s="53" t="s">
        <v>105</v>
      </c>
      <c r="F25" s="2"/>
      <c r="I25" s="2"/>
      <c r="J25" s="2"/>
      <c r="K25" s="2"/>
      <c r="L25" s="2"/>
      <c r="M25" s="2"/>
      <c r="N25" s="2"/>
      <c r="O25" s="2"/>
      <c r="P25" s="2"/>
      <c r="Q25" s="2"/>
      <c r="R25" s="2"/>
    </row>
    <row r="26" spans="1:18" ht="15">
      <c r="A26" s="16" t="s">
        <v>55</v>
      </c>
      <c r="B26" s="9" t="s">
        <v>106</v>
      </c>
      <c r="C26" s="15" t="s">
        <v>104</v>
      </c>
      <c r="D26" s="128" t="s">
        <v>58</v>
      </c>
      <c r="E26" s="53" t="s">
        <v>107</v>
      </c>
      <c r="F26" s="2"/>
      <c r="G26" s="2"/>
      <c r="H26" s="2"/>
      <c r="I26" s="2"/>
      <c r="J26" s="2"/>
      <c r="K26" s="2"/>
      <c r="L26" s="2"/>
      <c r="M26" s="2"/>
      <c r="N26" s="2"/>
      <c r="O26" s="2"/>
      <c r="P26" s="2"/>
      <c r="Q26" s="2"/>
      <c r="R26" s="2"/>
    </row>
    <row r="27" spans="1:18" ht="28.5">
      <c r="A27" s="16" t="s">
        <v>55</v>
      </c>
      <c r="B27" s="9" t="s">
        <v>108</v>
      </c>
      <c r="C27" s="15" t="s">
        <v>104</v>
      </c>
      <c r="D27" s="128" t="s">
        <v>58</v>
      </c>
      <c r="E27" s="53" t="s">
        <v>109</v>
      </c>
      <c r="F27" s="2"/>
      <c r="G27" s="2"/>
      <c r="H27" s="2"/>
      <c r="I27" s="2"/>
      <c r="J27" s="2"/>
      <c r="K27" s="2"/>
      <c r="L27" s="2"/>
      <c r="M27" s="2"/>
      <c r="N27" s="2"/>
      <c r="O27" s="2"/>
      <c r="P27" s="2"/>
      <c r="Q27" s="2"/>
      <c r="R27" s="2"/>
    </row>
    <row r="28" spans="1:18" ht="15">
      <c r="A28" s="16" t="s">
        <v>55</v>
      </c>
      <c r="B28" s="9" t="s">
        <v>110</v>
      </c>
      <c r="C28" s="15" t="s">
        <v>104</v>
      </c>
      <c r="D28" s="128" t="s">
        <v>58</v>
      </c>
      <c r="E28" s="53" t="s">
        <v>111</v>
      </c>
      <c r="F28" s="2"/>
      <c r="G28" s="2"/>
      <c r="H28" s="2"/>
      <c r="I28" s="2"/>
      <c r="J28" s="2"/>
      <c r="K28" s="2"/>
      <c r="L28" s="2"/>
      <c r="M28" s="2"/>
      <c r="N28" s="2"/>
      <c r="O28" s="2"/>
      <c r="P28" s="2"/>
      <c r="Q28" s="2"/>
      <c r="R28" s="2"/>
    </row>
    <row r="29" spans="1:18" ht="15">
      <c r="A29" s="16" t="s">
        <v>55</v>
      </c>
      <c r="B29" s="9" t="s">
        <v>112</v>
      </c>
      <c r="C29" s="15" t="s">
        <v>104</v>
      </c>
      <c r="D29" s="128" t="s">
        <v>58</v>
      </c>
      <c r="E29" s="53" t="s">
        <v>113</v>
      </c>
      <c r="F29" s="2"/>
      <c r="G29" s="2"/>
      <c r="H29" s="2"/>
      <c r="I29" s="2"/>
      <c r="J29" s="2"/>
      <c r="K29" s="2"/>
      <c r="L29" s="2"/>
      <c r="M29" s="2"/>
      <c r="N29" s="2"/>
      <c r="O29" s="2"/>
      <c r="P29" s="2"/>
      <c r="Q29" s="2"/>
      <c r="R29" s="2"/>
    </row>
    <row r="30" spans="1:18" ht="15">
      <c r="A30" s="16" t="s">
        <v>55</v>
      </c>
      <c r="B30" s="9" t="s">
        <v>114</v>
      </c>
      <c r="C30" s="15" t="s">
        <v>104</v>
      </c>
      <c r="D30" s="128" t="s">
        <v>58</v>
      </c>
      <c r="E30" s="53" t="s">
        <v>115</v>
      </c>
      <c r="F30" s="2"/>
      <c r="G30" s="2"/>
      <c r="H30" s="2"/>
      <c r="I30" s="2"/>
      <c r="J30" s="2"/>
      <c r="K30" s="2"/>
      <c r="L30" s="2"/>
      <c r="M30" s="2"/>
      <c r="N30" s="2"/>
      <c r="O30" s="2"/>
      <c r="P30" s="2"/>
      <c r="Q30" s="2"/>
      <c r="R30" s="2"/>
    </row>
    <row r="31" spans="1:18" ht="15">
      <c r="A31" s="16" t="s">
        <v>55</v>
      </c>
      <c r="B31" s="9" t="s">
        <v>116</v>
      </c>
      <c r="C31" s="15" t="s">
        <v>104</v>
      </c>
      <c r="D31" s="128" t="s">
        <v>58</v>
      </c>
      <c r="E31" s="53" t="s">
        <v>117</v>
      </c>
      <c r="F31" s="2"/>
      <c r="G31" s="2"/>
      <c r="H31" s="2"/>
      <c r="I31" s="2"/>
      <c r="J31" s="2"/>
      <c r="K31" s="2"/>
      <c r="L31" s="2"/>
      <c r="M31" s="2"/>
      <c r="N31" s="2"/>
      <c r="O31" s="2"/>
      <c r="P31" s="2"/>
      <c r="Q31" s="2"/>
      <c r="R31" s="2"/>
    </row>
    <row r="32" spans="1:18" ht="15">
      <c r="A32" s="16" t="s">
        <v>55</v>
      </c>
      <c r="B32" s="9" t="s">
        <v>118</v>
      </c>
      <c r="C32" s="15" t="s">
        <v>104</v>
      </c>
      <c r="D32" s="128" t="s">
        <v>58</v>
      </c>
      <c r="E32" s="53" t="s">
        <v>119</v>
      </c>
      <c r="F32" s="2"/>
      <c r="G32" s="2"/>
      <c r="H32" s="2"/>
      <c r="I32" s="2"/>
      <c r="J32" s="2"/>
      <c r="K32" s="2"/>
      <c r="L32" s="2"/>
      <c r="M32" s="2"/>
      <c r="N32" s="2"/>
      <c r="O32" s="2"/>
      <c r="P32" s="2"/>
      <c r="Q32" s="2"/>
      <c r="R32" s="2"/>
    </row>
    <row r="33" spans="1:18" ht="15">
      <c r="A33" s="16" t="s">
        <v>55</v>
      </c>
      <c r="B33" s="9" t="s">
        <v>120</v>
      </c>
      <c r="C33" s="15" t="s">
        <v>104</v>
      </c>
      <c r="D33" s="128" t="s">
        <v>58</v>
      </c>
      <c r="E33" s="53" t="s">
        <v>121</v>
      </c>
      <c r="F33" s="2"/>
      <c r="G33" s="2"/>
      <c r="H33" s="2"/>
      <c r="I33" s="2"/>
      <c r="J33" s="2"/>
      <c r="K33" s="2"/>
      <c r="L33" s="2"/>
      <c r="M33" s="2"/>
      <c r="N33" s="2"/>
      <c r="O33" s="2"/>
      <c r="P33" s="2"/>
      <c r="Q33" s="2"/>
      <c r="R33" s="2"/>
    </row>
    <row r="34" spans="1:18" ht="28.5">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5" t="s">
        <v>125</v>
      </c>
      <c r="B36" s="286"/>
      <c r="C36" s="287"/>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136</v>
      </c>
      <c r="F44" s="5"/>
      <c r="G44" s="5"/>
      <c r="H44" s="5"/>
      <c r="I44" s="5"/>
      <c r="J44" s="5"/>
      <c r="K44" s="5"/>
      <c r="L44" s="5"/>
      <c r="M44" s="5"/>
      <c r="N44" s="5"/>
      <c r="O44" s="5"/>
      <c r="P44" s="5"/>
      <c r="Q44" s="5"/>
      <c r="R44" s="5"/>
    </row>
    <row r="45" spans="1:18" ht="15" customHeight="1">
      <c r="A45" s="16" t="s">
        <v>55</v>
      </c>
      <c r="B45" s="147" t="s">
        <v>143</v>
      </c>
      <c r="C45" s="15" t="s">
        <v>144</v>
      </c>
      <c r="D45" s="15" t="s">
        <v>84</v>
      </c>
      <c r="E45" s="49" t="s">
        <v>136</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5" t="s">
        <v>148</v>
      </c>
      <c r="B48" s="286"/>
      <c r="C48" s="287"/>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7.95">
      <c r="A50" s="16" t="s">
        <v>55</v>
      </c>
      <c r="B50" s="150" t="s">
        <v>149</v>
      </c>
      <c r="C50" s="279" t="s">
        <v>150</v>
      </c>
      <c r="D50" s="151" t="s">
        <v>84</v>
      </c>
      <c r="E50" s="177" t="s">
        <v>151</v>
      </c>
      <c r="F50" s="2"/>
      <c r="G50" s="2"/>
      <c r="H50" s="2"/>
      <c r="I50" s="2"/>
      <c r="J50" s="2"/>
      <c r="K50" s="2"/>
      <c r="L50" s="2"/>
      <c r="M50" s="2"/>
      <c r="N50" s="2"/>
      <c r="O50" s="2"/>
      <c r="P50" s="2"/>
      <c r="Q50" s="2"/>
      <c r="R50" s="2"/>
    </row>
    <row r="51" spans="1:18" ht="27.95">
      <c r="A51" s="16" t="s">
        <v>55</v>
      </c>
      <c r="B51" s="147" t="s">
        <v>152</v>
      </c>
      <c r="C51" s="15" t="s">
        <v>153</v>
      </c>
      <c r="D51" s="280" t="s">
        <v>69</v>
      </c>
      <c r="E51" s="49" t="s">
        <v>154</v>
      </c>
      <c r="F51" s="2"/>
      <c r="G51" s="2"/>
      <c r="H51" s="2"/>
      <c r="I51" s="2"/>
      <c r="J51" s="2"/>
      <c r="K51" s="2"/>
      <c r="L51" s="2"/>
      <c r="M51" s="2"/>
      <c r="N51" s="2"/>
      <c r="O51" s="2"/>
      <c r="P51" s="2"/>
      <c r="Q51" s="2"/>
      <c r="R51" s="2"/>
    </row>
    <row r="52" spans="1:18" ht="1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7.95">
      <c r="A54" s="16" t="s">
        <v>55</v>
      </c>
      <c r="B54" s="150" t="s">
        <v>158</v>
      </c>
      <c r="C54" s="279" t="s">
        <v>150</v>
      </c>
      <c r="D54" s="151" t="s">
        <v>84</v>
      </c>
      <c r="E54" s="177" t="s">
        <v>151</v>
      </c>
      <c r="F54" s="2"/>
      <c r="G54" s="2"/>
      <c r="H54" s="2"/>
      <c r="I54" s="2"/>
      <c r="J54" s="2"/>
      <c r="K54" s="2"/>
      <c r="L54" s="2"/>
      <c r="M54" s="2"/>
      <c r="N54" s="2"/>
      <c r="O54" s="2"/>
      <c r="P54" s="2"/>
      <c r="Q54" s="2"/>
      <c r="R54" s="2"/>
    </row>
    <row r="55" spans="1:18" ht="27.95">
      <c r="A55" s="16" t="s">
        <v>55</v>
      </c>
      <c r="B55" s="147" t="s">
        <v>152</v>
      </c>
      <c r="C55" s="15" t="s">
        <v>153</v>
      </c>
      <c r="D55" s="280" t="s">
        <v>69</v>
      </c>
      <c r="E55" s="49" t="s">
        <v>159</v>
      </c>
      <c r="F55" s="2"/>
      <c r="G55" s="2"/>
      <c r="H55" s="2"/>
      <c r="I55" s="2"/>
      <c r="J55" s="2"/>
      <c r="K55" s="2"/>
      <c r="L55" s="2"/>
      <c r="M55" s="2"/>
      <c r="N55" s="2"/>
      <c r="O55" s="2"/>
      <c r="P55" s="2"/>
      <c r="Q55" s="2"/>
      <c r="R55" s="2"/>
    </row>
    <row r="56" spans="1:18" ht="15">
      <c r="A56" s="16" t="s">
        <v>55</v>
      </c>
      <c r="B56" s="157" t="s">
        <v>155</v>
      </c>
      <c r="C56" s="158" t="s">
        <v>156</v>
      </c>
      <c r="D56" s="159" t="s">
        <v>96</v>
      </c>
      <c r="E56" s="49" t="s">
        <v>157</v>
      </c>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9" t="s">
        <v>150</v>
      </c>
      <c r="D58" s="162" t="s">
        <v>84</v>
      </c>
      <c r="E58" s="177" t="s">
        <v>161</v>
      </c>
      <c r="F58" s="2"/>
      <c r="G58" s="2"/>
      <c r="H58" s="2"/>
      <c r="I58" s="2"/>
      <c r="J58" s="2"/>
      <c r="K58" s="2"/>
      <c r="L58" s="2"/>
      <c r="M58" s="2"/>
      <c r="N58" s="2"/>
      <c r="O58" s="2"/>
      <c r="P58" s="2"/>
      <c r="Q58" s="2"/>
      <c r="R58" s="2"/>
    </row>
    <row r="59" spans="1:18" ht="28.5">
      <c r="A59" s="16" t="s">
        <v>55</v>
      </c>
      <c r="B59" s="147" t="s">
        <v>152</v>
      </c>
      <c r="C59" s="15" t="s">
        <v>153</v>
      </c>
      <c r="D59" s="280" t="s">
        <v>69</v>
      </c>
      <c r="E59" s="49"/>
      <c r="F59" s="2"/>
      <c r="G59" s="2"/>
      <c r="H59" s="2"/>
      <c r="I59" s="2"/>
      <c r="J59" s="2"/>
      <c r="K59" s="2"/>
      <c r="L59" s="2"/>
      <c r="M59" s="2"/>
      <c r="N59" s="2"/>
      <c r="O59" s="2"/>
      <c r="P59" s="2"/>
      <c r="Q59" s="2"/>
      <c r="R59" s="2"/>
    </row>
    <row r="60" spans="1:18" ht="15">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162</v>
      </c>
      <c r="C62" s="279" t="s">
        <v>150</v>
      </c>
      <c r="D62" s="162" t="s">
        <v>84</v>
      </c>
      <c r="E62" s="177" t="s">
        <v>161</v>
      </c>
    </row>
    <row r="63" spans="1:18" ht="28.5">
      <c r="A63" s="16" t="s">
        <v>55</v>
      </c>
      <c r="B63" s="147" t="s">
        <v>152</v>
      </c>
      <c r="C63" s="15" t="s">
        <v>153</v>
      </c>
      <c r="D63" s="280" t="s">
        <v>69</v>
      </c>
      <c r="E63" s="49"/>
    </row>
    <row r="64" spans="1:18" ht="15">
      <c r="A64" s="16" t="s">
        <v>55</v>
      </c>
      <c r="B64" s="157" t="s">
        <v>155</v>
      </c>
      <c r="C64" s="63" t="s">
        <v>156</v>
      </c>
      <c r="D64" s="159" t="s">
        <v>96</v>
      </c>
      <c r="E64" s="49"/>
    </row>
    <row r="65" spans="1:5" ht="27" customHeight="1">
      <c r="A65" s="163"/>
      <c r="B65" s="160"/>
      <c r="C65" s="165"/>
      <c r="D65" s="155"/>
      <c r="E65" s="156"/>
    </row>
    <row r="66" spans="1:5" ht="27.95">
      <c r="A66" s="16" t="s">
        <v>55</v>
      </c>
      <c r="B66" s="161" t="s">
        <v>163</v>
      </c>
      <c r="C66" s="279" t="s">
        <v>150</v>
      </c>
      <c r="D66" s="162" t="s">
        <v>84</v>
      </c>
      <c r="E66" s="177" t="s">
        <v>161</v>
      </c>
    </row>
    <row r="67" spans="1:5" ht="27.95">
      <c r="A67" s="16" t="s">
        <v>55</v>
      </c>
      <c r="B67" s="147" t="s">
        <v>152</v>
      </c>
      <c r="C67" s="15" t="s">
        <v>153</v>
      </c>
      <c r="D67" s="280" t="s">
        <v>69</v>
      </c>
      <c r="E67" s="49"/>
    </row>
    <row r="68" spans="1:5">
      <c r="A68" s="16" t="s">
        <v>55</v>
      </c>
      <c r="B68" s="157" t="s">
        <v>155</v>
      </c>
      <c r="C68" s="63" t="s">
        <v>156</v>
      </c>
      <c r="D68" s="159" t="s">
        <v>96</v>
      </c>
      <c r="E68" s="49"/>
    </row>
    <row r="69" spans="1:5" ht="27" customHeight="1">
      <c r="A69" s="163"/>
      <c r="B69" s="160"/>
      <c r="C69" s="165"/>
      <c r="D69" s="155"/>
      <c r="E69" s="156"/>
    </row>
    <row r="70" spans="1:5" ht="27.95">
      <c r="A70" s="16" t="s">
        <v>55</v>
      </c>
      <c r="B70" s="161" t="s">
        <v>164</v>
      </c>
      <c r="C70" s="279" t="s">
        <v>150</v>
      </c>
      <c r="D70" s="162" t="s">
        <v>84</v>
      </c>
      <c r="E70" s="177" t="s">
        <v>151</v>
      </c>
    </row>
    <row r="71" spans="1:5" ht="27.95">
      <c r="A71" s="16" t="s">
        <v>55</v>
      </c>
      <c r="B71" s="147" t="s">
        <v>152</v>
      </c>
      <c r="C71" s="15" t="s">
        <v>153</v>
      </c>
      <c r="D71" s="280" t="s">
        <v>69</v>
      </c>
      <c r="E71" s="49" t="s">
        <v>165</v>
      </c>
    </row>
    <row r="72" spans="1:5" ht="15">
      <c r="A72" s="16" t="s">
        <v>55</v>
      </c>
      <c r="B72" s="157" t="s">
        <v>155</v>
      </c>
      <c r="C72" s="63" t="s">
        <v>156</v>
      </c>
      <c r="D72" s="159" t="s">
        <v>96</v>
      </c>
      <c r="E72" s="49" t="s">
        <v>157</v>
      </c>
    </row>
    <row r="73" spans="1:5" ht="27" customHeight="1">
      <c r="A73" s="163"/>
      <c r="B73" s="160"/>
      <c r="C73" s="165"/>
      <c r="D73" s="155"/>
      <c r="E73" s="156"/>
    </row>
    <row r="74" spans="1:5" ht="27.95">
      <c r="A74" s="16" t="s">
        <v>55</v>
      </c>
      <c r="B74" s="161" t="s">
        <v>166</v>
      </c>
      <c r="C74" s="279" t="s">
        <v>150</v>
      </c>
      <c r="D74" s="162" t="s">
        <v>84</v>
      </c>
      <c r="E74" s="177" t="s">
        <v>161</v>
      </c>
    </row>
    <row r="75" spans="1:5" ht="27.95">
      <c r="A75" s="16" t="s">
        <v>55</v>
      </c>
      <c r="B75" s="166" t="s">
        <v>152</v>
      </c>
      <c r="C75" s="15" t="s">
        <v>153</v>
      </c>
      <c r="D75" s="280" t="s">
        <v>69</v>
      </c>
      <c r="E75" s="49"/>
    </row>
    <row r="76" spans="1:5" ht="15">
      <c r="A76" s="16" t="s">
        <v>55</v>
      </c>
      <c r="B76" s="167" t="s">
        <v>155</v>
      </c>
      <c r="C76" s="63" t="s">
        <v>156</v>
      </c>
      <c r="D76" s="159" t="s">
        <v>96</v>
      </c>
      <c r="E76" s="49"/>
    </row>
    <row r="77" spans="1:5" ht="27" customHeight="1">
      <c r="A77" s="163"/>
      <c r="B77" s="168"/>
      <c r="C77" s="165"/>
      <c r="D77" s="155"/>
      <c r="E77" s="156"/>
    </row>
    <row r="78" spans="1:5" ht="28.5">
      <c r="A78" s="223"/>
      <c r="B78" s="215" t="s">
        <v>167</v>
      </c>
      <c r="C78" s="169" t="s">
        <v>168</v>
      </c>
      <c r="D78" s="5" t="s">
        <v>169</v>
      </c>
      <c r="E78" s="130" t="s">
        <v>170</v>
      </c>
    </row>
    <row r="79" spans="1:5" ht="28.5">
      <c r="A79" s="16" t="s">
        <v>55</v>
      </c>
      <c r="B79" s="166" t="s">
        <v>171</v>
      </c>
      <c r="C79" s="170" t="s">
        <v>172</v>
      </c>
      <c r="D79" s="151" t="s">
        <v>58</v>
      </c>
      <c r="E79" s="49" t="s">
        <v>173</v>
      </c>
    </row>
    <row r="80" spans="1:5" ht="56.25">
      <c r="A80" s="16" t="s">
        <v>55</v>
      </c>
      <c r="B80" s="166" t="s">
        <v>174</v>
      </c>
      <c r="C80" s="171" t="s">
        <v>175</v>
      </c>
      <c r="D80" s="151" t="s">
        <v>58</v>
      </c>
      <c r="E80" s="177" t="s">
        <v>176</v>
      </c>
    </row>
    <row r="81" spans="1:5" ht="28.5">
      <c r="A81" s="16" t="s">
        <v>55</v>
      </c>
      <c r="B81" s="166" t="s">
        <v>152</v>
      </c>
      <c r="C81" s="15" t="s">
        <v>153</v>
      </c>
      <c r="D81" s="280" t="s">
        <v>69</v>
      </c>
      <c r="E81" s="49" t="s">
        <v>165</v>
      </c>
    </row>
    <row r="82" spans="1:5" ht="15">
      <c r="A82" s="16" t="s">
        <v>55</v>
      </c>
      <c r="B82" s="167" t="s">
        <v>155</v>
      </c>
      <c r="C82" s="63" t="s">
        <v>156</v>
      </c>
      <c r="D82" s="159" t="s">
        <v>96</v>
      </c>
      <c r="E82" s="49" t="s">
        <v>157</v>
      </c>
    </row>
    <row r="83" spans="1:5" ht="27" customHeight="1">
      <c r="A83" s="163"/>
      <c r="B83" s="168"/>
      <c r="C83" s="165"/>
      <c r="D83" s="155"/>
      <c r="E83" s="156"/>
    </row>
    <row r="84" spans="1:5" ht="28.5">
      <c r="B84" s="215" t="s">
        <v>167</v>
      </c>
      <c r="C84" s="169" t="s">
        <v>168</v>
      </c>
      <c r="D84" s="5" t="s">
        <v>169</v>
      </c>
      <c r="E84" s="130" t="s">
        <v>170</v>
      </c>
    </row>
    <row r="85" spans="1:5" ht="15">
      <c r="A85" s="16" t="s">
        <v>55</v>
      </c>
      <c r="B85" s="166" t="s">
        <v>171</v>
      </c>
      <c r="C85" s="170" t="s">
        <v>172</v>
      </c>
      <c r="D85" s="151" t="s">
        <v>58</v>
      </c>
      <c r="E85" s="49" t="s">
        <v>177</v>
      </c>
    </row>
    <row r="86" spans="1:5" ht="154.5">
      <c r="A86" s="16" t="s">
        <v>55</v>
      </c>
      <c r="B86" s="166" t="s">
        <v>174</v>
      </c>
      <c r="C86" s="171" t="s">
        <v>175</v>
      </c>
      <c r="D86" s="151" t="s">
        <v>58</v>
      </c>
      <c r="E86" s="177" t="s">
        <v>178</v>
      </c>
    </row>
    <row r="87" spans="1:5" ht="28.5">
      <c r="A87" s="16" t="s">
        <v>55</v>
      </c>
      <c r="B87" s="166" t="s">
        <v>152</v>
      </c>
      <c r="C87" s="15" t="s">
        <v>153</v>
      </c>
      <c r="D87" s="280" t="s">
        <v>69</v>
      </c>
      <c r="E87" s="49" t="s">
        <v>154</v>
      </c>
    </row>
    <row r="88" spans="1:5" ht="15">
      <c r="A88" s="16" t="s">
        <v>55</v>
      </c>
      <c r="B88" s="167" t="s">
        <v>155</v>
      </c>
      <c r="C88" s="63" t="s">
        <v>156</v>
      </c>
      <c r="D88" s="159" t="s">
        <v>96</v>
      </c>
      <c r="E88" s="49" t="s">
        <v>157</v>
      </c>
    </row>
    <row r="89" spans="1:5" ht="27" customHeight="1">
      <c r="A89" s="163"/>
      <c r="B89" s="168"/>
      <c r="C89" s="165"/>
      <c r="D89" s="155"/>
      <c r="E89" s="156"/>
    </row>
    <row r="90" spans="1:5" ht="28.5">
      <c r="B90" s="215" t="s">
        <v>167</v>
      </c>
      <c r="C90" s="169" t="s">
        <v>168</v>
      </c>
      <c r="D90" s="5" t="s">
        <v>169</v>
      </c>
      <c r="E90" s="130" t="s">
        <v>170</v>
      </c>
    </row>
    <row r="91" spans="1:5" ht="15">
      <c r="A91" s="16" t="s">
        <v>55</v>
      </c>
      <c r="B91" s="166" t="s">
        <v>171</v>
      </c>
      <c r="C91" s="170" t="s">
        <v>172</v>
      </c>
      <c r="D91" s="151" t="s">
        <v>58</v>
      </c>
      <c r="E91" s="49" t="s">
        <v>179</v>
      </c>
    </row>
    <row r="92" spans="1:5" ht="365.25">
      <c r="A92" s="16" t="s">
        <v>55</v>
      </c>
      <c r="B92" s="166" t="s">
        <v>174</v>
      </c>
      <c r="C92" s="171" t="s">
        <v>175</v>
      </c>
      <c r="D92" s="151" t="s">
        <v>58</v>
      </c>
      <c r="E92" s="177" t="s">
        <v>180</v>
      </c>
    </row>
    <row r="93" spans="1:5" ht="28.5">
      <c r="A93" s="16" t="s">
        <v>55</v>
      </c>
      <c r="B93" s="166" t="s">
        <v>152</v>
      </c>
      <c r="C93" s="15" t="s">
        <v>153</v>
      </c>
      <c r="D93" s="280" t="s">
        <v>69</v>
      </c>
      <c r="E93" s="49" t="s">
        <v>154</v>
      </c>
    </row>
    <row r="94" spans="1:5" ht="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P8" activePane="bottomRight" state="frozen"/>
      <selection pane="bottomRight" activeCell="S8" sqref="S8"/>
      <selection pane="bottomLeft" activeCell="D5" sqref="D5"/>
      <selection pane="topRight" activeCell="D5" sqref="D5"/>
    </sheetView>
  </sheetViews>
  <sheetFormatPr defaultColWidth="9.28515625" defaultRowHeight="14.1"/>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181</v>
      </c>
      <c r="B1" s="226"/>
      <c r="C1" s="77"/>
      <c r="D1" s="179"/>
      <c r="E1" s="271" t="s">
        <v>182</v>
      </c>
      <c r="F1" s="272" t="s">
        <v>183</v>
      </c>
      <c r="G1" s="272" t="s">
        <v>184</v>
      </c>
      <c r="H1" s="272" t="s">
        <v>185</v>
      </c>
      <c r="I1" s="272" t="s">
        <v>186</v>
      </c>
      <c r="J1" s="272" t="s">
        <v>187</v>
      </c>
      <c r="K1" s="272" t="s">
        <v>188</v>
      </c>
      <c r="L1" s="272" t="s">
        <v>189</v>
      </c>
      <c r="M1" s="272" t="s">
        <v>190</v>
      </c>
      <c r="N1" s="272" t="s">
        <v>191</v>
      </c>
      <c r="O1" s="272" t="s">
        <v>192</v>
      </c>
      <c r="P1" s="272" t="s">
        <v>193</v>
      </c>
      <c r="Q1" s="272" t="s">
        <v>194</v>
      </c>
      <c r="R1" s="272" t="s">
        <v>195</v>
      </c>
      <c r="S1" s="272" t="s">
        <v>196</v>
      </c>
      <c r="T1" s="272" t="s">
        <v>197</v>
      </c>
      <c r="U1" s="272" t="s">
        <v>198</v>
      </c>
      <c r="V1" s="272" t="s">
        <v>199</v>
      </c>
      <c r="W1" s="272" t="s">
        <v>200</v>
      </c>
      <c r="X1" s="272" t="s">
        <v>201</v>
      </c>
      <c r="Y1" s="272" t="s">
        <v>202</v>
      </c>
      <c r="Z1" s="272" t="s">
        <v>203</v>
      </c>
      <c r="AA1" s="272" t="s">
        <v>204</v>
      </c>
      <c r="AB1" s="272" t="s">
        <v>205</v>
      </c>
      <c r="AC1" s="272" t="s">
        <v>206</v>
      </c>
      <c r="AD1" s="272" t="s">
        <v>207</v>
      </c>
      <c r="AE1" s="272" t="s">
        <v>208</v>
      </c>
      <c r="AF1" s="272" t="s">
        <v>209</v>
      </c>
      <c r="AG1" s="272" t="s">
        <v>210</v>
      </c>
      <c r="AH1" s="272" t="s">
        <v>211</v>
      </c>
      <c r="AI1" s="272" t="s">
        <v>212</v>
      </c>
      <c r="AJ1" s="272" t="s">
        <v>213</v>
      </c>
      <c r="AK1" s="272" t="s">
        <v>214</v>
      </c>
      <c r="AL1" s="272" t="s">
        <v>215</v>
      </c>
      <c r="AM1" s="272" t="s">
        <v>216</v>
      </c>
      <c r="AN1" s="272" t="s">
        <v>217</v>
      </c>
      <c r="AO1" s="272" t="s">
        <v>218</v>
      </c>
      <c r="AP1" s="272" t="s">
        <v>219</v>
      </c>
      <c r="AQ1" s="272" t="s">
        <v>220</v>
      </c>
      <c r="AR1" s="272" t="s">
        <v>221</v>
      </c>
      <c r="AS1" s="272" t="s">
        <v>222</v>
      </c>
      <c r="AT1" s="272" t="s">
        <v>223</v>
      </c>
      <c r="AU1" s="272" t="s">
        <v>224</v>
      </c>
      <c r="AV1" s="272" t="s">
        <v>225</v>
      </c>
      <c r="AW1" s="272" t="s">
        <v>226</v>
      </c>
      <c r="AX1" s="272" t="s">
        <v>227</v>
      </c>
      <c r="AY1" s="272" t="s">
        <v>228</v>
      </c>
      <c r="AZ1" s="272" t="s">
        <v>229</v>
      </c>
      <c r="BA1" s="272" t="s">
        <v>230</v>
      </c>
      <c r="BB1" s="272" t="s">
        <v>231</v>
      </c>
      <c r="BC1" s="272" t="s">
        <v>232</v>
      </c>
      <c r="BD1" s="272" t="s">
        <v>233</v>
      </c>
      <c r="BE1" s="272" t="s">
        <v>234</v>
      </c>
      <c r="BF1" s="272" t="s">
        <v>235</v>
      </c>
      <c r="BG1" s="272" t="s">
        <v>236</v>
      </c>
      <c r="BH1" s="272" t="s">
        <v>237</v>
      </c>
      <c r="BI1" s="272" t="s">
        <v>238</v>
      </c>
      <c r="BJ1" s="272" t="s">
        <v>239</v>
      </c>
      <c r="BK1" s="272" t="s">
        <v>240</v>
      </c>
      <c r="BL1" s="272" t="s">
        <v>241</v>
      </c>
      <c r="BM1" s="272" t="s">
        <v>242</v>
      </c>
      <c r="BN1" s="272" t="s">
        <v>243</v>
      </c>
      <c r="BO1" s="272" t="s">
        <v>244</v>
      </c>
      <c r="BP1" s="272" t="s">
        <v>245</v>
      </c>
      <c r="BQ1" s="272" t="s">
        <v>246</v>
      </c>
      <c r="BR1" s="272" t="s">
        <v>247</v>
      </c>
      <c r="BS1" s="272" t="s">
        <v>248</v>
      </c>
      <c r="BT1" s="272" t="s">
        <v>249</v>
      </c>
      <c r="BU1" s="272" t="s">
        <v>250</v>
      </c>
      <c r="BV1" s="272" t="s">
        <v>251</v>
      </c>
      <c r="BW1" s="272" t="s">
        <v>252</v>
      </c>
      <c r="BX1" s="272" t="s">
        <v>253</v>
      </c>
      <c r="BY1" s="272" t="s">
        <v>254</v>
      </c>
      <c r="BZ1" s="272" t="s">
        <v>255</v>
      </c>
      <c r="CA1" s="272" t="s">
        <v>256</v>
      </c>
      <c r="CB1" s="272" t="s">
        <v>257</v>
      </c>
      <c r="CC1" s="272" t="s">
        <v>258</v>
      </c>
      <c r="CD1" s="272" t="s">
        <v>259</v>
      </c>
      <c r="CE1" s="272" t="s">
        <v>260</v>
      </c>
      <c r="CF1" s="272" t="s">
        <v>261</v>
      </c>
      <c r="CG1" s="272" t="s">
        <v>262</v>
      </c>
      <c r="CH1" s="272" t="s">
        <v>263</v>
      </c>
      <c r="CI1" s="272" t="s">
        <v>264</v>
      </c>
      <c r="CJ1" s="272" t="s">
        <v>265</v>
      </c>
      <c r="CK1" s="272" t="s">
        <v>266</v>
      </c>
      <c r="CL1" s="272" t="s">
        <v>267</v>
      </c>
      <c r="CM1" s="272" t="s">
        <v>268</v>
      </c>
      <c r="CN1" s="272" t="s">
        <v>269</v>
      </c>
      <c r="CO1" s="272" t="s">
        <v>270</v>
      </c>
      <c r="CP1" s="272" t="s">
        <v>271</v>
      </c>
      <c r="CQ1" s="272" t="s">
        <v>272</v>
      </c>
      <c r="CR1" s="272" t="s">
        <v>273</v>
      </c>
      <c r="CS1" s="272" t="s">
        <v>274</v>
      </c>
      <c r="CT1" s="272" t="s">
        <v>275</v>
      </c>
      <c r="CU1" s="272" t="s">
        <v>276</v>
      </c>
      <c r="CV1" s="272" t="s">
        <v>277</v>
      </c>
      <c r="CW1" s="272" t="s">
        <v>278</v>
      </c>
      <c r="CX1" s="272" t="s">
        <v>279</v>
      </c>
      <c r="CY1" s="272" t="s">
        <v>280</v>
      </c>
      <c r="CZ1" s="273" t="s">
        <v>281</v>
      </c>
    </row>
    <row r="2" spans="1:104" ht="23.25" hidden="1" customHeight="1">
      <c r="A2" s="300" t="s">
        <v>282</v>
      </c>
      <c r="B2" s="301"/>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0" t="s">
        <v>283</v>
      </c>
      <c r="B3" s="301"/>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284</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5" t="s">
        <v>285</v>
      </c>
      <c r="B5" s="286"/>
      <c r="C5" s="286"/>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182</v>
      </c>
      <c r="F6" s="274" t="s">
        <v>183</v>
      </c>
      <c r="G6" s="274" t="s">
        <v>184</v>
      </c>
      <c r="H6" s="274" t="s">
        <v>185</v>
      </c>
      <c r="I6" s="274" t="s">
        <v>186</v>
      </c>
      <c r="J6" s="274" t="s">
        <v>187</v>
      </c>
      <c r="K6" s="274" t="s">
        <v>188</v>
      </c>
      <c r="L6" s="274" t="s">
        <v>189</v>
      </c>
      <c r="M6" s="274" t="s">
        <v>190</v>
      </c>
      <c r="N6" s="274" t="s">
        <v>191</v>
      </c>
      <c r="O6" s="274" t="s">
        <v>192</v>
      </c>
      <c r="P6" s="274" t="s">
        <v>193</v>
      </c>
      <c r="Q6" s="274" t="s">
        <v>194</v>
      </c>
      <c r="R6" s="274" t="s">
        <v>195</v>
      </c>
      <c r="S6" s="274" t="s">
        <v>196</v>
      </c>
      <c r="T6" s="274" t="s">
        <v>197</v>
      </c>
      <c r="U6" s="274" t="s">
        <v>198</v>
      </c>
      <c r="V6" s="274" t="s">
        <v>199</v>
      </c>
      <c r="W6" s="274" t="s">
        <v>200</v>
      </c>
      <c r="X6" s="274" t="s">
        <v>201</v>
      </c>
      <c r="Y6" s="274" t="s">
        <v>202</v>
      </c>
      <c r="Z6" s="274" t="s">
        <v>203</v>
      </c>
      <c r="AA6" s="274" t="s">
        <v>204</v>
      </c>
      <c r="AB6" s="274" t="s">
        <v>205</v>
      </c>
      <c r="AC6" s="274" t="s">
        <v>206</v>
      </c>
      <c r="AD6" s="274" t="s">
        <v>207</v>
      </c>
      <c r="AE6" s="274" t="s">
        <v>208</v>
      </c>
      <c r="AF6" s="274" t="s">
        <v>209</v>
      </c>
      <c r="AG6" s="274" t="s">
        <v>210</v>
      </c>
      <c r="AH6" s="274" t="s">
        <v>211</v>
      </c>
      <c r="AI6" s="274" t="s">
        <v>212</v>
      </c>
      <c r="AJ6" s="274" t="s">
        <v>213</v>
      </c>
      <c r="AK6" s="274" t="s">
        <v>214</v>
      </c>
      <c r="AL6" s="274" t="s">
        <v>215</v>
      </c>
      <c r="AM6" s="274" t="s">
        <v>216</v>
      </c>
      <c r="AN6" s="274" t="s">
        <v>217</v>
      </c>
      <c r="AO6" s="274" t="s">
        <v>218</v>
      </c>
      <c r="AP6" s="274" t="s">
        <v>219</v>
      </c>
      <c r="AQ6" s="274" t="s">
        <v>220</v>
      </c>
      <c r="AR6" s="274" t="s">
        <v>221</v>
      </c>
      <c r="AS6" s="274" t="s">
        <v>222</v>
      </c>
      <c r="AT6" s="274" t="s">
        <v>223</v>
      </c>
      <c r="AU6" s="274" t="s">
        <v>224</v>
      </c>
      <c r="AV6" s="274" t="s">
        <v>225</v>
      </c>
      <c r="AW6" s="274" t="s">
        <v>226</v>
      </c>
      <c r="AX6" s="274" t="s">
        <v>227</v>
      </c>
      <c r="AY6" s="274" t="s">
        <v>228</v>
      </c>
      <c r="AZ6" s="274" t="s">
        <v>229</v>
      </c>
      <c r="BA6" s="274" t="s">
        <v>230</v>
      </c>
      <c r="BB6" s="274" t="s">
        <v>231</v>
      </c>
      <c r="BC6" s="274" t="s">
        <v>232</v>
      </c>
      <c r="BD6" s="274" t="s">
        <v>233</v>
      </c>
      <c r="BE6" s="274" t="s">
        <v>234</v>
      </c>
      <c r="BF6" s="274" t="s">
        <v>235</v>
      </c>
      <c r="BG6" s="274" t="s">
        <v>236</v>
      </c>
      <c r="BH6" s="274" t="s">
        <v>237</v>
      </c>
      <c r="BI6" s="274" t="s">
        <v>238</v>
      </c>
      <c r="BJ6" s="274" t="s">
        <v>239</v>
      </c>
      <c r="BK6" s="274" t="s">
        <v>240</v>
      </c>
      <c r="BL6" s="274" t="s">
        <v>241</v>
      </c>
      <c r="BM6" s="274" t="s">
        <v>242</v>
      </c>
      <c r="BN6" s="274" t="s">
        <v>243</v>
      </c>
      <c r="BO6" s="274" t="s">
        <v>244</v>
      </c>
      <c r="BP6" s="274" t="s">
        <v>245</v>
      </c>
      <c r="BQ6" s="274" t="s">
        <v>246</v>
      </c>
      <c r="BR6" s="274" t="s">
        <v>247</v>
      </c>
      <c r="BS6" s="274" t="s">
        <v>248</v>
      </c>
      <c r="BT6" s="274" t="s">
        <v>249</v>
      </c>
      <c r="BU6" s="274" t="s">
        <v>250</v>
      </c>
      <c r="BV6" s="274" t="s">
        <v>251</v>
      </c>
      <c r="BW6" s="274" t="s">
        <v>252</v>
      </c>
      <c r="BX6" s="274" t="s">
        <v>253</v>
      </c>
      <c r="BY6" s="274" t="s">
        <v>254</v>
      </c>
      <c r="BZ6" s="274" t="s">
        <v>255</v>
      </c>
      <c r="CA6" s="274" t="s">
        <v>256</v>
      </c>
      <c r="CB6" s="274" t="s">
        <v>257</v>
      </c>
      <c r="CC6" s="274" t="s">
        <v>258</v>
      </c>
      <c r="CD6" s="274" t="s">
        <v>259</v>
      </c>
      <c r="CE6" s="274" t="s">
        <v>260</v>
      </c>
      <c r="CF6" s="274" t="s">
        <v>261</v>
      </c>
      <c r="CG6" s="274" t="s">
        <v>262</v>
      </c>
      <c r="CH6" s="274" t="s">
        <v>263</v>
      </c>
      <c r="CI6" s="274" t="s">
        <v>264</v>
      </c>
      <c r="CJ6" s="274" t="s">
        <v>265</v>
      </c>
      <c r="CK6" s="274" t="s">
        <v>266</v>
      </c>
      <c r="CL6" s="274" t="s">
        <v>267</v>
      </c>
      <c r="CM6" s="274" t="s">
        <v>268</v>
      </c>
      <c r="CN6" s="274" t="s">
        <v>269</v>
      </c>
      <c r="CO6" s="274" t="s">
        <v>270</v>
      </c>
      <c r="CP6" s="274" t="s">
        <v>271</v>
      </c>
      <c r="CQ6" s="274" t="s">
        <v>272</v>
      </c>
      <c r="CR6" s="274" t="s">
        <v>273</v>
      </c>
      <c r="CS6" s="274" t="s">
        <v>274</v>
      </c>
      <c r="CT6" s="274" t="s">
        <v>275</v>
      </c>
      <c r="CU6" s="274" t="s">
        <v>276</v>
      </c>
      <c r="CV6" s="274" t="s">
        <v>277</v>
      </c>
      <c r="CW6" s="274" t="s">
        <v>278</v>
      </c>
      <c r="CX6" s="274" t="s">
        <v>279</v>
      </c>
      <c r="CY6" s="274" t="s">
        <v>280</v>
      </c>
      <c r="CZ6" s="275" t="s">
        <v>281</v>
      </c>
    </row>
    <row r="7" spans="1:104" ht="84.75">
      <c r="A7" s="16" t="s">
        <v>286</v>
      </c>
      <c r="B7" s="15" t="s">
        <v>287</v>
      </c>
      <c r="C7" s="15" t="s">
        <v>288</v>
      </c>
      <c r="D7" s="15" t="s">
        <v>84</v>
      </c>
      <c r="E7" s="56" t="s">
        <v>130</v>
      </c>
      <c r="F7" s="60" t="s">
        <v>127</v>
      </c>
      <c r="G7" s="60" t="s">
        <v>132</v>
      </c>
      <c r="H7" s="60" t="s">
        <v>127</v>
      </c>
      <c r="I7" s="60" t="s">
        <v>130</v>
      </c>
      <c r="J7" s="60" t="s">
        <v>130</v>
      </c>
      <c r="K7" s="60" t="s">
        <v>130</v>
      </c>
      <c r="L7" s="60" t="s">
        <v>130</v>
      </c>
      <c r="M7" s="60" t="s">
        <v>137</v>
      </c>
      <c r="N7" s="60" t="s">
        <v>137</v>
      </c>
      <c r="O7" s="60" t="s">
        <v>137</v>
      </c>
      <c r="P7" s="60" t="s">
        <v>137</v>
      </c>
      <c r="Q7" s="60" t="s">
        <v>137</v>
      </c>
      <c r="R7" s="60" t="s">
        <v>139</v>
      </c>
      <c r="S7" s="60" t="s">
        <v>132</v>
      </c>
      <c r="T7" s="60" t="s">
        <v>132</v>
      </c>
      <c r="U7" s="60" t="s">
        <v>132</v>
      </c>
      <c r="V7" s="60" t="s">
        <v>132</v>
      </c>
      <c r="W7" s="60" t="s">
        <v>127</v>
      </c>
      <c r="X7" s="60" t="s">
        <v>130</v>
      </c>
      <c r="Y7" s="60" t="s">
        <v>137</v>
      </c>
      <c r="Z7" s="60" t="s">
        <v>137</v>
      </c>
      <c r="AA7" s="60" t="s">
        <v>132</v>
      </c>
      <c r="AB7" s="60"/>
      <c r="AC7" s="60" t="s">
        <v>145</v>
      </c>
      <c r="AD7" s="60" t="s">
        <v>145</v>
      </c>
      <c r="AE7" s="60" t="s">
        <v>145</v>
      </c>
      <c r="AF7" s="60" t="s">
        <v>145</v>
      </c>
      <c r="AG7" s="60" t="s">
        <v>145</v>
      </c>
      <c r="AH7" s="60" t="s">
        <v>145</v>
      </c>
      <c r="AI7" s="60" t="s">
        <v>145</v>
      </c>
      <c r="AJ7" s="60" t="s">
        <v>145</v>
      </c>
      <c r="AK7" s="60" t="s">
        <v>145</v>
      </c>
      <c r="AL7" s="60" t="s">
        <v>127</v>
      </c>
      <c r="AM7" s="60" t="s">
        <v>130</v>
      </c>
      <c r="AN7" s="60" t="s">
        <v>127</v>
      </c>
      <c r="AO7" s="60" t="s">
        <v>130</v>
      </c>
      <c r="AP7" s="60" t="s">
        <v>132</v>
      </c>
      <c r="AQ7" s="60" t="s">
        <v>132</v>
      </c>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294.75">
      <c r="A8" s="16" t="s">
        <v>289</v>
      </c>
      <c r="B8" s="15" t="s">
        <v>290</v>
      </c>
      <c r="C8" s="15" t="s">
        <v>291</v>
      </c>
      <c r="D8" s="15" t="s">
        <v>58</v>
      </c>
      <c r="E8" s="56" t="s">
        <v>292</v>
      </c>
      <c r="F8" s="60"/>
      <c r="G8" s="60" t="s">
        <v>293</v>
      </c>
      <c r="H8" s="60"/>
      <c r="I8" s="60" t="s">
        <v>294</v>
      </c>
      <c r="J8" s="60" t="s">
        <v>294</v>
      </c>
      <c r="K8" s="60" t="s">
        <v>294</v>
      </c>
      <c r="L8" s="60" t="s">
        <v>294</v>
      </c>
      <c r="M8" s="60" t="s">
        <v>295</v>
      </c>
      <c r="N8" s="60" t="s">
        <v>296</v>
      </c>
      <c r="O8" s="60" t="s">
        <v>296</v>
      </c>
      <c r="P8" s="60" t="s">
        <v>296</v>
      </c>
      <c r="Q8" s="60" t="s">
        <v>296</v>
      </c>
      <c r="R8" s="60"/>
      <c r="S8" s="60" t="s">
        <v>293</v>
      </c>
      <c r="T8" s="60" t="s">
        <v>293</v>
      </c>
      <c r="U8" s="60" t="s">
        <v>293</v>
      </c>
      <c r="V8" s="60" t="s">
        <v>293</v>
      </c>
      <c r="W8" s="60"/>
      <c r="X8" s="60"/>
      <c r="Y8" s="60" t="s">
        <v>295</v>
      </c>
      <c r="Z8" s="60" t="s">
        <v>297</v>
      </c>
      <c r="AA8" s="60" t="s">
        <v>293</v>
      </c>
      <c r="AB8" s="60" t="s">
        <v>298</v>
      </c>
      <c r="AC8" s="60" t="s">
        <v>299</v>
      </c>
      <c r="AD8" s="60" t="s">
        <v>299</v>
      </c>
      <c r="AE8" s="60" t="s">
        <v>299</v>
      </c>
      <c r="AF8" s="60" t="s">
        <v>299</v>
      </c>
      <c r="AG8" s="60" t="s">
        <v>300</v>
      </c>
      <c r="AH8" s="277" t="s">
        <v>300</v>
      </c>
      <c r="AI8" s="277" t="s">
        <v>300</v>
      </c>
      <c r="AJ8" s="277" t="s">
        <v>300</v>
      </c>
      <c r="AK8" s="277" t="s">
        <v>301</v>
      </c>
      <c r="AL8" s="277"/>
      <c r="AM8" s="277" t="s">
        <v>302</v>
      </c>
      <c r="AN8" s="277"/>
      <c r="AO8" s="277" t="s">
        <v>302</v>
      </c>
      <c r="AP8" s="60" t="s">
        <v>293</v>
      </c>
      <c r="AQ8" s="60" t="s">
        <v>293</v>
      </c>
      <c r="AR8" s="60" t="s">
        <v>303</v>
      </c>
      <c r="AS8" s="60" t="s">
        <v>304</v>
      </c>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6.25">
      <c r="A9" s="16" t="s">
        <v>305</v>
      </c>
      <c r="B9" s="15" t="s">
        <v>306</v>
      </c>
      <c r="C9" s="9" t="s">
        <v>307</v>
      </c>
      <c r="D9" s="15" t="s">
        <v>69</v>
      </c>
      <c r="E9" s="56" t="s">
        <v>308</v>
      </c>
      <c r="F9" s="60" t="s">
        <v>308</v>
      </c>
      <c r="G9" s="60" t="s">
        <v>308</v>
      </c>
      <c r="H9" s="60" t="s">
        <v>309</v>
      </c>
      <c r="I9" s="60" t="s">
        <v>309</v>
      </c>
      <c r="J9" s="60" t="s">
        <v>309</v>
      </c>
      <c r="K9" s="60" t="s">
        <v>309</v>
      </c>
      <c r="L9" s="60" t="s">
        <v>309</v>
      </c>
      <c r="M9" s="60" t="s">
        <v>309</v>
      </c>
      <c r="N9" s="60" t="s">
        <v>309</v>
      </c>
      <c r="O9" s="60" t="s">
        <v>309</v>
      </c>
      <c r="P9" s="60" t="s">
        <v>309</v>
      </c>
      <c r="Q9" s="60" t="s">
        <v>309</v>
      </c>
      <c r="R9" s="60" t="s">
        <v>309</v>
      </c>
      <c r="S9" s="60" t="s">
        <v>309</v>
      </c>
      <c r="T9" s="60" t="s">
        <v>309</v>
      </c>
      <c r="U9" s="60" t="s">
        <v>309</v>
      </c>
      <c r="V9" s="60" t="s">
        <v>309</v>
      </c>
      <c r="W9" s="60" t="s">
        <v>310</v>
      </c>
      <c r="X9" s="60" t="s">
        <v>310</v>
      </c>
      <c r="Y9" s="60" t="s">
        <v>310</v>
      </c>
      <c r="Z9" s="60" t="s">
        <v>310</v>
      </c>
      <c r="AA9" s="60" t="s">
        <v>310</v>
      </c>
      <c r="AB9" s="60" t="s">
        <v>311</v>
      </c>
      <c r="AC9" s="60" t="s">
        <v>310</v>
      </c>
      <c r="AD9" s="60" t="s">
        <v>310</v>
      </c>
      <c r="AE9" s="60" t="s">
        <v>310</v>
      </c>
      <c r="AF9" s="60" t="s">
        <v>310</v>
      </c>
      <c r="AG9" s="60" t="s">
        <v>310</v>
      </c>
      <c r="AH9" s="60" t="s">
        <v>310</v>
      </c>
      <c r="AI9" s="60" t="s">
        <v>310</v>
      </c>
      <c r="AJ9" s="60" t="s">
        <v>310</v>
      </c>
      <c r="AK9" s="60" t="s">
        <v>310</v>
      </c>
      <c r="AL9" s="60" t="s">
        <v>310</v>
      </c>
      <c r="AM9" s="60" t="s">
        <v>310</v>
      </c>
      <c r="AN9" s="60" t="s">
        <v>310</v>
      </c>
      <c r="AO9" s="60" t="s">
        <v>310</v>
      </c>
      <c r="AP9" s="60" t="s">
        <v>310</v>
      </c>
      <c r="AQ9" s="60" t="s">
        <v>310</v>
      </c>
      <c r="AR9" s="60" t="s">
        <v>312</v>
      </c>
      <c r="AS9" s="60" t="s">
        <v>312</v>
      </c>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53.5">
      <c r="A10" s="16" t="s">
        <v>313</v>
      </c>
      <c r="B10" s="15" t="s">
        <v>314</v>
      </c>
      <c r="C10" s="9" t="s">
        <v>315</v>
      </c>
      <c r="D10" s="15" t="s">
        <v>58</v>
      </c>
      <c r="E10" s="56" t="s">
        <v>316</v>
      </c>
      <c r="F10" s="60" t="s">
        <v>317</v>
      </c>
      <c r="G10" s="60" t="s">
        <v>318</v>
      </c>
      <c r="H10" s="60" t="s">
        <v>319</v>
      </c>
      <c r="I10" s="276" t="s">
        <v>320</v>
      </c>
      <c r="J10" s="276" t="s">
        <v>321</v>
      </c>
      <c r="K10" s="276" t="s">
        <v>322</v>
      </c>
      <c r="L10" s="276" t="s">
        <v>323</v>
      </c>
      <c r="M10" s="276" t="s">
        <v>319</v>
      </c>
      <c r="N10" s="276" t="s">
        <v>324</v>
      </c>
      <c r="O10" s="276" t="s">
        <v>321</v>
      </c>
      <c r="P10" s="276" t="s">
        <v>325</v>
      </c>
      <c r="Q10" s="276" t="s">
        <v>326</v>
      </c>
      <c r="R10" s="60" t="s">
        <v>326</v>
      </c>
      <c r="S10" s="276" t="s">
        <v>324</v>
      </c>
      <c r="T10" s="276" t="s">
        <v>327</v>
      </c>
      <c r="U10" s="276" t="s">
        <v>322</v>
      </c>
      <c r="V10" s="276" t="s">
        <v>326</v>
      </c>
      <c r="W10" s="276" t="s">
        <v>328</v>
      </c>
      <c r="X10" s="276" t="s">
        <v>329</v>
      </c>
      <c r="Y10" s="276" t="s">
        <v>330</v>
      </c>
      <c r="Z10" s="276" t="s">
        <v>329</v>
      </c>
      <c r="AA10" s="276" t="s">
        <v>330</v>
      </c>
      <c r="AB10" s="276" t="s">
        <v>331</v>
      </c>
      <c r="AC10" s="276" t="s">
        <v>332</v>
      </c>
      <c r="AD10" s="276" t="s">
        <v>332</v>
      </c>
      <c r="AE10" s="276" t="s">
        <v>333</v>
      </c>
      <c r="AF10" s="276" t="s">
        <v>334</v>
      </c>
      <c r="AG10" s="276" t="s">
        <v>332</v>
      </c>
      <c r="AH10" s="276" t="s">
        <v>332</v>
      </c>
      <c r="AI10" s="276" t="s">
        <v>333</v>
      </c>
      <c r="AJ10" s="276" t="s">
        <v>334</v>
      </c>
      <c r="AK10" s="276" t="s">
        <v>335</v>
      </c>
      <c r="AL10" s="276" t="s">
        <v>336</v>
      </c>
      <c r="AM10" s="276" t="s">
        <v>336</v>
      </c>
      <c r="AN10" s="60" t="s">
        <v>337</v>
      </c>
      <c r="AO10" s="276" t="s">
        <v>337</v>
      </c>
      <c r="AP10" s="60" t="s">
        <v>338</v>
      </c>
      <c r="AQ10" s="60" t="s">
        <v>339</v>
      </c>
      <c r="AR10" s="60" t="s">
        <v>340</v>
      </c>
      <c r="AS10" s="60" t="s">
        <v>341</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2" t="s">
        <v>342</v>
      </c>
      <c r="C11" s="303"/>
      <c r="D11" s="187" t="s">
        <v>170</v>
      </c>
      <c r="E11" s="188" t="s">
        <v>170</v>
      </c>
      <c r="F11" s="189" t="s">
        <v>170</v>
      </c>
      <c r="G11" s="189" t="s">
        <v>170</v>
      </c>
      <c r="H11" s="189" t="s">
        <v>170</v>
      </c>
      <c r="I11" s="189" t="s">
        <v>170</v>
      </c>
      <c r="J11" s="189" t="s">
        <v>170</v>
      </c>
      <c r="K11" s="189" t="s">
        <v>170</v>
      </c>
      <c r="L11" s="189" t="s">
        <v>170</v>
      </c>
      <c r="M11" s="189" t="s">
        <v>170</v>
      </c>
      <c r="N11" s="189" t="s">
        <v>170</v>
      </c>
      <c r="O11" s="189" t="s">
        <v>170</v>
      </c>
      <c r="P11" s="189" t="s">
        <v>170</v>
      </c>
      <c r="Q11" s="189" t="s">
        <v>170</v>
      </c>
      <c r="R11" s="189" t="s">
        <v>170</v>
      </c>
      <c r="S11" s="189" t="s">
        <v>170</v>
      </c>
      <c r="T11" s="189" t="s">
        <v>170</v>
      </c>
      <c r="U11" s="189" t="s">
        <v>170</v>
      </c>
      <c r="V11" s="189" t="s">
        <v>170</v>
      </c>
      <c r="W11" s="189" t="s">
        <v>170</v>
      </c>
      <c r="X11" s="189" t="s">
        <v>170</v>
      </c>
      <c r="Y11" s="189" t="s">
        <v>170</v>
      </c>
      <c r="Z11" s="189" t="s">
        <v>170</v>
      </c>
      <c r="AA11" s="189" t="s">
        <v>170</v>
      </c>
      <c r="AB11" s="189" t="s">
        <v>170</v>
      </c>
      <c r="AC11" s="189" t="s">
        <v>170</v>
      </c>
      <c r="AD11" s="189" t="s">
        <v>170</v>
      </c>
      <c r="AE11" s="189" t="s">
        <v>170</v>
      </c>
      <c r="AF11" s="189" t="s">
        <v>170</v>
      </c>
      <c r="AG11" s="189" t="s">
        <v>170</v>
      </c>
      <c r="AH11" s="189" t="s">
        <v>170</v>
      </c>
      <c r="AI11" s="189" t="s">
        <v>170</v>
      </c>
      <c r="AJ11" s="189" t="s">
        <v>170</v>
      </c>
      <c r="AK11" s="189" t="s">
        <v>170</v>
      </c>
      <c r="AL11" s="189" t="s">
        <v>170</v>
      </c>
      <c r="AM11" s="189" t="s">
        <v>170</v>
      </c>
      <c r="AN11" s="189" t="s">
        <v>170</v>
      </c>
      <c r="AO11" s="189" t="s">
        <v>170</v>
      </c>
      <c r="AP11" s="189" t="s">
        <v>170</v>
      </c>
      <c r="AQ11" s="189" t="s">
        <v>170</v>
      </c>
      <c r="AR11" s="189" t="s">
        <v>170</v>
      </c>
      <c r="AS11" s="189" t="s">
        <v>170</v>
      </c>
      <c r="AT11" s="189" t="s">
        <v>170</v>
      </c>
      <c r="AU11" s="189" t="s">
        <v>170</v>
      </c>
      <c r="AV11" s="189" t="s">
        <v>170</v>
      </c>
      <c r="AW11" s="189" t="s">
        <v>170</v>
      </c>
      <c r="AX11" s="189" t="s">
        <v>170</v>
      </c>
      <c r="AY11" s="189" t="s">
        <v>170</v>
      </c>
      <c r="AZ11" s="189" t="s">
        <v>170</v>
      </c>
      <c r="BA11" s="189" t="s">
        <v>170</v>
      </c>
      <c r="BB11" s="189" t="s">
        <v>170</v>
      </c>
      <c r="BC11" s="189" t="s">
        <v>170</v>
      </c>
      <c r="BD11" s="189" t="s">
        <v>170</v>
      </c>
      <c r="BE11" s="189" t="s">
        <v>170</v>
      </c>
      <c r="BF11" s="189" t="s">
        <v>170</v>
      </c>
      <c r="BG11" s="189" t="s">
        <v>170</v>
      </c>
      <c r="BH11" s="189" t="s">
        <v>170</v>
      </c>
      <c r="BI11" s="189" t="s">
        <v>170</v>
      </c>
      <c r="BJ11" s="189" t="s">
        <v>170</v>
      </c>
      <c r="BK11" s="189" t="s">
        <v>170</v>
      </c>
      <c r="BL11" s="189" t="s">
        <v>170</v>
      </c>
      <c r="BM11" s="189" t="s">
        <v>170</v>
      </c>
      <c r="BN11" s="189" t="s">
        <v>170</v>
      </c>
      <c r="BO11" s="189" t="s">
        <v>170</v>
      </c>
      <c r="BP11" s="189" t="s">
        <v>170</v>
      </c>
      <c r="BQ11" s="189" t="s">
        <v>170</v>
      </c>
      <c r="BR11" s="189" t="s">
        <v>170</v>
      </c>
      <c r="BS11" s="189" t="s">
        <v>170</v>
      </c>
      <c r="BT11" s="189" t="s">
        <v>170</v>
      </c>
      <c r="BU11" s="189" t="s">
        <v>170</v>
      </c>
      <c r="BV11" s="189" t="s">
        <v>170</v>
      </c>
      <c r="BW11" s="189" t="s">
        <v>170</v>
      </c>
      <c r="BX11" s="189" t="s">
        <v>170</v>
      </c>
      <c r="BY11" s="189" t="s">
        <v>170</v>
      </c>
      <c r="BZ11" s="189" t="s">
        <v>170</v>
      </c>
      <c r="CA11" s="189" t="s">
        <v>170</v>
      </c>
      <c r="CB11" s="189" t="s">
        <v>170</v>
      </c>
      <c r="CC11" s="189" t="s">
        <v>170</v>
      </c>
      <c r="CD11" s="189" t="s">
        <v>170</v>
      </c>
      <c r="CE11" s="189" t="s">
        <v>170</v>
      </c>
      <c r="CF11" s="189" t="s">
        <v>170</v>
      </c>
      <c r="CG11" s="189" t="s">
        <v>170</v>
      </c>
      <c r="CH11" s="189" t="s">
        <v>170</v>
      </c>
      <c r="CI11" s="189" t="s">
        <v>170</v>
      </c>
      <c r="CJ11" s="189" t="s">
        <v>170</v>
      </c>
      <c r="CK11" s="189" t="s">
        <v>170</v>
      </c>
      <c r="CL11" s="189" t="s">
        <v>170</v>
      </c>
      <c r="CM11" s="189" t="s">
        <v>170</v>
      </c>
      <c r="CN11" s="189" t="s">
        <v>170</v>
      </c>
      <c r="CO11" s="189" t="s">
        <v>170</v>
      </c>
      <c r="CP11" s="189" t="s">
        <v>170</v>
      </c>
      <c r="CQ11" s="189" t="s">
        <v>170</v>
      </c>
      <c r="CR11" s="189" t="s">
        <v>170</v>
      </c>
      <c r="CS11" s="189" t="s">
        <v>170</v>
      </c>
      <c r="CT11" s="189" t="s">
        <v>170</v>
      </c>
      <c r="CU11" s="189" t="s">
        <v>170</v>
      </c>
      <c r="CV11" s="189" t="s">
        <v>170</v>
      </c>
      <c r="CW11" s="189" t="s">
        <v>170</v>
      </c>
      <c r="CX11" s="189" t="s">
        <v>170</v>
      </c>
      <c r="CY11" s="189" t="s">
        <v>170</v>
      </c>
      <c r="CZ11" s="189" t="s">
        <v>170</v>
      </c>
    </row>
    <row r="12" spans="1:104" ht="30.6" customHeight="1">
      <c r="B12" s="298" t="s">
        <v>343</v>
      </c>
      <c r="C12" s="299"/>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70.5">
      <c r="A13" s="16" t="s">
        <v>344</v>
      </c>
      <c r="B13" s="158" t="s">
        <v>345</v>
      </c>
      <c r="C13" s="158" t="s">
        <v>346</v>
      </c>
      <c r="D13" s="15" t="s">
        <v>347</v>
      </c>
      <c r="E13" s="93" t="s">
        <v>348</v>
      </c>
      <c r="F13" s="68" t="s">
        <v>348</v>
      </c>
      <c r="G13" s="68" t="s">
        <v>348</v>
      </c>
      <c r="H13" s="68" t="s">
        <v>349</v>
      </c>
      <c r="I13" s="68" t="s">
        <v>349</v>
      </c>
      <c r="J13" s="68" t="s">
        <v>349</v>
      </c>
      <c r="K13" s="68" t="s">
        <v>349</v>
      </c>
      <c r="L13" s="68" t="s">
        <v>349</v>
      </c>
      <c r="M13" s="68" t="s">
        <v>349</v>
      </c>
      <c r="N13" s="68" t="s">
        <v>349</v>
      </c>
      <c r="O13" s="68" t="s">
        <v>349</v>
      </c>
      <c r="P13" s="68" t="s">
        <v>349</v>
      </c>
      <c r="Q13" s="68" t="s">
        <v>349</v>
      </c>
      <c r="R13" s="68" t="s">
        <v>349</v>
      </c>
      <c r="S13" s="68" t="s">
        <v>349</v>
      </c>
      <c r="T13" s="68" t="s">
        <v>349</v>
      </c>
      <c r="U13" s="68" t="s">
        <v>349</v>
      </c>
      <c r="V13" s="68" t="s">
        <v>349</v>
      </c>
      <c r="W13" s="68" t="s">
        <v>173</v>
      </c>
      <c r="X13" s="68" t="s">
        <v>173</v>
      </c>
      <c r="Y13" s="68" t="s">
        <v>173</v>
      </c>
      <c r="Z13" s="68" t="s">
        <v>173</v>
      </c>
      <c r="AA13" s="68" t="s">
        <v>173</v>
      </c>
      <c r="AB13" s="68" t="s">
        <v>173</v>
      </c>
      <c r="AC13" s="68" t="s">
        <v>173</v>
      </c>
      <c r="AD13" s="68" t="s">
        <v>173</v>
      </c>
      <c r="AE13" s="68" t="s">
        <v>173</v>
      </c>
      <c r="AF13" s="68" t="s">
        <v>173</v>
      </c>
      <c r="AG13" s="68" t="s">
        <v>173</v>
      </c>
      <c r="AH13" s="68" t="s">
        <v>173</v>
      </c>
      <c r="AI13" s="68" t="s">
        <v>173</v>
      </c>
      <c r="AJ13" s="68" t="s">
        <v>173</v>
      </c>
      <c r="AK13" s="68" t="s">
        <v>173</v>
      </c>
      <c r="AL13" s="68" t="s">
        <v>173</v>
      </c>
      <c r="AM13" s="68" t="s">
        <v>173</v>
      </c>
      <c r="AN13" s="68" t="s">
        <v>173</v>
      </c>
      <c r="AO13" s="68" t="s">
        <v>173</v>
      </c>
      <c r="AP13" s="68" t="s">
        <v>173</v>
      </c>
      <c r="AQ13" s="68" t="s">
        <v>173</v>
      </c>
      <c r="AR13" s="68" t="s">
        <v>350</v>
      </c>
      <c r="AS13" s="68" t="s">
        <v>350</v>
      </c>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351</v>
      </c>
      <c r="B14" s="158" t="s">
        <v>352</v>
      </c>
      <c r="C14" s="194" t="s">
        <v>353</v>
      </c>
      <c r="D14" s="15" t="s">
        <v>69</v>
      </c>
      <c r="E14" s="56" t="s">
        <v>354</v>
      </c>
      <c r="F14" s="60" t="s">
        <v>354</v>
      </c>
      <c r="G14" s="60" t="s">
        <v>354</v>
      </c>
      <c r="H14" s="60" t="s">
        <v>354</v>
      </c>
      <c r="I14" s="60" t="s">
        <v>354</v>
      </c>
      <c r="J14" s="60" t="s">
        <v>354</v>
      </c>
      <c r="K14" s="60" t="s">
        <v>354</v>
      </c>
      <c r="L14" s="60" t="s">
        <v>354</v>
      </c>
      <c r="M14" s="60" t="s">
        <v>354</v>
      </c>
      <c r="N14" s="60" t="s">
        <v>354</v>
      </c>
      <c r="O14" s="60" t="s">
        <v>354</v>
      </c>
      <c r="P14" s="60" t="s">
        <v>354</v>
      </c>
      <c r="Q14" s="60" t="s">
        <v>354</v>
      </c>
      <c r="R14" s="60" t="s">
        <v>354</v>
      </c>
      <c r="S14" s="60" t="s">
        <v>354</v>
      </c>
      <c r="T14" s="60" t="s">
        <v>354</v>
      </c>
      <c r="U14" s="60" t="s">
        <v>354</v>
      </c>
      <c r="V14" s="60" t="s">
        <v>354</v>
      </c>
      <c r="W14" s="60" t="s">
        <v>354</v>
      </c>
      <c r="X14" s="60" t="s">
        <v>355</v>
      </c>
      <c r="Y14" s="60" t="s">
        <v>355</v>
      </c>
      <c r="Z14" s="60" t="s">
        <v>355</v>
      </c>
      <c r="AA14" s="277" t="s">
        <v>356</v>
      </c>
      <c r="AB14" s="277" t="s">
        <v>357</v>
      </c>
      <c r="AC14" s="277" t="s">
        <v>356</v>
      </c>
      <c r="AD14" s="277" t="s">
        <v>356</v>
      </c>
      <c r="AE14" s="277" t="s">
        <v>356</v>
      </c>
      <c r="AF14" s="277" t="s">
        <v>356</v>
      </c>
      <c r="AG14" s="277" t="s">
        <v>356</v>
      </c>
      <c r="AH14" s="277" t="s">
        <v>356</v>
      </c>
      <c r="AI14" s="277" t="s">
        <v>356</v>
      </c>
      <c r="AJ14" s="277" t="s">
        <v>356</v>
      </c>
      <c r="AK14" s="277" t="s">
        <v>356</v>
      </c>
      <c r="AL14" s="277" t="s">
        <v>356</v>
      </c>
      <c r="AM14" s="60" t="s">
        <v>356</v>
      </c>
      <c r="AN14" s="277" t="s">
        <v>356</v>
      </c>
      <c r="AO14" s="277" t="s">
        <v>356</v>
      </c>
      <c r="AP14" s="60" t="s">
        <v>356</v>
      </c>
      <c r="AQ14" s="60" t="s">
        <v>356</v>
      </c>
      <c r="AR14" s="60" t="s">
        <v>356</v>
      </c>
      <c r="AS14" s="60" t="s">
        <v>356</v>
      </c>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6.25">
      <c r="A15" s="16" t="s">
        <v>358</v>
      </c>
      <c r="B15" s="15" t="s">
        <v>359</v>
      </c>
      <c r="C15" s="9" t="s">
        <v>360</v>
      </c>
      <c r="D15" s="15" t="s">
        <v>69</v>
      </c>
      <c r="E15" s="56" t="s">
        <v>361</v>
      </c>
      <c r="F15" s="60" t="s">
        <v>361</v>
      </c>
      <c r="G15" s="60" t="s">
        <v>361</v>
      </c>
      <c r="H15" s="60" t="s">
        <v>361</v>
      </c>
      <c r="I15" s="60" t="s">
        <v>362</v>
      </c>
      <c r="J15" s="60" t="s">
        <v>363</v>
      </c>
      <c r="K15" s="60" t="s">
        <v>364</v>
      </c>
      <c r="L15" s="60" t="s">
        <v>365</v>
      </c>
      <c r="M15" s="60" t="s">
        <v>361</v>
      </c>
      <c r="N15" s="60" t="s">
        <v>362</v>
      </c>
      <c r="O15" s="60" t="s">
        <v>363</v>
      </c>
      <c r="P15" s="60" t="s">
        <v>364</v>
      </c>
      <c r="Q15" s="60" t="s">
        <v>365</v>
      </c>
      <c r="R15" s="60" t="s">
        <v>361</v>
      </c>
      <c r="S15" s="60" t="s">
        <v>362</v>
      </c>
      <c r="T15" s="60" t="s">
        <v>363</v>
      </c>
      <c r="U15" s="60" t="s">
        <v>364</v>
      </c>
      <c r="V15" s="60" t="s">
        <v>365</v>
      </c>
      <c r="W15" s="60" t="s">
        <v>361</v>
      </c>
      <c r="X15" s="60" t="s">
        <v>361</v>
      </c>
      <c r="Y15" s="60" t="s">
        <v>361</v>
      </c>
      <c r="Z15" s="60" t="s">
        <v>361</v>
      </c>
      <c r="AA15" s="278" t="s">
        <v>361</v>
      </c>
      <c r="AB15" s="278" t="s">
        <v>361</v>
      </c>
      <c r="AC15" s="278" t="s">
        <v>362</v>
      </c>
      <c r="AD15" s="278" t="s">
        <v>363</v>
      </c>
      <c r="AE15" s="278" t="s">
        <v>364</v>
      </c>
      <c r="AF15" s="278" t="s">
        <v>365</v>
      </c>
      <c r="AG15" s="278" t="s">
        <v>362</v>
      </c>
      <c r="AH15" s="278" t="s">
        <v>363</v>
      </c>
      <c r="AI15" s="278" t="s">
        <v>364</v>
      </c>
      <c r="AJ15" s="278" t="s">
        <v>365</v>
      </c>
      <c r="AK15" s="278" t="s">
        <v>361</v>
      </c>
      <c r="AL15" s="278" t="s">
        <v>361</v>
      </c>
      <c r="AM15" s="278" t="s">
        <v>361</v>
      </c>
      <c r="AN15" s="60" t="s">
        <v>361</v>
      </c>
      <c r="AO15" s="60" t="s">
        <v>361</v>
      </c>
      <c r="AP15" s="60" t="s">
        <v>361</v>
      </c>
      <c r="AQ15" s="60" t="s">
        <v>361</v>
      </c>
      <c r="AR15" s="60" t="s">
        <v>361</v>
      </c>
      <c r="AS15" s="60" t="s">
        <v>361</v>
      </c>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366</v>
      </c>
      <c r="B16" s="196"/>
      <c r="C16" s="196"/>
      <c r="D16" s="196"/>
    </row>
    <row r="17" spans="1:12">
      <c r="A17" s="198" t="s">
        <v>366</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H10 R10 AN10 AP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E10:H10 R10 AN10 AP10:CZ10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E10:H10 R10 AN10 AP10:CZ10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E14:Z14 AM14 AP14:CZ14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E15:Z15 AN15:CZ15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information'!E25="","[Plan 1]",'I_State and program information'!E25)</f>
        <v>Contra Costa Health Plan (CCHP)</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information'!E26="","[Plan 2]",'I_State and program information'!E26)</f>
        <v>Gold Coast Health Plan (GCHP)</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tabSelected="1" zoomScale="50" zoomScaleNormal="50" workbookViewId="0">
      <pane xSplit="4" ySplit="11" topLeftCell="G13" activePane="bottomRight" state="frozen"/>
      <selection pane="bottomRight" activeCell="G15" sqref="G1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information'!E27="","[Plan 3]",'I_State and program information'!E27)</f>
        <v>Health Net Community Solutions, Inc. (Health Net)</v>
      </c>
    </row>
    <row r="5" spans="1:104" ht="56.25">
      <c r="A5" s="16" t="s">
        <v>370</v>
      </c>
      <c r="B5" s="82" t="s">
        <v>371</v>
      </c>
      <c r="C5" s="15" t="s">
        <v>372</v>
      </c>
      <c r="D5" s="56" t="s">
        <v>474</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378</v>
      </c>
      <c r="B12" s="9" t="s">
        <v>379</v>
      </c>
      <c r="C12" s="15" t="s">
        <v>380</v>
      </c>
      <c r="D12" s="132" t="s">
        <v>84</v>
      </c>
      <c r="E12" s="238"/>
      <c r="F12" s="49"/>
      <c r="G12" s="49" t="s">
        <v>475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382</v>
      </c>
      <c r="B15" s="9" t="s">
        <v>383</v>
      </c>
      <c r="C15" s="211" t="s">
        <v>384</v>
      </c>
      <c r="D15" s="132" t="s">
        <v>84</v>
      </c>
      <c r="E15" s="238"/>
      <c r="F15" s="49"/>
      <c r="G15" s="49" t="s">
        <v>348</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56.25">
      <c r="A16" s="16" t="s">
        <v>385</v>
      </c>
      <c r="B16" s="9" t="s">
        <v>386</v>
      </c>
      <c r="C16" s="279" t="s">
        <v>387</v>
      </c>
      <c r="D16" s="132" t="s">
        <v>58</v>
      </c>
      <c r="E16" s="238"/>
      <c r="F16" s="49"/>
      <c r="G16" s="49" t="s">
        <v>476</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388</v>
      </c>
      <c r="B17" s="9" t="s">
        <v>389</v>
      </c>
      <c r="C17" s="15" t="s">
        <v>390</v>
      </c>
      <c r="D17" s="132" t="s">
        <v>58</v>
      </c>
      <c r="E17" s="238"/>
      <c r="F17" s="49"/>
      <c r="G17" s="49" t="s">
        <v>477</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42">
      <c r="A18" s="16" t="s">
        <v>391</v>
      </c>
      <c r="B18" s="9" t="s">
        <v>392</v>
      </c>
      <c r="C18" s="9" t="s">
        <v>393</v>
      </c>
      <c r="D18" s="132" t="s">
        <v>58</v>
      </c>
      <c r="E18" s="238"/>
      <c r="F18" s="49"/>
      <c r="G18" s="49" t="s">
        <v>478</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394</v>
      </c>
      <c r="B19" s="9" t="s">
        <v>395</v>
      </c>
      <c r="C19" s="9" t="s">
        <v>396</v>
      </c>
      <c r="D19" s="132" t="s">
        <v>64</v>
      </c>
      <c r="E19" s="239"/>
      <c r="F19" s="52"/>
      <c r="G19" s="52">
        <v>45992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397</v>
      </c>
      <c r="B20" s="9" t="s">
        <v>398</v>
      </c>
      <c r="C20" s="9" t="s">
        <v>399</v>
      </c>
      <c r="D20" s="132" t="s">
        <v>84</v>
      </c>
      <c r="E20" s="240"/>
      <c r="F20" s="51"/>
      <c r="G20" s="51" t="s">
        <v>161</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t="s">
        <v>55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403</v>
      </c>
      <c r="B22" s="9" t="s">
        <v>404</v>
      </c>
      <c r="C22" s="9" t="s">
        <v>405</v>
      </c>
      <c r="D22" s="132" t="s">
        <v>58</v>
      </c>
      <c r="E22" s="238"/>
      <c r="F22" s="49"/>
      <c r="G22" s="49" t="s">
        <v>55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information'!E28="","[Plan 4]",'I_State and program information'!E28)</f>
        <v>Health Plan of San Joaquin (HPSJ)</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information'!E29="","[Plan 5]",'I_State and program information'!E29)</f>
        <v>Health Plan of San Mateo (HPSM)</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DHCSDOC-1797567310-10186</_dlc_DocId>
    <_dlc_DocIdUrl xmlns="69bc34b3-1921-46c7-8c7a-d18363374b4b">
      <Url>https://dhcscagovauthoring/_layouts/15/DocIdRedir.aspx?ID=DHCSDOC-1797567310-10186</Url>
      <Description>DHCSDOC-1797567310-10186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1140B5AE-F35B-45A4-81BD-52897CE99C39}"/>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1E00CD66-A30E-4199-9231-D3468AAE0306}"/>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Hall, Lucy@DHCS</cp:lastModifiedBy>
  <cp:revision/>
  <dcterms:created xsi:type="dcterms:W3CDTF">2020-07-01T16:29:44Z</dcterms:created>
  <dcterms:modified xsi:type="dcterms:W3CDTF">2025-09-10T17:30:13Z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fe876ae9-e116-41b9-a749-2fdf8fbba818</vt:lpwstr>
  </property>
  <property fmtid="{D5CDD505-2E9C-101B-9397-08002B2CF9AE}" pid="4" name="MediaServiceImageTags">
    <vt:lpwstr/>
  </property>
  <property fmtid="{D5CDD505-2E9C-101B-9397-08002B2CF9AE}" pid="5" name="Division">
    <vt:lpwstr>20;#Managed Care Quality and Monitoring|b4f48c19-b6a3-4072-85c4-d61dba84e35f</vt:lpwstr>
  </property>
</Properties>
</file>