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firstSheet="1" activeTab="1"/>
  </bookViews>
  <sheets>
    <sheet name="Adjusted Resources" sheetId="1" state="hidden" r:id="rId1"/>
    <sheet name="Enclosure 7 " sheetId="7" r:id="rId2"/>
    <sheet name="Adjustment #2 ENC 8" sheetId="5" state="hidden" r:id="rId3"/>
    <sheet name="Adjustment #3 ENC 9" sheetId="6" state="hidden" r:id="rId4"/>
    <sheet name="Final Resources ENC 10" sheetId="4" state="hidden" r:id="rId5"/>
    <sheet name="Final Adjustment ENC 10" sheetId="8" state="hidden" r:id="rId6"/>
    <sheet name="Self-Suff" sheetId="2" state="hidden" r:id="rId7"/>
    <sheet name="Resources" sheetId="3" state="hidden" r:id="rId8"/>
  </sheets>
  <externalReferences>
    <externalReference r:id="rId9"/>
    <externalReference r:id="rId10"/>
  </externalReferences>
  <definedNames>
    <definedName name="_xlnm.Print_Area" localSheetId="3">'Adjustment #3 ENC 9'!$S$1:$AC$64</definedName>
    <definedName name="_xlnm.Print_Area" localSheetId="1">'Enclosure 7 '!$A$2:$I$65</definedName>
    <definedName name="_xlnm.Print_Titles" localSheetId="2">'Adjustment #2 ENC 8'!$3:$6</definedName>
    <definedName name="_xlnm.Print_Titles" localSheetId="3">'Adjustment #3 ENC 9'!$3:$6</definedName>
    <definedName name="_xlnm.Print_Titles" localSheetId="1">'Enclosure 7 '!$5:$7</definedName>
    <definedName name="TitleRegion1.A2.I65.1">'Enclosure 7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7" l="1"/>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8" i="7"/>
  <c r="B9" i="7" l="1"/>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8" i="7"/>
  <c r="B65" i="7" l="1"/>
  <c r="I64" i="8"/>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5"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4" i="7"/>
  <c r="B62" i="4"/>
  <c r="D40" i="7"/>
  <c r="B39" i="4"/>
  <c r="D32" i="7"/>
  <c r="B31" i="4"/>
  <c r="D27" i="7"/>
  <c r="B26" i="4"/>
  <c r="B7" i="4"/>
  <c r="D17" i="7"/>
  <c r="B16" i="4"/>
  <c r="D12" i="7"/>
  <c r="B11" i="4"/>
  <c r="D25" i="7"/>
  <c r="B24" i="4"/>
  <c r="D62" i="7"/>
  <c r="B60" i="4"/>
  <c r="D41" i="7"/>
  <c r="B40" i="4"/>
  <c r="D44" i="7"/>
  <c r="B43" i="4"/>
  <c r="D45" i="7"/>
  <c r="B44" i="4"/>
  <c r="D16" i="7"/>
  <c r="B15" i="4"/>
  <c r="D58" i="7"/>
  <c r="B63" i="4"/>
  <c r="D31" i="7"/>
  <c r="B30" i="4"/>
  <c r="D36" i="7"/>
  <c r="B35" i="4"/>
  <c r="D21" i="7"/>
  <c r="B20" i="4"/>
  <c r="D53" i="7"/>
  <c r="B52" i="4"/>
  <c r="D10" i="7"/>
  <c r="B9" i="4"/>
  <c r="D46" i="7"/>
  <c r="B45" i="4"/>
  <c r="D13" i="7"/>
  <c r="B12" i="4"/>
  <c r="D22" i="7"/>
  <c r="B21" i="4"/>
  <c r="D28" i="7"/>
  <c r="B27" i="4"/>
  <c r="D54" i="7"/>
  <c r="B53" i="4"/>
  <c r="D23" i="7"/>
  <c r="B22" i="4"/>
  <c r="D38" i="7"/>
  <c r="B37" i="4"/>
  <c r="D47" i="7"/>
  <c r="B46" i="4"/>
  <c r="D19" i="7"/>
  <c r="B18" i="4"/>
  <c r="D51" i="7"/>
  <c r="B50" i="4"/>
  <c r="D14" i="7"/>
  <c r="B13" i="4"/>
  <c r="D39" i="7"/>
  <c r="B38" i="4"/>
  <c r="D43" i="7"/>
  <c r="B42" i="4"/>
  <c r="D15" i="7"/>
  <c r="B14" i="4"/>
  <c r="D63" i="7"/>
  <c r="B61" i="4"/>
  <c r="D29" i="7"/>
  <c r="B28" i="4"/>
  <c r="D26" i="7"/>
  <c r="B25" i="4"/>
  <c r="D24" i="7"/>
  <c r="B23" i="4"/>
  <c r="D11" i="7"/>
  <c r="B10" i="4"/>
  <c r="D42" i="7"/>
  <c r="B41" i="4"/>
  <c r="D33" i="7"/>
  <c r="B32" i="4"/>
  <c r="D52" i="7"/>
  <c r="B51" i="4"/>
  <c r="D59" i="7"/>
  <c r="B57" i="4"/>
  <c r="D57" i="7"/>
  <c r="B56" i="4"/>
  <c r="D49" i="7"/>
  <c r="B48" i="4"/>
  <c r="D30" i="7"/>
  <c r="B29" i="4"/>
  <c r="D48" i="7"/>
  <c r="B47" i="4"/>
  <c r="D18" i="7"/>
  <c r="B17" i="4"/>
  <c r="D35" i="7"/>
  <c r="B34" i="4"/>
  <c r="D60" i="7"/>
  <c r="B58" i="4"/>
  <c r="D55" i="7"/>
  <c r="B54" i="4"/>
  <c r="D61" i="7"/>
  <c r="B59" i="4"/>
  <c r="D56" i="7"/>
  <c r="B55" i="4"/>
  <c r="D9" i="7"/>
  <c r="B8" i="4"/>
  <c r="D37" i="7"/>
  <c r="B36" i="4"/>
  <c r="D50" i="7"/>
  <c r="B49" i="4"/>
  <c r="D34" i="7"/>
  <c r="B33" i="4"/>
  <c r="D20"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7" i="7"/>
  <c r="G47" i="7" s="1"/>
  <c r="H47"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4" i="7"/>
  <c r="G34" i="7" s="1"/>
  <c r="H34" i="7" s="1"/>
  <c r="E56" i="7"/>
  <c r="G56" i="7" s="1"/>
  <c r="H56" i="7" s="1"/>
  <c r="E35" i="7"/>
  <c r="G35" i="7" s="1"/>
  <c r="H35" i="7" s="1"/>
  <c r="E49" i="7"/>
  <c r="G49" i="7" s="1"/>
  <c r="H49" i="7" s="1"/>
  <c r="E33" i="7"/>
  <c r="G33" i="7" s="1"/>
  <c r="H33" i="7" s="1"/>
  <c r="E26" i="7"/>
  <c r="G26" i="7" s="1"/>
  <c r="H26" i="7" s="1"/>
  <c r="E43" i="7"/>
  <c r="G43" i="7" s="1"/>
  <c r="H43" i="7" s="1"/>
  <c r="E19" i="7"/>
  <c r="G19" i="7" s="1"/>
  <c r="H19" i="7" s="1"/>
  <c r="E54" i="7"/>
  <c r="G54" i="7" s="1"/>
  <c r="H54" i="7" s="1"/>
  <c r="E46" i="7"/>
  <c r="G46" i="7" s="1"/>
  <c r="H46" i="7" s="1"/>
  <c r="E36" i="7"/>
  <c r="G36" i="7" s="1"/>
  <c r="H36" i="7" s="1"/>
  <c r="E45" i="7"/>
  <c r="G45" i="7" s="1"/>
  <c r="H45" i="7" s="1"/>
  <c r="E25" i="7"/>
  <c r="G25" i="7" s="1"/>
  <c r="H25" i="7" s="1"/>
  <c r="E27" i="7"/>
  <c r="G27" i="7" s="1"/>
  <c r="H27" i="7" s="1"/>
  <c r="D59" i="4"/>
  <c r="L59" i="4"/>
  <c r="T59" i="4" s="1"/>
  <c r="N59" i="4"/>
  <c r="D41" i="4"/>
  <c r="N41" i="4"/>
  <c r="L41" i="4"/>
  <c r="T41" i="4" s="1"/>
  <c r="N27" i="4"/>
  <c r="D27" i="4"/>
  <c r="L27" i="4"/>
  <c r="T27" i="4" s="1"/>
  <c r="N11" i="4"/>
  <c r="D11" i="4"/>
  <c r="L11" i="4"/>
  <c r="T11" i="4" s="1"/>
  <c r="E50" i="7"/>
  <c r="G50" i="7" s="1"/>
  <c r="H50" i="7" s="1"/>
  <c r="E61" i="7"/>
  <c r="G61" i="7" s="1"/>
  <c r="H61" i="7" s="1"/>
  <c r="E18" i="7"/>
  <c r="G18" i="7" s="1"/>
  <c r="H18" i="7" s="1"/>
  <c r="E57" i="7"/>
  <c r="G57" i="7" s="1"/>
  <c r="H57" i="7" s="1"/>
  <c r="E42" i="7"/>
  <c r="G42" i="7" s="1"/>
  <c r="H42" i="7" s="1"/>
  <c r="E29" i="7"/>
  <c r="G29" i="7" s="1"/>
  <c r="H29" i="7" s="1"/>
  <c r="E39" i="7"/>
  <c r="G39" i="7" s="1"/>
  <c r="H39" i="7" s="1"/>
  <c r="E28" i="7"/>
  <c r="G28" i="7" s="1"/>
  <c r="H28" i="7" s="1"/>
  <c r="E31" i="7"/>
  <c r="G31" i="7" s="1"/>
  <c r="H31" i="7" s="1"/>
  <c r="E12" i="7"/>
  <c r="G12" i="7" s="1"/>
  <c r="H12" i="7" s="1"/>
  <c r="E32" i="7"/>
  <c r="G32" i="7" s="1"/>
  <c r="H32"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7" i="7"/>
  <c r="G37" i="7" s="1"/>
  <c r="H37" i="7" s="1"/>
  <c r="E55" i="7"/>
  <c r="G55" i="7" s="1"/>
  <c r="H55" i="7" s="1"/>
  <c r="E48" i="7"/>
  <c r="G48" i="7" s="1"/>
  <c r="H48" i="7" s="1"/>
  <c r="E59" i="7"/>
  <c r="G59" i="7" s="1"/>
  <c r="H59" i="7" s="1"/>
  <c r="E11" i="7"/>
  <c r="G11" i="7" s="1"/>
  <c r="H11" i="7" s="1"/>
  <c r="E63" i="7"/>
  <c r="G63" i="7" s="1"/>
  <c r="H63" i="7" s="1"/>
  <c r="E14" i="7"/>
  <c r="G14" i="7" s="1"/>
  <c r="H14" i="7" s="1"/>
  <c r="E38" i="7"/>
  <c r="G38" i="7" s="1"/>
  <c r="H38" i="7" s="1"/>
  <c r="E22" i="7"/>
  <c r="G22" i="7" s="1"/>
  <c r="H22" i="7" s="1"/>
  <c r="E53" i="7"/>
  <c r="G53" i="7" s="1"/>
  <c r="H53" i="7" s="1"/>
  <c r="E58" i="7"/>
  <c r="G58" i="7" s="1"/>
  <c r="H58" i="7" s="1"/>
  <c r="E41" i="7"/>
  <c r="G41" i="7" s="1"/>
  <c r="H41" i="7" s="1"/>
  <c r="E17" i="7"/>
  <c r="G17" i="7" s="1"/>
  <c r="H17" i="7" s="1"/>
  <c r="E40" i="7"/>
  <c r="G40" i="7" s="1"/>
  <c r="H40" i="7" s="1"/>
  <c r="L30" i="4"/>
  <c r="T30" i="4" s="1"/>
  <c r="N30" i="4"/>
  <c r="D30" i="4"/>
  <c r="E10" i="7"/>
  <c r="G10" i="7" s="1"/>
  <c r="H10"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4" i="7"/>
  <c r="G44" i="7" s="1"/>
  <c r="H44" i="7" s="1"/>
  <c r="D33" i="1"/>
  <c r="D62" i="1"/>
  <c r="D25" i="1"/>
  <c r="E20" i="7"/>
  <c r="G20" i="7" s="1"/>
  <c r="H20" i="7" s="1"/>
  <c r="E9" i="7"/>
  <c r="G9" i="7" s="1"/>
  <c r="H9" i="7" s="1"/>
  <c r="E60" i="7"/>
  <c r="G60" i="7" s="1"/>
  <c r="H60" i="7" s="1"/>
  <c r="E30" i="7"/>
  <c r="G30" i="7" s="1"/>
  <c r="H30" i="7" s="1"/>
  <c r="E52" i="7"/>
  <c r="G52" i="7" s="1"/>
  <c r="H52" i="7" s="1"/>
  <c r="E24" i="7"/>
  <c r="G24" i="7" s="1"/>
  <c r="H24" i="7" s="1"/>
  <c r="E15" i="7"/>
  <c r="G15" i="7" s="1"/>
  <c r="H15" i="7" s="1"/>
  <c r="E51" i="7"/>
  <c r="G51" i="7" s="1"/>
  <c r="H51" i="7" s="1"/>
  <c r="E23" i="7"/>
  <c r="G23" i="7" s="1"/>
  <c r="H23" i="7" s="1"/>
  <c r="E13" i="7"/>
  <c r="G13" i="7" s="1"/>
  <c r="H13" i="7" s="1"/>
  <c r="E21" i="7"/>
  <c r="G21" i="7" s="1"/>
  <c r="H21" i="7" s="1"/>
  <c r="E16" i="7"/>
  <c r="G16" i="7" s="1"/>
  <c r="H16" i="7" s="1"/>
  <c r="E62" i="7"/>
  <c r="G62" i="7" s="1"/>
  <c r="H62" i="7" s="1"/>
  <c r="D8" i="7"/>
  <c r="E64" i="7"/>
  <c r="G64" i="7" s="1"/>
  <c r="H64"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34" i="1" l="1"/>
  <c r="W55" i="6"/>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2" i="7"/>
  <c r="I52"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1" i="7"/>
  <c r="I11" i="7" s="1"/>
  <c r="W20" i="1"/>
  <c r="X20" i="1" s="1"/>
  <c r="Y20" i="1" s="1"/>
  <c r="AA20" i="1" s="1"/>
  <c r="AC20" i="1" s="1"/>
  <c r="AH20" i="1" s="1"/>
  <c r="O44" i="1"/>
  <c r="O12" i="1"/>
  <c r="F20" i="1"/>
  <c r="I20" i="1" s="1"/>
  <c r="AF20" i="1" s="1"/>
  <c r="Z18" i="1"/>
  <c r="O33" i="1"/>
  <c r="P33" i="1" s="1"/>
  <c r="AG33" i="1" s="1"/>
  <c r="P17" i="1"/>
  <c r="AG17" i="1" s="1"/>
  <c r="F54" i="7"/>
  <c r="I54" i="7" s="1"/>
  <c r="O17" i="1"/>
  <c r="O46" i="1"/>
  <c r="F30" i="7"/>
  <c r="I30" i="7" s="1"/>
  <c r="F22" i="7"/>
  <c r="I22" i="7" s="1"/>
  <c r="F42" i="7"/>
  <c r="I42" i="7" s="1"/>
  <c r="P54" i="1"/>
  <c r="AG54" i="1" s="1"/>
  <c r="F40" i="7"/>
  <c r="I40" i="7" s="1"/>
  <c r="O54" i="1"/>
  <c r="P53" i="1"/>
  <c r="AG53" i="1" s="1"/>
  <c r="P42" i="1"/>
  <c r="AG42" i="1" s="1"/>
  <c r="O10" i="1"/>
  <c r="P10" i="1" s="1"/>
  <c r="AG10" i="1" s="1"/>
  <c r="O18" i="1"/>
  <c r="F9" i="1"/>
  <c r="I9" i="1" s="1"/>
  <c r="AF9" i="1" s="1"/>
  <c r="W39" i="1"/>
  <c r="X39" i="1" s="1"/>
  <c r="Y39" i="1" s="1"/>
  <c r="F24" i="7"/>
  <c r="I24" i="7" s="1"/>
  <c r="F17" i="7"/>
  <c r="I17" i="7" s="1"/>
  <c r="F50" i="7"/>
  <c r="I50" i="7" s="1"/>
  <c r="F33" i="7"/>
  <c r="I33" i="7" s="1"/>
  <c r="P18" i="1"/>
  <c r="AG18" i="1" s="1"/>
  <c r="F37" i="7"/>
  <c r="I37" i="7" s="1"/>
  <c r="F29" i="7"/>
  <c r="I29" i="7" s="1"/>
  <c r="W18" i="1"/>
  <c r="X18" i="1" s="1"/>
  <c r="Y18" i="1" s="1"/>
  <c r="F58" i="7"/>
  <c r="I58" i="7" s="1"/>
  <c r="P12" i="1"/>
  <c r="AG12" i="1" s="1"/>
  <c r="O19" i="1"/>
  <c r="P19" i="1" s="1"/>
  <c r="AG19" i="1" s="1"/>
  <c r="F53" i="7"/>
  <c r="I53" i="7" s="1"/>
  <c r="F31" i="7"/>
  <c r="I31" i="7" s="1"/>
  <c r="F61" i="7"/>
  <c r="I61" i="7" s="1"/>
  <c r="F19" i="7"/>
  <c r="I19" i="7" s="1"/>
  <c r="F21" i="7"/>
  <c r="I21" i="7" s="1"/>
  <c r="F41" i="7"/>
  <c r="I41" i="7" s="1"/>
  <c r="F38" i="7"/>
  <c r="I38" i="7" s="1"/>
  <c r="F43" i="7"/>
  <c r="I43" i="7" s="1"/>
  <c r="O26" i="1"/>
  <c r="O7" i="1"/>
  <c r="P7" i="1" s="1"/>
  <c r="AG7" i="1" s="1"/>
  <c r="P26" i="1"/>
  <c r="AG26" i="1" s="1"/>
  <c r="E28" i="1"/>
  <c r="G28" i="1" s="1"/>
  <c r="H28" i="1" s="1"/>
  <c r="F55" i="7"/>
  <c r="I55" i="7" s="1"/>
  <c r="F36" i="7"/>
  <c r="I36" i="7" s="1"/>
  <c r="F34" i="7"/>
  <c r="I34" i="7" s="1"/>
  <c r="Z28" i="1"/>
  <c r="O49" i="1"/>
  <c r="P49" i="1" s="1"/>
  <c r="AG49" i="1" s="1"/>
  <c r="O37" i="1"/>
  <c r="P37" i="1" s="1"/>
  <c r="AG37" i="1" s="1"/>
  <c r="O25" i="1"/>
  <c r="P25" i="1" s="1"/>
  <c r="AG25" i="1" s="1"/>
  <c r="F13" i="7"/>
  <c r="I13" i="7" s="1"/>
  <c r="F63" i="7"/>
  <c r="I63" i="7" s="1"/>
  <c r="F28" i="7"/>
  <c r="I28" i="7" s="1"/>
  <c r="P39" i="1"/>
  <c r="AG39" i="1" s="1"/>
  <c r="F62" i="7"/>
  <c r="I62" i="7" s="1"/>
  <c r="F27" i="7"/>
  <c r="I27" i="7" s="1"/>
  <c r="O23" i="1"/>
  <c r="P23" i="1" s="1"/>
  <c r="AG23" i="1" s="1"/>
  <c r="O39" i="1"/>
  <c r="F16" i="7"/>
  <c r="I16" i="7" s="1"/>
  <c r="F15" i="7"/>
  <c r="I15" i="7" s="1"/>
  <c r="F9" i="7"/>
  <c r="I9" i="7" s="1"/>
  <c r="F59" i="7"/>
  <c r="I59" i="7" s="1"/>
  <c r="F12" i="7"/>
  <c r="I12" i="7" s="1"/>
  <c r="F25" i="7"/>
  <c r="I25" i="7" s="1"/>
  <c r="F35" i="7"/>
  <c r="I35"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4" i="7"/>
  <c r="I64" i="7" s="1"/>
  <c r="F60" i="7"/>
  <c r="I60" i="7" s="1"/>
  <c r="O31" i="4"/>
  <c r="P31" i="4" s="1"/>
  <c r="AG31" i="4" s="1"/>
  <c r="V31" i="4"/>
  <c r="E38" i="4"/>
  <c r="G38" i="4" s="1"/>
  <c r="H38" i="4" s="1"/>
  <c r="Z39" i="1"/>
  <c r="T7" i="4"/>
  <c r="T64" i="4" s="1"/>
  <c r="L64" i="4"/>
  <c r="O20" i="4"/>
  <c r="P20" i="4" s="1"/>
  <c r="AG20" i="4" s="1"/>
  <c r="V20" i="4"/>
  <c r="P23" i="4"/>
  <c r="AG23" i="4" s="1"/>
  <c r="O23" i="4"/>
  <c r="V23" i="4"/>
  <c r="E58" i="4"/>
  <c r="G58" i="4" s="1"/>
  <c r="H58" i="4" s="1"/>
  <c r="F10" i="7"/>
  <c r="I10" i="7" s="1"/>
  <c r="O16" i="4"/>
  <c r="P16" i="4"/>
  <c r="AG16" i="4" s="1"/>
  <c r="V16" i="4"/>
  <c r="O10" i="4"/>
  <c r="P10" i="4"/>
  <c r="AG10" i="4" s="1"/>
  <c r="V10" i="4"/>
  <c r="V41" i="4"/>
  <c r="O41" i="4"/>
  <c r="P41" i="4" s="1"/>
  <c r="AG41" i="4" s="1"/>
  <c r="F46" i="7"/>
  <c r="I46" i="7" s="1"/>
  <c r="F26" i="7"/>
  <c r="I26" i="7" s="1"/>
  <c r="F56" i="7"/>
  <c r="I56"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7" i="7"/>
  <c r="I57"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1" i="7"/>
  <c r="I51" i="7" s="1"/>
  <c r="E15" i="4"/>
  <c r="G15" i="4" s="1"/>
  <c r="H15" i="4" s="1"/>
  <c r="O63" i="4"/>
  <c r="V63" i="4"/>
  <c r="P63" i="4"/>
  <c r="AG63" i="4" s="1"/>
  <c r="O27" i="4"/>
  <c r="P27" i="4"/>
  <c r="AG27" i="4" s="1"/>
  <c r="V27" i="4"/>
  <c r="E35" i="4"/>
  <c r="G35" i="4" s="1"/>
  <c r="H35" i="4" s="1"/>
  <c r="AB59" i="6"/>
  <c r="Z59" i="6"/>
  <c r="Y59" i="6"/>
  <c r="AA59" i="6"/>
  <c r="Z40" i="6"/>
  <c r="AB40" i="6" s="1"/>
  <c r="Z19" i="6"/>
  <c r="AB19" i="6" s="1"/>
  <c r="E8" i="7"/>
  <c r="G8" i="7" s="1"/>
  <c r="H8"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3" i="7"/>
  <c r="I23" i="7" s="1"/>
  <c r="F20" i="7"/>
  <c r="I20"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4" i="7"/>
  <c r="I14" i="7" s="1"/>
  <c r="F48" i="7"/>
  <c r="I48" i="7" s="1"/>
  <c r="P40" i="4"/>
  <c r="AG40" i="4" s="1"/>
  <c r="V40" i="4"/>
  <c r="O40" i="4"/>
  <c r="V52" i="4"/>
  <c r="O52" i="4"/>
  <c r="P52" i="4" s="1"/>
  <c r="AG52" i="4" s="1"/>
  <c r="E13" i="4"/>
  <c r="G13" i="4" s="1"/>
  <c r="H13" i="4" s="1"/>
  <c r="E57" i="4"/>
  <c r="G57" i="4" s="1"/>
  <c r="H57" i="4" s="1"/>
  <c r="F32" i="7"/>
  <c r="I32" i="7" s="1"/>
  <c r="F39" i="7"/>
  <c r="I39" i="7" s="1"/>
  <c r="F18" i="7"/>
  <c r="I18" i="7" s="1"/>
  <c r="V11" i="4"/>
  <c r="O11" i="4"/>
  <c r="P11" i="4" s="1"/>
  <c r="AG11" i="4" s="1"/>
  <c r="E26" i="4"/>
  <c r="G26" i="4" s="1"/>
  <c r="H26" i="4" s="1"/>
  <c r="O44" i="4"/>
  <c r="P44" i="4" s="1"/>
  <c r="AG44" i="4" s="1"/>
  <c r="V44" i="4"/>
  <c r="V53" i="4"/>
  <c r="O53" i="4"/>
  <c r="P53" i="4" s="1"/>
  <c r="AG53" i="4" s="1"/>
  <c r="E25" i="4"/>
  <c r="G25" i="4" s="1"/>
  <c r="H25" i="4" s="1"/>
  <c r="F47" i="7"/>
  <c r="I47"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4" i="7"/>
  <c r="I44"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5" i="7"/>
  <c r="I45" i="7" s="1"/>
  <c r="F49" i="7"/>
  <c r="I49"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8" i="7"/>
  <c r="I8" i="7" s="1"/>
  <c r="I65"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I40" i="1" s="1"/>
  <c r="AA17" i="1"/>
  <c r="AC17" i="1" s="1"/>
  <c r="AH17" i="1" s="1"/>
  <c r="AI17" i="1" s="1"/>
  <c r="AI51" i="1" l="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<sst xmlns="http://schemas.openxmlformats.org/spreadsheetml/2006/main" count="1718" uniqueCount="188">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</sst>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2">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16" fillId="0" borderId="0" xfId="3" applyFont="1" applyFill="1" applyProtection="1">
      <protection locked="0"/>
    </xf>
    <xf numFmtId="0" fontId="3" fillId="0" borderId="0" xfId="3" applyFont="1" applyFill="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164" fontId="3" fillId="0" borderId="14"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0" fontId="3" fillId="0" borderId="0" xfId="3" applyFont="1" applyFill="1" applyBorder="1" applyProtection="1">
      <protection locked="0"/>
    </xf>
    <xf numFmtId="0" fontId="3" fillId="0" borderId="0" xfId="3" applyFont="1" applyFill="1" applyProtection="1"/>
    <xf numFmtId="0" fontId="15" fillId="0" borderId="0" xfId="0" applyFont="1" applyProtection="1"/>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14" fillId="0" borderId="13" xfId="3" applyNumberFormat="1" applyFont="1" applyFill="1" applyBorder="1" applyProtection="1"/>
    <xf numFmtId="164" fontId="3" fillId="0" borderId="14" xfId="3" applyNumberFormat="1" applyFont="1" applyFill="1" applyBorder="1" applyProtection="1"/>
    <xf numFmtId="164" fontId="3" fillId="0" borderId="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4.1850834736373674E-2</v>
          </cell>
          <cell r="J7">
            <v>4.3164622288373269E-2</v>
          </cell>
        </row>
        <row r="8">
          <cell r="I8">
            <v>2.6245532653360055E-5</v>
          </cell>
          <cell r="J8">
            <v>4.2125479591906164E-4</v>
          </cell>
        </row>
        <row r="9">
          <cell r="I9">
            <v>7.5293106682401136E-4</v>
          </cell>
          <cell r="J9">
            <v>1.033326274053964E-3</v>
          </cell>
        </row>
        <row r="10">
          <cell r="I10">
            <v>5.6141030898991494E-3</v>
          </cell>
          <cell r="J10">
            <v>7.1430641486185231E-3</v>
          </cell>
        </row>
        <row r="11">
          <cell r="I11">
            <v>9.2389250110293947E-4</v>
          </cell>
          <cell r="J11">
            <v>1.2514033481619436E-3</v>
          </cell>
        </row>
        <row r="12">
          <cell r="I12">
            <v>5.3128265185102758E-4</v>
          </cell>
          <cell r="J12">
            <v>1.0095031612328263E-3</v>
          </cell>
        </row>
        <row r="13">
          <cell r="I13">
            <v>2.7820651375469838E-2</v>
          </cell>
          <cell r="J13">
            <v>2.4580099989199244E-2</v>
          </cell>
        </row>
        <row r="14">
          <cell r="I14">
            <v>6.5442614747336495E-4</v>
          </cell>
          <cell r="J14">
            <v>1.2127497178150554E-3</v>
          </cell>
        </row>
        <row r="15">
          <cell r="I15">
            <v>3.5960012989267715E-3</v>
          </cell>
          <cell r="J15">
            <v>3.3198406462701959E-3</v>
          </cell>
        </row>
        <row r="16">
          <cell r="I16">
            <v>2.6545442978411441E-2</v>
          </cell>
          <cell r="J16">
            <v>2.6943249131986157E-2</v>
          </cell>
        </row>
        <row r="17">
          <cell r="I17">
            <v>7.0690380536383198E-4</v>
          </cell>
          <cell r="J17">
            <v>1.1763209102740762E-3</v>
          </cell>
        </row>
        <row r="18">
          <cell r="I18">
            <v>3.3132813013380252E-3</v>
          </cell>
          <cell r="J18">
            <v>4.3126927799050589E-3</v>
          </cell>
        </row>
        <row r="19">
          <cell r="I19">
            <v>4.7943570343433805E-3</v>
          </cell>
          <cell r="J19">
            <v>5.7879539886831399E-3</v>
          </cell>
        </row>
        <row r="20">
          <cell r="I20">
            <v>3.9418906756673251E-4</v>
          </cell>
          <cell r="J20">
            <v>8.893696094027045E-4</v>
          </cell>
        </row>
        <row r="21">
          <cell r="I21">
            <v>2.2719181791627668E-2</v>
          </cell>
          <cell r="J21">
            <v>2.1667548412326394E-2</v>
          </cell>
        </row>
        <row r="22">
          <cell r="I22">
            <v>3.7476528315707009E-3</v>
          </cell>
          <cell r="J22">
            <v>3.4051331087087658E-3</v>
          </cell>
        </row>
        <row r="23">
          <cell r="I23">
            <v>1.6825508328071736E-3</v>
          </cell>
          <cell r="J23">
            <v>2.1627047367672411E-3</v>
          </cell>
        </row>
        <row r="24">
          <cell r="I24">
            <v>5.7146768568797979E-4</v>
          </cell>
          <cell r="J24">
            <v>1.1759399577568324E-3</v>
          </cell>
        </row>
        <row r="25">
          <cell r="I25">
            <v>0.28180274898722141</v>
          </cell>
          <cell r="J25">
            <v>0.31025558736155778</v>
          </cell>
        </row>
        <row r="26">
          <cell r="I26">
            <v>4.0691803937129827E-3</v>
          </cell>
          <cell r="J26">
            <v>3.7072728792802842E-3</v>
          </cell>
        </row>
        <row r="27">
          <cell r="I27">
            <v>6.8812186681047743E-3</v>
          </cell>
          <cell r="J27">
            <v>6.3331191025841043E-3</v>
          </cell>
        </row>
        <row r="28">
          <cell r="I28">
            <v>3.8933740403152315E-4</v>
          </cell>
          <cell r="J28">
            <v>8.0383079348866221E-4</v>
          </cell>
        </row>
        <row r="29">
          <cell r="I29">
            <v>2.2527153751082901E-3</v>
          </cell>
          <cell r="J29">
            <v>3.2936434998912119E-3</v>
          </cell>
        </row>
        <row r="30">
          <cell r="I30">
            <v>7.3872581086885675E-3</v>
          </cell>
          <cell r="J30">
            <v>8.0033001840300877E-3</v>
          </cell>
        </row>
        <row r="31">
          <cell r="I31">
            <v>2.2422741329259339E-4</v>
          </cell>
          <cell r="J31">
            <v>6.6047744325646422E-4</v>
          </cell>
        </row>
        <row r="32">
          <cell r="I32">
            <v>3.3595494425595041E-4</v>
          </cell>
          <cell r="J32">
            <v>5.9799501997814949E-4</v>
          </cell>
        </row>
        <row r="33">
          <cell r="I33">
            <v>1.130454933701343E-2</v>
          </cell>
          <cell r="J33">
            <v>1.1158503475458676E-2</v>
          </cell>
        </row>
        <row r="34">
          <cell r="I34">
            <v>3.0674767902914356E-3</v>
          </cell>
          <cell r="J34">
            <v>3.7844851733283462E-3</v>
          </cell>
        </row>
        <row r="35">
          <cell r="I35">
            <v>2.0681912293024794E-3</v>
          </cell>
          <cell r="J35">
            <v>2.6478920508712783E-3</v>
          </cell>
        </row>
        <row r="36">
          <cell r="I36">
            <v>7.7796220615570413E-2</v>
          </cell>
          <cell r="J36">
            <v>6.2332456109942126E-2</v>
          </cell>
        </row>
        <row r="37">
          <cell r="I37">
            <v>7.1955475963615409E-3</v>
          </cell>
          <cell r="J37">
            <v>5.3475993431387125E-3</v>
          </cell>
        </row>
        <row r="38">
          <cell r="I38">
            <v>4.3293236770613878E-4</v>
          </cell>
          <cell r="J38">
            <v>1.0089971684218405E-3</v>
          </cell>
        </row>
        <row r="39">
          <cell r="I39">
            <v>5.6608199624969768E-2</v>
          </cell>
          <cell r="J39">
            <v>4.2840369240239935E-2</v>
          </cell>
        </row>
        <row r="40">
          <cell r="I40">
            <v>3.5199594029256508E-2</v>
          </cell>
          <cell r="J40">
            <v>3.9133220567861886E-2</v>
          </cell>
        </row>
        <row r="41">
          <cell r="I41">
            <v>1.5313271691879736E-3</v>
          </cell>
          <cell r="J41">
            <v>1.3377635955719479E-3</v>
          </cell>
        </row>
        <row r="42">
          <cell r="I42">
            <v>5.2857171255428555E-2</v>
          </cell>
          <cell r="J42">
            <v>4.8941618289942736E-2</v>
          </cell>
        </row>
        <row r="43">
          <cell r="I43">
            <v>8.2356000320566308E-2</v>
          </cell>
          <cell r="J43">
            <v>7.161564885507006E-2</v>
          </cell>
        </row>
        <row r="44">
          <cell r="I44">
            <v>2.5492073753170585E-2</v>
          </cell>
          <cell r="J44">
            <v>3.1814891106637995E-2</v>
          </cell>
        </row>
        <row r="45">
          <cell r="I45">
            <v>1.7981212635618759E-2</v>
          </cell>
          <cell r="J45">
            <v>1.787955483122473E-2</v>
          </cell>
        </row>
        <row r="46">
          <cell r="I46">
            <v>6.2810582191465463E-3</v>
          </cell>
          <cell r="J46">
            <v>6.4323091428480708E-3</v>
          </cell>
        </row>
        <row r="47">
          <cell r="I47">
            <v>2.0322632921216218E-2</v>
          </cell>
          <cell r="J47">
            <v>1.6829129954139141E-2</v>
          </cell>
        </row>
        <row r="48">
          <cell r="I48">
            <v>1.1653393976275827E-2</v>
          </cell>
          <cell r="J48">
            <v>1.0016436643904553E-2</v>
          </cell>
        </row>
        <row r="49">
          <cell r="I49">
            <v>4.7402675677047514E-2</v>
          </cell>
          <cell r="J49">
            <v>4.9438315428922353E-2</v>
          </cell>
        </row>
        <row r="50">
          <cell r="I50">
            <v>6.6764062710489057E-3</v>
          </cell>
          <cell r="J50">
            <v>7.0548996822566304E-3</v>
          </cell>
        </row>
        <row r="51">
          <cell r="I51">
            <v>4.2312647918115159E-3</v>
          </cell>
          <cell r="J51">
            <v>5.1226905211160358E-3</v>
          </cell>
        </row>
        <row r="52">
          <cell r="I52">
            <v>7.1840281873819089E-5</v>
          </cell>
          <cell r="J52">
            <v>4.8437873283164833E-4</v>
          </cell>
        </row>
        <row r="53">
          <cell r="I53">
            <v>1.0774389667312829E-3</v>
          </cell>
          <cell r="J53">
            <v>1.5240647542610493E-3</v>
          </cell>
        </row>
        <row r="54">
          <cell r="I54">
            <v>9.1060392297097961E-3</v>
          </cell>
          <cell r="J54">
            <v>1.024119115380911E-2</v>
          </cell>
        </row>
        <row r="55">
          <cell r="I55">
            <v>1.1439296660583317E-2</v>
          </cell>
          <cell r="J55">
            <v>9.8428553272127892E-3</v>
          </cell>
        </row>
        <row r="56">
          <cell r="I56">
            <v>1.347706048283483E-2</v>
          </cell>
          <cell r="J56">
            <v>1.3311599770071021E-2</v>
          </cell>
        </row>
        <row r="57">
          <cell r="I57">
            <v>4.2261705520197437E-3</v>
          </cell>
          <cell r="J57">
            <v>4.9480022058570536E-3</v>
          </cell>
        </row>
        <row r="58">
          <cell r="I58">
            <v>1.5569680760814237E-3</v>
          </cell>
          <cell r="J58">
            <v>1.8836912332374559E-3</v>
          </cell>
        </row>
        <row r="59">
          <cell r="I59">
            <v>3.257162881822955E-4</v>
          </cell>
          <cell r="J59">
            <v>7.6215561595171881E-4</v>
          </cell>
        </row>
        <row r="60">
          <cell r="I60">
            <v>1.286817073603809E-2</v>
          </cell>
          <cell r="J60">
            <v>1.4708897365522298E-2</v>
          </cell>
        </row>
        <row r="61">
          <cell r="I61">
            <v>1.1681037000794924E-3</v>
          </cell>
          <cell r="J61">
            <v>1.3976638857497788E-3</v>
          </cell>
        </row>
        <row r="62">
          <cell r="I62">
            <v>1.9179733015013689E-2</v>
          </cell>
          <cell r="J62">
            <v>1.7324626516891657E-2</v>
          </cell>
        </row>
        <row r="63">
          <cell r="I63">
            <v>5.4574964061547861E-3</v>
          </cell>
          <cell r="J63">
            <v>4.5220889681860908E-3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16" t="s">
        <v>0</v>
      </c>
      <c r="B1" s="217"/>
      <c r="C1" s="217"/>
      <c r="D1" s="217"/>
      <c r="E1" s="217"/>
      <c r="F1" s="217"/>
      <c r="G1" s="217"/>
      <c r="H1" s="217"/>
      <c r="I1" s="218"/>
      <c r="J1" s="2"/>
      <c r="K1" s="219" t="s">
        <v>0</v>
      </c>
      <c r="L1" s="220"/>
      <c r="M1" s="220"/>
      <c r="N1" s="220"/>
      <c r="O1" s="220"/>
      <c r="P1" s="220"/>
      <c r="Q1" s="221"/>
      <c r="R1" s="4"/>
      <c r="S1" s="216" t="s">
        <v>0</v>
      </c>
      <c r="T1" s="217"/>
      <c r="U1" s="217"/>
      <c r="V1" s="217"/>
      <c r="W1" s="217"/>
      <c r="X1" s="217"/>
      <c r="Y1" s="217"/>
      <c r="Z1" s="217"/>
      <c r="AA1" s="217"/>
      <c r="AB1" s="217"/>
      <c r="AC1" s="218"/>
      <c r="AD1" s="1"/>
      <c r="AE1" s="222" t="s">
        <v>141</v>
      </c>
      <c r="AF1" s="222"/>
      <c r="AG1" s="222"/>
      <c r="AH1" s="222"/>
      <c r="AI1" s="222"/>
      <c r="AJ1" s="222"/>
      <c r="AK1" s="222"/>
    </row>
    <row r="2" spans="1:37" s="8" customFormat="1" ht="20.100000000000001" customHeight="1" x14ac:dyDescent="0.2">
      <c r="A2" s="223" t="s">
        <v>1</v>
      </c>
      <c r="B2" s="224"/>
      <c r="C2" s="225" t="s">
        <v>2</v>
      </c>
      <c r="D2" s="225"/>
      <c r="E2" s="225"/>
      <c r="F2" s="225"/>
      <c r="G2" s="225"/>
      <c r="H2" s="225"/>
      <c r="I2" s="225"/>
      <c r="J2" s="6"/>
      <c r="K2" s="223" t="s">
        <v>1</v>
      </c>
      <c r="L2" s="224"/>
      <c r="M2" s="219" t="s">
        <v>3</v>
      </c>
      <c r="N2" s="220"/>
      <c r="O2" s="220"/>
      <c r="P2" s="220"/>
      <c r="Q2" s="221"/>
      <c r="R2" s="7"/>
      <c r="S2" s="223" t="s">
        <v>1</v>
      </c>
      <c r="T2" s="224"/>
      <c r="U2" s="219" t="s">
        <v>4</v>
      </c>
      <c r="V2" s="220"/>
      <c r="W2" s="220"/>
      <c r="X2" s="220"/>
      <c r="Y2" s="220"/>
      <c r="Z2" s="220"/>
      <c r="AA2" s="220"/>
      <c r="AB2" s="220"/>
      <c r="AC2" s="221"/>
      <c r="AD2" s="3"/>
      <c r="AE2" s="222"/>
      <c r="AF2" s="222"/>
      <c r="AG2" s="222"/>
      <c r="AH2" s="222"/>
      <c r="AI2" s="222"/>
      <c r="AJ2" s="222"/>
      <c r="AK2" s="222"/>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3" t="s">
        <v>25</v>
      </c>
      <c r="AG3" s="214"/>
      <c r="AH3" s="214"/>
      <c r="AI3" s="215"/>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abSelected="1" zoomScaleNormal="100" workbookViewId="0"/>
  </sheetViews>
  <sheetFormatPr defaultColWidth="0" defaultRowHeight="15" zeroHeight="1" x14ac:dyDescent="0.2"/>
  <cols>
    <col min="1" max="1" width="18.140625" style="191" bestFit="1" customWidth="1"/>
    <col min="2" max="2" width="14.42578125" style="191" bestFit="1" customWidth="1"/>
    <col min="3" max="3" width="14.140625" style="191" bestFit="1" customWidth="1"/>
    <col min="4" max="6" width="13" style="191" customWidth="1"/>
    <col min="7" max="7" width="15.42578125" style="191" bestFit="1" customWidth="1"/>
    <col min="8" max="9" width="13" style="191" customWidth="1"/>
    <col min="10" max="10" width="2.140625" style="206" hidden="1" customWidth="1"/>
    <col min="11" max="16384" width="13" style="189" hidden="1"/>
  </cols>
  <sheetData>
    <row r="1" spans="1:9" x14ac:dyDescent="0.2">
      <c r="A1" s="190" t="s">
        <v>187</v>
      </c>
      <c r="B1" s="205"/>
      <c r="C1" s="205"/>
      <c r="D1" s="205"/>
      <c r="E1" s="205"/>
      <c r="F1" s="205"/>
      <c r="G1" s="205"/>
      <c r="H1" s="205"/>
      <c r="I1" s="205"/>
    </row>
    <row r="2" spans="1:9" x14ac:dyDescent="0.2">
      <c r="A2" s="226" t="s">
        <v>145</v>
      </c>
      <c r="B2" s="226"/>
      <c r="C2" s="226"/>
      <c r="D2" s="226"/>
      <c r="E2" s="226"/>
      <c r="F2" s="226"/>
      <c r="G2" s="226"/>
      <c r="H2" s="226"/>
      <c r="I2" s="226"/>
    </row>
    <row r="3" spans="1:9" x14ac:dyDescent="0.2">
      <c r="A3" s="226"/>
      <c r="B3" s="226"/>
      <c r="C3" s="226"/>
      <c r="D3" s="226"/>
      <c r="E3" s="226"/>
      <c r="F3" s="226"/>
      <c r="G3" s="226"/>
      <c r="H3" s="226"/>
      <c r="I3" s="226"/>
    </row>
    <row r="4" spans="1:9" ht="15.75" x14ac:dyDescent="0.2">
      <c r="A4" s="227" t="s">
        <v>2</v>
      </c>
      <c r="B4" s="228"/>
      <c r="C4" s="228"/>
      <c r="D4" s="228"/>
      <c r="E4" s="228"/>
      <c r="F4" s="228"/>
      <c r="G4" s="228"/>
      <c r="H4" s="228"/>
      <c r="I4" s="229"/>
    </row>
    <row r="5" spans="1:9" ht="157.5" x14ac:dyDescent="0.2">
      <c r="A5" s="192" t="s">
        <v>5</v>
      </c>
      <c r="B5" s="192" t="s">
        <v>159</v>
      </c>
      <c r="C5" s="192" t="s">
        <v>160</v>
      </c>
      <c r="D5" s="192" t="s">
        <v>143</v>
      </c>
      <c r="E5" s="192" t="s">
        <v>144</v>
      </c>
      <c r="F5" s="192" t="s">
        <v>10</v>
      </c>
      <c r="G5" s="192" t="s">
        <v>11</v>
      </c>
      <c r="H5" s="192" t="s">
        <v>12</v>
      </c>
      <c r="I5" s="192" t="s">
        <v>13</v>
      </c>
    </row>
    <row r="6" spans="1:9" x14ac:dyDescent="0.2">
      <c r="A6" s="207"/>
      <c r="B6" s="193" t="s">
        <v>165</v>
      </c>
      <c r="C6" s="193" t="s">
        <v>166</v>
      </c>
      <c r="D6" s="193" t="s">
        <v>167</v>
      </c>
      <c r="E6" s="193" t="s">
        <v>168</v>
      </c>
      <c r="F6" s="193" t="s">
        <v>169</v>
      </c>
      <c r="G6" s="193" t="s">
        <v>170</v>
      </c>
      <c r="H6" s="193" t="s">
        <v>171</v>
      </c>
      <c r="I6" s="193" t="s">
        <v>172</v>
      </c>
    </row>
    <row r="7" spans="1:9" x14ac:dyDescent="0.2">
      <c r="A7" s="208"/>
      <c r="B7" s="209"/>
      <c r="C7" s="209"/>
      <c r="D7" s="209"/>
      <c r="E7" s="195" t="s">
        <v>182</v>
      </c>
      <c r="F7" s="195" t="s">
        <v>183</v>
      </c>
      <c r="G7" s="196" t="s">
        <v>184</v>
      </c>
      <c r="H7" s="196" t="s">
        <v>185</v>
      </c>
      <c r="I7" s="196" t="s">
        <v>186</v>
      </c>
    </row>
    <row r="8" spans="1:9" x14ac:dyDescent="0.2">
      <c r="A8" s="194" t="s">
        <v>47</v>
      </c>
      <c r="B8" s="197">
        <f>'[1]Allocation 2019-20'!$I7</f>
        <v>4.1850834736373674E-2</v>
      </c>
      <c r="C8" s="197">
        <f>'[1]Allocation 2019-20'!$J7</f>
        <v>4.3164622288373269E-2</v>
      </c>
      <c r="D8" s="197">
        <f>IF(B8&gt;C8,B8,0)</f>
        <v>0</v>
      </c>
      <c r="E8" s="197">
        <f>D8*0.2</f>
        <v>0</v>
      </c>
      <c r="F8" s="197">
        <f>D8-E8</f>
        <v>0</v>
      </c>
      <c r="G8" s="197">
        <f>IF(E8&gt;0,B8/C8,0)</f>
        <v>0</v>
      </c>
      <c r="H8" s="197">
        <f>G8*E8</f>
        <v>0</v>
      </c>
      <c r="I8" s="198">
        <f>ROUND(F8+H8,6)</f>
        <v>0</v>
      </c>
    </row>
    <row r="9" spans="1:9" x14ac:dyDescent="0.2">
      <c r="A9" s="199" t="s">
        <v>48</v>
      </c>
      <c r="B9" s="197">
        <f>'[1]Allocation 2019-20'!$I8</f>
        <v>2.6245532653360055E-5</v>
      </c>
      <c r="C9" s="197">
        <f>'[1]Allocation 2019-20'!$J8</f>
        <v>4.2125479591906164E-4</v>
      </c>
      <c r="D9" s="197">
        <f t="shared" ref="D9:D64" si="0">IF(B9&gt;C9,B9,0)</f>
        <v>0</v>
      </c>
      <c r="E9" s="197">
        <f t="shared" ref="E9:E64" si="1">D9*0.2</f>
        <v>0</v>
      </c>
      <c r="F9" s="197">
        <f t="shared" ref="F9:F64" si="2">D9-E9</f>
        <v>0</v>
      </c>
      <c r="G9" s="197">
        <f t="shared" ref="G9:G64" si="3">IF(E9&gt;0,B9/C9,0)</f>
        <v>0</v>
      </c>
      <c r="H9" s="197">
        <f>G9*E9</f>
        <v>0</v>
      </c>
      <c r="I9" s="198">
        <f>ROUND(F9+H9,6)</f>
        <v>0</v>
      </c>
    </row>
    <row r="10" spans="1:9" x14ac:dyDescent="0.2">
      <c r="A10" s="199" t="s">
        <v>49</v>
      </c>
      <c r="B10" s="197">
        <f>'[1]Allocation 2019-20'!$I9</f>
        <v>7.5293106682401136E-4</v>
      </c>
      <c r="C10" s="197">
        <f>'[1]Allocation 2019-20'!$J9</f>
        <v>1.033326274053964E-3</v>
      </c>
      <c r="D10" s="197">
        <f t="shared" si="0"/>
        <v>0</v>
      </c>
      <c r="E10" s="197">
        <f t="shared" si="1"/>
        <v>0</v>
      </c>
      <c r="F10" s="197">
        <f t="shared" si="2"/>
        <v>0</v>
      </c>
      <c r="G10" s="197">
        <f t="shared" si="3"/>
        <v>0</v>
      </c>
      <c r="H10" s="197">
        <f>G10*E10</f>
        <v>0</v>
      </c>
      <c r="I10" s="198">
        <f t="shared" ref="I10:I64" si="4">ROUND(F10+H10,6)</f>
        <v>0</v>
      </c>
    </row>
    <row r="11" spans="1:9" x14ac:dyDescent="0.2">
      <c r="A11" s="194" t="s">
        <v>50</v>
      </c>
      <c r="B11" s="197">
        <f>'[1]Allocation 2019-20'!$I10</f>
        <v>5.6141030898991494E-3</v>
      </c>
      <c r="C11" s="197">
        <f>'[1]Allocation 2019-20'!$J10</f>
        <v>7.1430641486185231E-3</v>
      </c>
      <c r="D11" s="197">
        <f t="shared" si="0"/>
        <v>0</v>
      </c>
      <c r="E11" s="197">
        <f t="shared" si="1"/>
        <v>0</v>
      </c>
      <c r="F11" s="197">
        <f t="shared" si="2"/>
        <v>0</v>
      </c>
      <c r="G11" s="197">
        <f t="shared" si="3"/>
        <v>0</v>
      </c>
      <c r="H11" s="197">
        <f t="shared" ref="H11:H64" si="5">G11*E11</f>
        <v>0</v>
      </c>
      <c r="I11" s="198">
        <f t="shared" si="4"/>
        <v>0</v>
      </c>
    </row>
    <row r="12" spans="1:9" x14ac:dyDescent="0.2">
      <c r="A12" s="194" t="s">
        <v>51</v>
      </c>
      <c r="B12" s="197">
        <f>'[1]Allocation 2019-20'!$I11</f>
        <v>9.2389250110293947E-4</v>
      </c>
      <c r="C12" s="197">
        <f>'[1]Allocation 2019-20'!$J11</f>
        <v>1.2514033481619436E-3</v>
      </c>
      <c r="D12" s="197">
        <f t="shared" si="0"/>
        <v>0</v>
      </c>
      <c r="E12" s="197">
        <f t="shared" si="1"/>
        <v>0</v>
      </c>
      <c r="F12" s="197">
        <f t="shared" si="2"/>
        <v>0</v>
      </c>
      <c r="G12" s="197">
        <f t="shared" si="3"/>
        <v>0</v>
      </c>
      <c r="H12" s="197">
        <f t="shared" si="5"/>
        <v>0</v>
      </c>
      <c r="I12" s="198">
        <f t="shared" si="4"/>
        <v>0</v>
      </c>
    </row>
    <row r="13" spans="1:9" x14ac:dyDescent="0.2">
      <c r="A13" s="194" t="s">
        <v>52</v>
      </c>
      <c r="B13" s="197">
        <f>'[1]Allocation 2019-20'!$I12</f>
        <v>5.3128265185102758E-4</v>
      </c>
      <c r="C13" s="197">
        <f>'[1]Allocation 2019-20'!$J12</f>
        <v>1.0095031612328263E-3</v>
      </c>
      <c r="D13" s="197">
        <f t="shared" si="0"/>
        <v>0</v>
      </c>
      <c r="E13" s="197">
        <f t="shared" si="1"/>
        <v>0</v>
      </c>
      <c r="F13" s="197">
        <f t="shared" si="2"/>
        <v>0</v>
      </c>
      <c r="G13" s="197">
        <f t="shared" si="3"/>
        <v>0</v>
      </c>
      <c r="H13" s="197">
        <f t="shared" si="5"/>
        <v>0</v>
      </c>
      <c r="I13" s="198">
        <f t="shared" si="4"/>
        <v>0</v>
      </c>
    </row>
    <row r="14" spans="1:9" x14ac:dyDescent="0.2">
      <c r="A14" s="194" t="s">
        <v>53</v>
      </c>
      <c r="B14" s="197">
        <f>'[1]Allocation 2019-20'!$I13</f>
        <v>2.7820651375469838E-2</v>
      </c>
      <c r="C14" s="197">
        <f>'[1]Allocation 2019-20'!$J13</f>
        <v>2.4580099989199244E-2</v>
      </c>
      <c r="D14" s="197">
        <f t="shared" si="0"/>
        <v>2.7820651375469838E-2</v>
      </c>
      <c r="E14" s="197">
        <f t="shared" si="1"/>
        <v>5.564130275093968E-3</v>
      </c>
      <c r="F14" s="197">
        <f t="shared" si="2"/>
        <v>2.2256521100375869E-2</v>
      </c>
      <c r="G14" s="197">
        <f t="shared" si="3"/>
        <v>1.1318363793350932</v>
      </c>
      <c r="H14" s="197">
        <f t="shared" si="5"/>
        <v>6.2976850647111331E-3</v>
      </c>
      <c r="I14" s="198">
        <f t="shared" si="4"/>
        <v>2.8554E-2</v>
      </c>
    </row>
    <row r="15" spans="1:9" x14ac:dyDescent="0.2">
      <c r="A15" s="194" t="s">
        <v>54</v>
      </c>
      <c r="B15" s="197">
        <f>'[1]Allocation 2019-20'!$I14</f>
        <v>6.5442614747336495E-4</v>
      </c>
      <c r="C15" s="197">
        <f>'[1]Allocation 2019-20'!$J14</f>
        <v>1.2127497178150554E-3</v>
      </c>
      <c r="D15" s="197">
        <f t="shared" si="0"/>
        <v>0</v>
      </c>
      <c r="E15" s="197">
        <f t="shared" si="1"/>
        <v>0</v>
      </c>
      <c r="F15" s="197">
        <f t="shared" si="2"/>
        <v>0</v>
      </c>
      <c r="G15" s="197">
        <f t="shared" si="3"/>
        <v>0</v>
      </c>
      <c r="H15" s="197">
        <f t="shared" si="5"/>
        <v>0</v>
      </c>
      <c r="I15" s="198">
        <f t="shared" si="4"/>
        <v>0</v>
      </c>
    </row>
    <row r="16" spans="1:9" x14ac:dyDescent="0.2">
      <c r="A16" s="194" t="s">
        <v>55</v>
      </c>
      <c r="B16" s="197">
        <f>'[1]Allocation 2019-20'!$I15</f>
        <v>3.5960012989267715E-3</v>
      </c>
      <c r="C16" s="197">
        <f>'[1]Allocation 2019-20'!$J15</f>
        <v>3.3198406462701959E-3</v>
      </c>
      <c r="D16" s="197">
        <f t="shared" si="0"/>
        <v>3.5960012989267715E-3</v>
      </c>
      <c r="E16" s="197">
        <f t="shared" si="1"/>
        <v>7.1920025978535439E-4</v>
      </c>
      <c r="F16" s="197">
        <f t="shared" si="2"/>
        <v>2.8768010391414171E-3</v>
      </c>
      <c r="G16" s="197">
        <f t="shared" si="3"/>
        <v>1.0831849121935533</v>
      </c>
      <c r="H16" s="197">
        <f t="shared" si="5"/>
        <v>7.7902687024517978E-4</v>
      </c>
      <c r="I16" s="198">
        <f t="shared" si="4"/>
        <v>3.656E-3</v>
      </c>
    </row>
    <row r="17" spans="1:9" x14ac:dyDescent="0.2">
      <c r="A17" s="194" t="s">
        <v>56</v>
      </c>
      <c r="B17" s="197">
        <f>'[1]Allocation 2019-20'!$I16</f>
        <v>2.6545442978411441E-2</v>
      </c>
      <c r="C17" s="197">
        <f>'[1]Allocation 2019-20'!$J16</f>
        <v>2.6943249131986157E-2</v>
      </c>
      <c r="D17" s="197">
        <f t="shared" si="0"/>
        <v>0</v>
      </c>
      <c r="E17" s="197">
        <f t="shared" si="1"/>
        <v>0</v>
      </c>
      <c r="F17" s="197">
        <f t="shared" si="2"/>
        <v>0</v>
      </c>
      <c r="G17" s="197">
        <f t="shared" si="3"/>
        <v>0</v>
      </c>
      <c r="H17" s="197">
        <f t="shared" si="5"/>
        <v>0</v>
      </c>
      <c r="I17" s="198">
        <f t="shared" si="4"/>
        <v>0</v>
      </c>
    </row>
    <row r="18" spans="1:9" x14ac:dyDescent="0.2">
      <c r="A18" s="194" t="s">
        <v>57</v>
      </c>
      <c r="B18" s="197">
        <f>'[1]Allocation 2019-20'!$I17</f>
        <v>7.0690380536383198E-4</v>
      </c>
      <c r="C18" s="197">
        <f>'[1]Allocation 2019-20'!$J17</f>
        <v>1.1763209102740762E-3</v>
      </c>
      <c r="D18" s="197">
        <f t="shared" si="0"/>
        <v>0</v>
      </c>
      <c r="E18" s="197">
        <f t="shared" si="1"/>
        <v>0</v>
      </c>
      <c r="F18" s="197">
        <f t="shared" si="2"/>
        <v>0</v>
      </c>
      <c r="G18" s="197">
        <f t="shared" si="3"/>
        <v>0</v>
      </c>
      <c r="H18" s="197">
        <f t="shared" si="5"/>
        <v>0</v>
      </c>
      <c r="I18" s="198">
        <f t="shared" si="4"/>
        <v>0</v>
      </c>
    </row>
    <row r="19" spans="1:9" x14ac:dyDescent="0.2">
      <c r="A19" s="194" t="s">
        <v>58</v>
      </c>
      <c r="B19" s="197">
        <f>'[1]Allocation 2019-20'!$I18</f>
        <v>3.3132813013380252E-3</v>
      </c>
      <c r="C19" s="197">
        <f>'[1]Allocation 2019-20'!$J18</f>
        <v>4.3126927799050589E-3</v>
      </c>
      <c r="D19" s="197">
        <f t="shared" si="0"/>
        <v>0</v>
      </c>
      <c r="E19" s="197">
        <f t="shared" si="1"/>
        <v>0</v>
      </c>
      <c r="F19" s="197">
        <f t="shared" si="2"/>
        <v>0</v>
      </c>
      <c r="G19" s="197">
        <f t="shared" si="3"/>
        <v>0</v>
      </c>
      <c r="H19" s="197">
        <f t="shared" si="5"/>
        <v>0</v>
      </c>
      <c r="I19" s="198">
        <f t="shared" si="4"/>
        <v>0</v>
      </c>
    </row>
    <row r="20" spans="1:9" x14ac:dyDescent="0.2">
      <c r="A20" s="194" t="s">
        <v>59</v>
      </c>
      <c r="B20" s="197">
        <f>'[1]Allocation 2019-20'!$I19</f>
        <v>4.7943570343433805E-3</v>
      </c>
      <c r="C20" s="197">
        <f>'[1]Allocation 2019-20'!$J19</f>
        <v>5.7879539886831399E-3</v>
      </c>
      <c r="D20" s="197">
        <f t="shared" si="0"/>
        <v>0</v>
      </c>
      <c r="E20" s="197">
        <f t="shared" si="1"/>
        <v>0</v>
      </c>
      <c r="F20" s="197">
        <f t="shared" si="2"/>
        <v>0</v>
      </c>
      <c r="G20" s="197">
        <f t="shared" si="3"/>
        <v>0</v>
      </c>
      <c r="H20" s="197">
        <f t="shared" si="5"/>
        <v>0</v>
      </c>
      <c r="I20" s="198">
        <f t="shared" si="4"/>
        <v>0</v>
      </c>
    </row>
    <row r="21" spans="1:9" x14ac:dyDescent="0.2">
      <c r="A21" s="194" t="s">
        <v>60</v>
      </c>
      <c r="B21" s="197">
        <f>'[1]Allocation 2019-20'!$I20</f>
        <v>3.9418906756673251E-4</v>
      </c>
      <c r="C21" s="197">
        <f>'[1]Allocation 2019-20'!$J20</f>
        <v>8.893696094027045E-4</v>
      </c>
      <c r="D21" s="197">
        <f t="shared" si="0"/>
        <v>0</v>
      </c>
      <c r="E21" s="197">
        <f t="shared" si="1"/>
        <v>0</v>
      </c>
      <c r="F21" s="197">
        <f t="shared" si="2"/>
        <v>0</v>
      </c>
      <c r="G21" s="197">
        <f t="shared" si="3"/>
        <v>0</v>
      </c>
      <c r="H21" s="197">
        <f t="shared" si="5"/>
        <v>0</v>
      </c>
      <c r="I21" s="198">
        <f t="shared" si="4"/>
        <v>0</v>
      </c>
    </row>
    <row r="22" spans="1:9" x14ac:dyDescent="0.2">
      <c r="A22" s="194" t="s">
        <v>61</v>
      </c>
      <c r="B22" s="197">
        <f>'[1]Allocation 2019-20'!$I21</f>
        <v>2.2719181791627668E-2</v>
      </c>
      <c r="C22" s="197">
        <f>'[1]Allocation 2019-20'!$J21</f>
        <v>2.1667548412326394E-2</v>
      </c>
      <c r="D22" s="197">
        <f t="shared" si="0"/>
        <v>2.2719181791627668E-2</v>
      </c>
      <c r="E22" s="197">
        <f t="shared" si="1"/>
        <v>4.5438363583255341E-3</v>
      </c>
      <c r="F22" s="197">
        <f t="shared" si="2"/>
        <v>1.8175345433302133E-2</v>
      </c>
      <c r="G22" s="197">
        <f t="shared" si="3"/>
        <v>1.0485349500224499</v>
      </c>
      <c r="H22" s="197">
        <f t="shared" si="5"/>
        <v>4.7643712288870542E-3</v>
      </c>
      <c r="I22" s="198">
        <f t="shared" si="4"/>
        <v>2.2939999999999999E-2</v>
      </c>
    </row>
    <row r="23" spans="1:9" x14ac:dyDescent="0.2">
      <c r="A23" s="194" t="s">
        <v>62</v>
      </c>
      <c r="B23" s="197">
        <f>'[1]Allocation 2019-20'!$I22</f>
        <v>3.7476528315707009E-3</v>
      </c>
      <c r="C23" s="197">
        <f>'[1]Allocation 2019-20'!$J22</f>
        <v>3.4051331087087658E-3</v>
      </c>
      <c r="D23" s="197">
        <f t="shared" si="0"/>
        <v>3.7476528315707009E-3</v>
      </c>
      <c r="E23" s="197">
        <f t="shared" si="1"/>
        <v>7.4953056631414021E-4</v>
      </c>
      <c r="F23" s="197">
        <f t="shared" si="2"/>
        <v>2.9981222652565608E-3</v>
      </c>
      <c r="G23" s="197">
        <f t="shared" si="3"/>
        <v>1.1005892315886057</v>
      </c>
      <c r="H23" s="197">
        <f t="shared" si="5"/>
        <v>8.2492527003185203E-4</v>
      </c>
      <c r="I23" s="198">
        <f t="shared" si="4"/>
        <v>3.823E-3</v>
      </c>
    </row>
    <row r="24" spans="1:9" x14ac:dyDescent="0.2">
      <c r="A24" s="194" t="s">
        <v>63</v>
      </c>
      <c r="B24" s="197">
        <f>'[1]Allocation 2019-20'!$I23</f>
        <v>1.6825508328071736E-3</v>
      </c>
      <c r="C24" s="197">
        <f>'[1]Allocation 2019-20'!$J23</f>
        <v>2.1627047367672411E-3</v>
      </c>
      <c r="D24" s="197">
        <f t="shared" si="0"/>
        <v>0</v>
      </c>
      <c r="E24" s="197">
        <f t="shared" si="1"/>
        <v>0</v>
      </c>
      <c r="F24" s="197">
        <f t="shared" si="2"/>
        <v>0</v>
      </c>
      <c r="G24" s="197">
        <f t="shared" si="3"/>
        <v>0</v>
      </c>
      <c r="H24" s="197">
        <f t="shared" si="5"/>
        <v>0</v>
      </c>
      <c r="I24" s="198">
        <f t="shared" si="4"/>
        <v>0</v>
      </c>
    </row>
    <row r="25" spans="1:9" x14ac:dyDescent="0.2">
      <c r="A25" s="194" t="s">
        <v>64</v>
      </c>
      <c r="B25" s="197">
        <f>'[1]Allocation 2019-20'!$I24</f>
        <v>5.7146768568797979E-4</v>
      </c>
      <c r="C25" s="197">
        <f>'[1]Allocation 2019-20'!$J24</f>
        <v>1.1759399577568324E-3</v>
      </c>
      <c r="D25" s="197">
        <f t="shared" si="0"/>
        <v>0</v>
      </c>
      <c r="E25" s="197">
        <f t="shared" si="1"/>
        <v>0</v>
      </c>
      <c r="F25" s="197">
        <f t="shared" si="2"/>
        <v>0</v>
      </c>
      <c r="G25" s="197">
        <f t="shared" si="3"/>
        <v>0</v>
      </c>
      <c r="H25" s="197">
        <f t="shared" si="5"/>
        <v>0</v>
      </c>
      <c r="I25" s="198">
        <f t="shared" si="4"/>
        <v>0</v>
      </c>
    </row>
    <row r="26" spans="1:9" x14ac:dyDescent="0.2">
      <c r="A26" s="194" t="s">
        <v>65</v>
      </c>
      <c r="B26" s="197">
        <f>'[1]Allocation 2019-20'!$I25</f>
        <v>0.28180274898722141</v>
      </c>
      <c r="C26" s="197">
        <f>'[1]Allocation 2019-20'!$J25</f>
        <v>0.31025558736155778</v>
      </c>
      <c r="D26" s="197">
        <f t="shared" si="0"/>
        <v>0</v>
      </c>
      <c r="E26" s="197">
        <f t="shared" si="1"/>
        <v>0</v>
      </c>
      <c r="F26" s="197">
        <f t="shared" si="2"/>
        <v>0</v>
      </c>
      <c r="G26" s="197">
        <f t="shared" si="3"/>
        <v>0</v>
      </c>
      <c r="H26" s="197">
        <f t="shared" si="5"/>
        <v>0</v>
      </c>
      <c r="I26" s="198">
        <f t="shared" si="4"/>
        <v>0</v>
      </c>
    </row>
    <row r="27" spans="1:9" x14ac:dyDescent="0.2">
      <c r="A27" s="194" t="s">
        <v>66</v>
      </c>
      <c r="B27" s="197">
        <f>'[1]Allocation 2019-20'!$I26</f>
        <v>4.0691803937129827E-3</v>
      </c>
      <c r="C27" s="197">
        <f>'[1]Allocation 2019-20'!$J26</f>
        <v>3.7072728792802842E-3</v>
      </c>
      <c r="D27" s="197">
        <f t="shared" si="0"/>
        <v>4.0691803937129827E-3</v>
      </c>
      <c r="E27" s="197">
        <f t="shared" si="1"/>
        <v>8.1383607874259661E-4</v>
      </c>
      <c r="F27" s="197">
        <f t="shared" si="2"/>
        <v>3.255344314970386E-3</v>
      </c>
      <c r="G27" s="197">
        <f t="shared" si="3"/>
        <v>1.0976209537893411</v>
      </c>
      <c r="H27" s="197">
        <f t="shared" si="5"/>
        <v>8.9328353297762615E-4</v>
      </c>
      <c r="I27" s="198">
        <f t="shared" si="4"/>
        <v>4.1489999999999999E-3</v>
      </c>
    </row>
    <row r="28" spans="1:9" x14ac:dyDescent="0.2">
      <c r="A28" s="194" t="s">
        <v>67</v>
      </c>
      <c r="B28" s="197">
        <f>'[1]Allocation 2019-20'!$I27</f>
        <v>6.8812186681047743E-3</v>
      </c>
      <c r="C28" s="197">
        <f>'[1]Allocation 2019-20'!$J27</f>
        <v>6.3331191025841043E-3</v>
      </c>
      <c r="D28" s="197">
        <f t="shared" si="0"/>
        <v>6.8812186681047743E-3</v>
      </c>
      <c r="E28" s="197">
        <f t="shared" si="1"/>
        <v>1.3762437336209549E-3</v>
      </c>
      <c r="F28" s="197">
        <f t="shared" si="2"/>
        <v>5.5049749344838195E-3</v>
      </c>
      <c r="G28" s="197">
        <f t="shared" si="3"/>
        <v>1.0865449641231331</v>
      </c>
      <c r="H28" s="197">
        <f t="shared" si="5"/>
        <v>1.495350698171867E-3</v>
      </c>
      <c r="I28" s="198">
        <f t="shared" si="4"/>
        <v>7.0000000000000001E-3</v>
      </c>
    </row>
    <row r="29" spans="1:9" x14ac:dyDescent="0.2">
      <c r="A29" s="194" t="s">
        <v>68</v>
      </c>
      <c r="B29" s="197">
        <f>'[1]Allocation 2019-20'!$I28</f>
        <v>3.8933740403152315E-4</v>
      </c>
      <c r="C29" s="197">
        <f>'[1]Allocation 2019-20'!$J28</f>
        <v>8.0383079348866221E-4</v>
      </c>
      <c r="D29" s="197">
        <f t="shared" si="0"/>
        <v>0</v>
      </c>
      <c r="E29" s="197">
        <f t="shared" si="1"/>
        <v>0</v>
      </c>
      <c r="F29" s="197">
        <f t="shared" si="2"/>
        <v>0</v>
      </c>
      <c r="G29" s="197">
        <f t="shared" si="3"/>
        <v>0</v>
      </c>
      <c r="H29" s="197">
        <f t="shared" si="5"/>
        <v>0</v>
      </c>
      <c r="I29" s="198">
        <f t="shared" si="4"/>
        <v>0</v>
      </c>
    </row>
    <row r="30" spans="1:9" x14ac:dyDescent="0.2">
      <c r="A30" s="194" t="s">
        <v>69</v>
      </c>
      <c r="B30" s="197">
        <f>'[1]Allocation 2019-20'!$I29</f>
        <v>2.2527153751082901E-3</v>
      </c>
      <c r="C30" s="197">
        <f>'[1]Allocation 2019-20'!$J29</f>
        <v>3.2936434998912119E-3</v>
      </c>
      <c r="D30" s="197">
        <f t="shared" si="0"/>
        <v>0</v>
      </c>
      <c r="E30" s="197">
        <f t="shared" si="1"/>
        <v>0</v>
      </c>
      <c r="F30" s="197">
        <f t="shared" si="2"/>
        <v>0</v>
      </c>
      <c r="G30" s="197">
        <f t="shared" si="3"/>
        <v>0</v>
      </c>
      <c r="H30" s="197">
        <f t="shared" si="5"/>
        <v>0</v>
      </c>
      <c r="I30" s="198">
        <f t="shared" si="4"/>
        <v>0</v>
      </c>
    </row>
    <row r="31" spans="1:9" x14ac:dyDescent="0.2">
      <c r="A31" s="194" t="s">
        <v>70</v>
      </c>
      <c r="B31" s="197">
        <f>'[1]Allocation 2019-20'!$I30</f>
        <v>7.3872581086885675E-3</v>
      </c>
      <c r="C31" s="197">
        <f>'[1]Allocation 2019-20'!$J30</f>
        <v>8.0033001840300877E-3</v>
      </c>
      <c r="D31" s="197">
        <f t="shared" si="0"/>
        <v>0</v>
      </c>
      <c r="E31" s="197">
        <f t="shared" si="1"/>
        <v>0</v>
      </c>
      <c r="F31" s="197">
        <f t="shared" si="2"/>
        <v>0</v>
      </c>
      <c r="G31" s="197">
        <f t="shared" si="3"/>
        <v>0</v>
      </c>
      <c r="H31" s="197">
        <f t="shared" si="5"/>
        <v>0</v>
      </c>
      <c r="I31" s="198">
        <f t="shared" si="4"/>
        <v>0</v>
      </c>
    </row>
    <row r="32" spans="1:9" x14ac:dyDescent="0.2">
      <c r="A32" s="194" t="s">
        <v>71</v>
      </c>
      <c r="B32" s="197">
        <f>'[1]Allocation 2019-20'!$I31</f>
        <v>2.2422741329259339E-4</v>
      </c>
      <c r="C32" s="197">
        <f>'[1]Allocation 2019-20'!$J31</f>
        <v>6.6047744325646422E-4</v>
      </c>
      <c r="D32" s="197">
        <f t="shared" si="0"/>
        <v>0</v>
      </c>
      <c r="E32" s="197">
        <f t="shared" si="1"/>
        <v>0</v>
      </c>
      <c r="F32" s="197">
        <f t="shared" si="2"/>
        <v>0</v>
      </c>
      <c r="G32" s="197">
        <f t="shared" si="3"/>
        <v>0</v>
      </c>
      <c r="H32" s="197">
        <f t="shared" si="5"/>
        <v>0</v>
      </c>
      <c r="I32" s="198">
        <f t="shared" si="4"/>
        <v>0</v>
      </c>
    </row>
    <row r="33" spans="1:9" x14ac:dyDescent="0.2">
      <c r="A33" s="194" t="s">
        <v>72</v>
      </c>
      <c r="B33" s="197">
        <f>'[1]Allocation 2019-20'!$I32</f>
        <v>3.3595494425595041E-4</v>
      </c>
      <c r="C33" s="197">
        <f>'[1]Allocation 2019-20'!$J32</f>
        <v>5.9799501997814949E-4</v>
      </c>
      <c r="D33" s="197">
        <f t="shared" si="0"/>
        <v>0</v>
      </c>
      <c r="E33" s="197">
        <f t="shared" si="1"/>
        <v>0</v>
      </c>
      <c r="F33" s="197">
        <f t="shared" si="2"/>
        <v>0</v>
      </c>
      <c r="G33" s="197">
        <f t="shared" si="3"/>
        <v>0</v>
      </c>
      <c r="H33" s="197">
        <f t="shared" si="5"/>
        <v>0</v>
      </c>
      <c r="I33" s="198">
        <f t="shared" si="4"/>
        <v>0</v>
      </c>
    </row>
    <row r="34" spans="1:9" x14ac:dyDescent="0.2">
      <c r="A34" s="194" t="s">
        <v>73</v>
      </c>
      <c r="B34" s="197">
        <f>'[1]Allocation 2019-20'!$I33</f>
        <v>1.130454933701343E-2</v>
      </c>
      <c r="C34" s="197">
        <f>'[1]Allocation 2019-20'!$J33</f>
        <v>1.1158503475458676E-2</v>
      </c>
      <c r="D34" s="197">
        <f t="shared" si="0"/>
        <v>1.130454933701343E-2</v>
      </c>
      <c r="E34" s="197">
        <f t="shared" si="1"/>
        <v>2.2609098674026859E-3</v>
      </c>
      <c r="F34" s="197">
        <f t="shared" si="2"/>
        <v>9.0436394696107435E-3</v>
      </c>
      <c r="G34" s="197">
        <f t="shared" si="3"/>
        <v>1.0130883018386792</v>
      </c>
      <c r="H34" s="197">
        <f t="shared" si="5"/>
        <v>2.2905013381773003E-3</v>
      </c>
      <c r="I34" s="198">
        <f t="shared" si="4"/>
        <v>1.1334E-2</v>
      </c>
    </row>
    <row r="35" spans="1:9" x14ac:dyDescent="0.2">
      <c r="A35" s="194" t="s">
        <v>74</v>
      </c>
      <c r="B35" s="197">
        <f>'[1]Allocation 2019-20'!$I34</f>
        <v>3.0674767902914356E-3</v>
      </c>
      <c r="C35" s="197">
        <f>'[1]Allocation 2019-20'!$J34</f>
        <v>3.7844851733283462E-3</v>
      </c>
      <c r="D35" s="197">
        <f t="shared" si="0"/>
        <v>0</v>
      </c>
      <c r="E35" s="197">
        <f t="shared" si="1"/>
        <v>0</v>
      </c>
      <c r="F35" s="197">
        <f t="shared" si="2"/>
        <v>0</v>
      </c>
      <c r="G35" s="197">
        <f t="shared" si="3"/>
        <v>0</v>
      </c>
      <c r="H35" s="197">
        <f t="shared" si="5"/>
        <v>0</v>
      </c>
      <c r="I35" s="198">
        <f t="shared" si="4"/>
        <v>0</v>
      </c>
    </row>
    <row r="36" spans="1:9" x14ac:dyDescent="0.2">
      <c r="A36" s="194" t="s">
        <v>75</v>
      </c>
      <c r="B36" s="197">
        <f>'[1]Allocation 2019-20'!$I35</f>
        <v>2.0681912293024794E-3</v>
      </c>
      <c r="C36" s="197">
        <f>'[1]Allocation 2019-20'!$J35</f>
        <v>2.6478920508712783E-3</v>
      </c>
      <c r="D36" s="197">
        <f t="shared" si="0"/>
        <v>0</v>
      </c>
      <c r="E36" s="197">
        <f t="shared" si="1"/>
        <v>0</v>
      </c>
      <c r="F36" s="197">
        <f t="shared" si="2"/>
        <v>0</v>
      </c>
      <c r="G36" s="197">
        <f t="shared" si="3"/>
        <v>0</v>
      </c>
      <c r="H36" s="197">
        <f t="shared" si="5"/>
        <v>0</v>
      </c>
      <c r="I36" s="198">
        <f t="shared" si="4"/>
        <v>0</v>
      </c>
    </row>
    <row r="37" spans="1:9" x14ac:dyDescent="0.2">
      <c r="A37" s="194" t="s">
        <v>76</v>
      </c>
      <c r="B37" s="197">
        <f>'[1]Allocation 2019-20'!$I36</f>
        <v>7.7796220615570413E-2</v>
      </c>
      <c r="C37" s="197">
        <f>'[1]Allocation 2019-20'!$J36</f>
        <v>6.2332456109942126E-2</v>
      </c>
      <c r="D37" s="197">
        <f t="shared" si="0"/>
        <v>7.7796220615570413E-2</v>
      </c>
      <c r="E37" s="197">
        <f t="shared" si="1"/>
        <v>1.5559244123114083E-2</v>
      </c>
      <c r="F37" s="197">
        <f t="shared" si="2"/>
        <v>6.2236976492456332E-2</v>
      </c>
      <c r="G37" s="197">
        <f t="shared" si="3"/>
        <v>1.2480852748422631</v>
      </c>
      <c r="H37" s="197">
        <f t="shared" si="5"/>
        <v>1.9419263477734705E-2</v>
      </c>
      <c r="I37" s="198">
        <f t="shared" si="4"/>
        <v>8.1656000000000006E-2</v>
      </c>
    </row>
    <row r="38" spans="1:9" x14ac:dyDescent="0.2">
      <c r="A38" s="194" t="s">
        <v>77</v>
      </c>
      <c r="B38" s="197">
        <f>'[1]Allocation 2019-20'!$I37</f>
        <v>7.1955475963615409E-3</v>
      </c>
      <c r="C38" s="197">
        <f>'[1]Allocation 2019-20'!$J37</f>
        <v>5.3475993431387125E-3</v>
      </c>
      <c r="D38" s="197">
        <f t="shared" si="0"/>
        <v>7.1955475963615409E-3</v>
      </c>
      <c r="E38" s="197">
        <f t="shared" si="1"/>
        <v>1.4391095192723084E-3</v>
      </c>
      <c r="F38" s="197">
        <f t="shared" si="2"/>
        <v>5.7564380770892326E-3</v>
      </c>
      <c r="G38" s="197">
        <f t="shared" si="3"/>
        <v>1.345565951120451</v>
      </c>
      <c r="H38" s="197">
        <f t="shared" si="5"/>
        <v>1.9364167690661385E-3</v>
      </c>
      <c r="I38" s="198">
        <f t="shared" si="4"/>
        <v>7.6930000000000002E-3</v>
      </c>
    </row>
    <row r="39" spans="1:9" x14ac:dyDescent="0.2">
      <c r="A39" s="194" t="s">
        <v>78</v>
      </c>
      <c r="B39" s="197">
        <f>'[1]Allocation 2019-20'!$I38</f>
        <v>4.3293236770613878E-4</v>
      </c>
      <c r="C39" s="197">
        <f>'[1]Allocation 2019-20'!$J38</f>
        <v>1.0089971684218405E-3</v>
      </c>
      <c r="D39" s="197">
        <f t="shared" si="0"/>
        <v>0</v>
      </c>
      <c r="E39" s="197">
        <f t="shared" si="1"/>
        <v>0</v>
      </c>
      <c r="F39" s="197">
        <f t="shared" si="2"/>
        <v>0</v>
      </c>
      <c r="G39" s="197">
        <f t="shared" si="3"/>
        <v>0</v>
      </c>
      <c r="H39" s="197">
        <f t="shared" si="5"/>
        <v>0</v>
      </c>
      <c r="I39" s="198">
        <f t="shared" si="4"/>
        <v>0</v>
      </c>
    </row>
    <row r="40" spans="1:9" x14ac:dyDescent="0.2">
      <c r="A40" s="194" t="s">
        <v>79</v>
      </c>
      <c r="B40" s="197">
        <f>'[1]Allocation 2019-20'!$I39</f>
        <v>5.6608199624969768E-2</v>
      </c>
      <c r="C40" s="197">
        <f>'[1]Allocation 2019-20'!$J39</f>
        <v>4.2840369240239935E-2</v>
      </c>
      <c r="D40" s="197">
        <f t="shared" si="0"/>
        <v>5.6608199624969768E-2</v>
      </c>
      <c r="E40" s="197">
        <f t="shared" si="1"/>
        <v>1.1321639924993954E-2</v>
      </c>
      <c r="F40" s="197">
        <f t="shared" si="2"/>
        <v>4.5286559699975817E-2</v>
      </c>
      <c r="G40" s="197">
        <f t="shared" si="3"/>
        <v>1.3213751568648413</v>
      </c>
      <c r="H40" s="197">
        <f t="shared" si="5"/>
        <v>1.4960133731856137E-2</v>
      </c>
      <c r="I40" s="198">
        <f t="shared" si="4"/>
        <v>6.0247000000000002E-2</v>
      </c>
    </row>
    <row r="41" spans="1:9" x14ac:dyDescent="0.2">
      <c r="A41" s="194" t="s">
        <v>80</v>
      </c>
      <c r="B41" s="197">
        <f>'[1]Allocation 2019-20'!$I40</f>
        <v>3.5199594029256508E-2</v>
      </c>
      <c r="C41" s="197">
        <f>'[1]Allocation 2019-20'!$J40</f>
        <v>3.9133220567861886E-2</v>
      </c>
      <c r="D41" s="197">
        <f t="shared" si="0"/>
        <v>0</v>
      </c>
      <c r="E41" s="197">
        <f t="shared" si="1"/>
        <v>0</v>
      </c>
      <c r="F41" s="197">
        <f t="shared" si="2"/>
        <v>0</v>
      </c>
      <c r="G41" s="197">
        <f t="shared" si="3"/>
        <v>0</v>
      </c>
      <c r="H41" s="197">
        <f t="shared" si="5"/>
        <v>0</v>
      </c>
      <c r="I41" s="198">
        <f t="shared" si="4"/>
        <v>0</v>
      </c>
    </row>
    <row r="42" spans="1:9" x14ac:dyDescent="0.2">
      <c r="A42" s="194" t="s">
        <v>81</v>
      </c>
      <c r="B42" s="197">
        <f>'[1]Allocation 2019-20'!$I41</f>
        <v>1.5313271691879736E-3</v>
      </c>
      <c r="C42" s="197">
        <f>'[1]Allocation 2019-20'!$J41</f>
        <v>1.3377635955719479E-3</v>
      </c>
      <c r="D42" s="197">
        <f t="shared" si="0"/>
        <v>1.5313271691879736E-3</v>
      </c>
      <c r="E42" s="197">
        <f t="shared" si="1"/>
        <v>3.0626543383759476E-4</v>
      </c>
      <c r="F42" s="197">
        <f t="shared" si="2"/>
        <v>1.2250617353503788E-3</v>
      </c>
      <c r="G42" s="197">
        <f t="shared" si="3"/>
        <v>1.1446919128736415</v>
      </c>
      <c r="H42" s="197">
        <f t="shared" si="5"/>
        <v>3.5057956530663202E-4</v>
      </c>
      <c r="I42" s="198">
        <f t="shared" si="4"/>
        <v>1.5759999999999999E-3</v>
      </c>
    </row>
    <row r="43" spans="1:9" x14ac:dyDescent="0.2">
      <c r="A43" s="194" t="s">
        <v>82</v>
      </c>
      <c r="B43" s="197">
        <f>'[1]Allocation 2019-20'!$I42</f>
        <v>5.2857171255428555E-2</v>
      </c>
      <c r="C43" s="197">
        <f>'[1]Allocation 2019-20'!$J42</f>
        <v>4.8941618289942736E-2</v>
      </c>
      <c r="D43" s="197">
        <f t="shared" si="0"/>
        <v>5.2857171255428555E-2</v>
      </c>
      <c r="E43" s="197">
        <f t="shared" si="1"/>
        <v>1.0571434251085712E-2</v>
      </c>
      <c r="F43" s="197">
        <f t="shared" si="2"/>
        <v>4.2285737004342842E-2</v>
      </c>
      <c r="G43" s="197">
        <f t="shared" si="3"/>
        <v>1.0800045667123035</v>
      </c>
      <c r="H43" s="197">
        <f t="shared" si="5"/>
        <v>1.1417197267871429E-2</v>
      </c>
      <c r="I43" s="198">
        <f t="shared" si="4"/>
        <v>5.3703000000000001E-2</v>
      </c>
    </row>
    <row r="44" spans="1:9" x14ac:dyDescent="0.2">
      <c r="A44" s="194" t="s">
        <v>83</v>
      </c>
      <c r="B44" s="197">
        <f>'[1]Allocation 2019-20'!$I43</f>
        <v>8.2356000320566308E-2</v>
      </c>
      <c r="C44" s="197">
        <f>'[1]Allocation 2019-20'!$J43</f>
        <v>7.161564885507006E-2</v>
      </c>
      <c r="D44" s="197">
        <f t="shared" si="0"/>
        <v>8.2356000320566308E-2</v>
      </c>
      <c r="E44" s="197">
        <f t="shared" si="1"/>
        <v>1.6471200064113262E-2</v>
      </c>
      <c r="F44" s="197">
        <f t="shared" si="2"/>
        <v>6.5884800256453047E-2</v>
      </c>
      <c r="G44" s="197">
        <f t="shared" si="3"/>
        <v>1.1499721309127799</v>
      </c>
      <c r="H44" s="197">
        <f t="shared" si="5"/>
        <v>1.8941421036419045E-2</v>
      </c>
      <c r="I44" s="198">
        <f t="shared" si="4"/>
        <v>8.4825999999999999E-2</v>
      </c>
    </row>
    <row r="45" spans="1:9" x14ac:dyDescent="0.2">
      <c r="A45" s="194" t="s">
        <v>84</v>
      </c>
      <c r="B45" s="197">
        <f>'[1]Allocation 2019-20'!$I44</f>
        <v>2.5492073753170585E-2</v>
      </c>
      <c r="C45" s="197">
        <f>'[1]Allocation 2019-20'!$J44</f>
        <v>3.1814891106637995E-2</v>
      </c>
      <c r="D45" s="197">
        <f t="shared" si="0"/>
        <v>0</v>
      </c>
      <c r="E45" s="197">
        <f t="shared" si="1"/>
        <v>0</v>
      </c>
      <c r="F45" s="197">
        <f t="shared" si="2"/>
        <v>0</v>
      </c>
      <c r="G45" s="197">
        <f t="shared" si="3"/>
        <v>0</v>
      </c>
      <c r="H45" s="197">
        <f t="shared" si="5"/>
        <v>0</v>
      </c>
      <c r="I45" s="198">
        <f t="shared" si="4"/>
        <v>0</v>
      </c>
    </row>
    <row r="46" spans="1:9" x14ac:dyDescent="0.2">
      <c r="A46" s="194" t="s">
        <v>85</v>
      </c>
      <c r="B46" s="197">
        <f>'[1]Allocation 2019-20'!$I45</f>
        <v>1.7981212635618759E-2</v>
      </c>
      <c r="C46" s="197">
        <f>'[1]Allocation 2019-20'!$J45</f>
        <v>1.787955483122473E-2</v>
      </c>
      <c r="D46" s="197">
        <f t="shared" si="0"/>
        <v>1.7981212635618759E-2</v>
      </c>
      <c r="E46" s="197">
        <f t="shared" si="1"/>
        <v>3.5962425271237521E-3</v>
      </c>
      <c r="F46" s="197">
        <f t="shared" si="2"/>
        <v>1.4384970108495007E-2</v>
      </c>
      <c r="G46" s="197">
        <f t="shared" si="3"/>
        <v>1.0056857010900795</v>
      </c>
      <c r="H46" s="197">
        <f t="shared" si="5"/>
        <v>3.61668968718041E-3</v>
      </c>
      <c r="I46" s="198">
        <f t="shared" si="4"/>
        <v>1.8002000000000001E-2</v>
      </c>
    </row>
    <row r="47" spans="1:9" x14ac:dyDescent="0.2">
      <c r="A47" s="194" t="s">
        <v>86</v>
      </c>
      <c r="B47" s="197">
        <f>'[1]Allocation 2019-20'!$I46</f>
        <v>6.2810582191465463E-3</v>
      </c>
      <c r="C47" s="197">
        <f>'[1]Allocation 2019-20'!$J46</f>
        <v>6.4323091428480708E-3</v>
      </c>
      <c r="D47" s="197">
        <f t="shared" si="0"/>
        <v>0</v>
      </c>
      <c r="E47" s="197">
        <f t="shared" si="1"/>
        <v>0</v>
      </c>
      <c r="F47" s="197">
        <f t="shared" si="2"/>
        <v>0</v>
      </c>
      <c r="G47" s="197">
        <f t="shared" si="3"/>
        <v>0</v>
      </c>
      <c r="H47" s="197">
        <f t="shared" si="5"/>
        <v>0</v>
      </c>
      <c r="I47" s="198">
        <f t="shared" si="4"/>
        <v>0</v>
      </c>
    </row>
    <row r="48" spans="1:9" x14ac:dyDescent="0.2">
      <c r="A48" s="194" t="s">
        <v>87</v>
      </c>
      <c r="B48" s="197">
        <f>'[1]Allocation 2019-20'!$I47</f>
        <v>2.0322632921216218E-2</v>
      </c>
      <c r="C48" s="197">
        <f>'[1]Allocation 2019-20'!$J47</f>
        <v>1.6829129954139141E-2</v>
      </c>
      <c r="D48" s="197">
        <f t="shared" si="0"/>
        <v>2.0322632921216218E-2</v>
      </c>
      <c r="E48" s="197">
        <f t="shared" si="1"/>
        <v>4.0645265842432438E-3</v>
      </c>
      <c r="F48" s="197">
        <f t="shared" si="2"/>
        <v>1.6258106336972975E-2</v>
      </c>
      <c r="G48" s="197">
        <f t="shared" si="3"/>
        <v>1.2075866652998213</v>
      </c>
      <c r="H48" s="197">
        <f t="shared" si="5"/>
        <v>4.9082681038887721E-3</v>
      </c>
      <c r="I48" s="198">
        <f t="shared" si="4"/>
        <v>2.1166000000000001E-2</v>
      </c>
    </row>
    <row r="49" spans="1:9" x14ac:dyDescent="0.2">
      <c r="A49" s="194" t="s">
        <v>88</v>
      </c>
      <c r="B49" s="197">
        <f>'[1]Allocation 2019-20'!$I48</f>
        <v>1.1653393976275827E-2</v>
      </c>
      <c r="C49" s="197">
        <f>'[1]Allocation 2019-20'!$J48</f>
        <v>1.0016436643904553E-2</v>
      </c>
      <c r="D49" s="197">
        <f t="shared" si="0"/>
        <v>1.1653393976275827E-2</v>
      </c>
      <c r="E49" s="197">
        <f t="shared" si="1"/>
        <v>2.3306787952551656E-3</v>
      </c>
      <c r="F49" s="197">
        <f t="shared" si="2"/>
        <v>9.3227151810206625E-3</v>
      </c>
      <c r="G49" s="197">
        <f t="shared" si="3"/>
        <v>1.1634271139095593</v>
      </c>
      <c r="H49" s="197">
        <f t="shared" si="5"/>
        <v>2.711574904213926E-3</v>
      </c>
      <c r="I49" s="198">
        <f t="shared" si="4"/>
        <v>1.2034E-2</v>
      </c>
    </row>
    <row r="50" spans="1:9" x14ac:dyDescent="0.2">
      <c r="A50" s="194" t="s">
        <v>89</v>
      </c>
      <c r="B50" s="197">
        <f>'[1]Allocation 2019-20'!$I49</f>
        <v>4.7402675677047514E-2</v>
      </c>
      <c r="C50" s="197">
        <f>'[1]Allocation 2019-20'!$J49</f>
        <v>4.9438315428922353E-2</v>
      </c>
      <c r="D50" s="197">
        <f t="shared" si="0"/>
        <v>0</v>
      </c>
      <c r="E50" s="197">
        <f t="shared" si="1"/>
        <v>0</v>
      </c>
      <c r="F50" s="197">
        <f t="shared" si="2"/>
        <v>0</v>
      </c>
      <c r="G50" s="197">
        <f t="shared" si="3"/>
        <v>0</v>
      </c>
      <c r="H50" s="197">
        <f t="shared" si="5"/>
        <v>0</v>
      </c>
      <c r="I50" s="198">
        <f t="shared" si="4"/>
        <v>0</v>
      </c>
    </row>
    <row r="51" spans="1:9" x14ac:dyDescent="0.2">
      <c r="A51" s="194" t="s">
        <v>90</v>
      </c>
      <c r="B51" s="197">
        <f>'[1]Allocation 2019-20'!$I50</f>
        <v>6.6764062710489057E-3</v>
      </c>
      <c r="C51" s="197">
        <f>'[1]Allocation 2019-20'!$J50</f>
        <v>7.0548996822566304E-3</v>
      </c>
      <c r="D51" s="197">
        <f t="shared" si="0"/>
        <v>0</v>
      </c>
      <c r="E51" s="197">
        <f t="shared" si="1"/>
        <v>0</v>
      </c>
      <c r="F51" s="197">
        <f t="shared" si="2"/>
        <v>0</v>
      </c>
      <c r="G51" s="197">
        <f t="shared" si="3"/>
        <v>0</v>
      </c>
      <c r="H51" s="197">
        <f t="shared" si="5"/>
        <v>0</v>
      </c>
      <c r="I51" s="198">
        <f t="shared" si="4"/>
        <v>0</v>
      </c>
    </row>
    <row r="52" spans="1:9" x14ac:dyDescent="0.2">
      <c r="A52" s="194" t="s">
        <v>91</v>
      </c>
      <c r="B52" s="197">
        <f>'[1]Allocation 2019-20'!$I51</f>
        <v>4.2312647918115159E-3</v>
      </c>
      <c r="C52" s="197">
        <f>'[1]Allocation 2019-20'!$J51</f>
        <v>5.1226905211160358E-3</v>
      </c>
      <c r="D52" s="197">
        <f t="shared" si="0"/>
        <v>0</v>
      </c>
      <c r="E52" s="197">
        <f t="shared" si="1"/>
        <v>0</v>
      </c>
      <c r="F52" s="197">
        <f>D52-E52</f>
        <v>0</v>
      </c>
      <c r="G52" s="197">
        <f t="shared" si="3"/>
        <v>0</v>
      </c>
      <c r="H52" s="197">
        <f t="shared" si="5"/>
        <v>0</v>
      </c>
      <c r="I52" s="198">
        <f>ROUND(F52+H52,6)</f>
        <v>0</v>
      </c>
    </row>
    <row r="53" spans="1:9" x14ac:dyDescent="0.2">
      <c r="A53" s="194" t="s">
        <v>92</v>
      </c>
      <c r="B53" s="197">
        <f>'[1]Allocation 2019-20'!$I52</f>
        <v>7.1840281873819089E-5</v>
      </c>
      <c r="C53" s="197">
        <f>'[1]Allocation 2019-20'!$J52</f>
        <v>4.8437873283164833E-4</v>
      </c>
      <c r="D53" s="197">
        <f t="shared" si="0"/>
        <v>0</v>
      </c>
      <c r="E53" s="197">
        <f t="shared" si="1"/>
        <v>0</v>
      </c>
      <c r="F53" s="197">
        <f t="shared" si="2"/>
        <v>0</v>
      </c>
      <c r="G53" s="197">
        <f t="shared" si="3"/>
        <v>0</v>
      </c>
      <c r="H53" s="197">
        <f t="shared" si="5"/>
        <v>0</v>
      </c>
      <c r="I53" s="198">
        <f t="shared" si="4"/>
        <v>0</v>
      </c>
    </row>
    <row r="54" spans="1:9" x14ac:dyDescent="0.2">
      <c r="A54" s="194" t="s">
        <v>93</v>
      </c>
      <c r="B54" s="197">
        <f>'[1]Allocation 2019-20'!$I53</f>
        <v>1.0774389667312829E-3</v>
      </c>
      <c r="C54" s="197">
        <f>'[1]Allocation 2019-20'!$J53</f>
        <v>1.5240647542610493E-3</v>
      </c>
      <c r="D54" s="197">
        <f t="shared" si="0"/>
        <v>0</v>
      </c>
      <c r="E54" s="197">
        <f t="shared" si="1"/>
        <v>0</v>
      </c>
      <c r="F54" s="197">
        <f t="shared" si="2"/>
        <v>0</v>
      </c>
      <c r="G54" s="197">
        <f t="shared" si="3"/>
        <v>0</v>
      </c>
      <c r="H54" s="197">
        <f t="shared" si="5"/>
        <v>0</v>
      </c>
      <c r="I54" s="198">
        <f t="shared" si="4"/>
        <v>0</v>
      </c>
    </row>
    <row r="55" spans="1:9" x14ac:dyDescent="0.2">
      <c r="A55" s="194" t="s">
        <v>94</v>
      </c>
      <c r="B55" s="197">
        <f>'[1]Allocation 2019-20'!$I54</f>
        <v>9.1060392297097961E-3</v>
      </c>
      <c r="C55" s="197">
        <f>'[1]Allocation 2019-20'!$J54</f>
        <v>1.024119115380911E-2</v>
      </c>
      <c r="D55" s="197">
        <f t="shared" si="0"/>
        <v>0</v>
      </c>
      <c r="E55" s="197">
        <f t="shared" si="1"/>
        <v>0</v>
      </c>
      <c r="F55" s="197">
        <f t="shared" si="2"/>
        <v>0</v>
      </c>
      <c r="G55" s="197">
        <f t="shared" si="3"/>
        <v>0</v>
      </c>
      <c r="H55" s="197">
        <f t="shared" si="5"/>
        <v>0</v>
      </c>
      <c r="I55" s="198">
        <f t="shared" si="4"/>
        <v>0</v>
      </c>
    </row>
    <row r="56" spans="1:9" x14ac:dyDescent="0.2">
      <c r="A56" s="194" t="s">
        <v>95</v>
      </c>
      <c r="B56" s="197">
        <f>'[1]Allocation 2019-20'!$I55</f>
        <v>1.1439296660583317E-2</v>
      </c>
      <c r="C56" s="197">
        <f>'[1]Allocation 2019-20'!$J55</f>
        <v>9.8428553272127892E-3</v>
      </c>
      <c r="D56" s="197">
        <f t="shared" si="0"/>
        <v>1.1439296660583317E-2</v>
      </c>
      <c r="E56" s="197">
        <f t="shared" si="1"/>
        <v>2.2878593321166633E-3</v>
      </c>
      <c r="F56" s="197">
        <f t="shared" si="2"/>
        <v>9.1514373284666533E-3</v>
      </c>
      <c r="G56" s="197">
        <f t="shared" si="3"/>
        <v>1.1621929084903653</v>
      </c>
      <c r="H56" s="197">
        <f t="shared" si="5"/>
        <v>2.6589338914094897E-3</v>
      </c>
      <c r="I56" s="198">
        <f t="shared" si="4"/>
        <v>1.1809999999999999E-2</v>
      </c>
    </row>
    <row r="57" spans="1:9" x14ac:dyDescent="0.2">
      <c r="A57" s="194" t="s">
        <v>96</v>
      </c>
      <c r="B57" s="197">
        <f>'[1]Allocation 2019-20'!$I56</f>
        <v>1.347706048283483E-2</v>
      </c>
      <c r="C57" s="197">
        <f>'[1]Allocation 2019-20'!$J56</f>
        <v>1.3311599770071021E-2</v>
      </c>
      <c r="D57" s="197">
        <f t="shared" si="0"/>
        <v>1.347706048283483E-2</v>
      </c>
      <c r="E57" s="197">
        <f t="shared" si="1"/>
        <v>2.6954120965669661E-3</v>
      </c>
      <c r="F57" s="197">
        <f t="shared" si="2"/>
        <v>1.0781648386267864E-2</v>
      </c>
      <c r="G57" s="197">
        <f t="shared" si="3"/>
        <v>1.0124298142688921</v>
      </c>
      <c r="H57" s="197">
        <f t="shared" si="5"/>
        <v>2.7289155683054185E-3</v>
      </c>
      <c r="I57" s="198">
        <f t="shared" si="4"/>
        <v>1.3511E-2</v>
      </c>
    </row>
    <row r="58" spans="1:9" x14ac:dyDescent="0.2">
      <c r="A58" s="194" t="s">
        <v>103</v>
      </c>
      <c r="B58" s="197">
        <f>'[1]Allocation 2019-20'!$I57</f>
        <v>4.2261705520197437E-3</v>
      </c>
      <c r="C58" s="197">
        <f>'[1]Allocation 2019-20'!$J57</f>
        <v>4.9480022058570536E-3</v>
      </c>
      <c r="D58" s="197">
        <f>IF(B58&gt;C58,B58,0)</f>
        <v>0</v>
      </c>
      <c r="E58" s="197">
        <f>D58*0.2</f>
        <v>0</v>
      </c>
      <c r="F58" s="197">
        <f>D58-E58</f>
        <v>0</v>
      </c>
      <c r="G58" s="197">
        <f>IF(E58&gt;0,B58/C58,0)</f>
        <v>0</v>
      </c>
      <c r="H58" s="197">
        <f>G58*E58</f>
        <v>0</v>
      </c>
      <c r="I58" s="198">
        <f>ROUND(F58+H58,6)</f>
        <v>0</v>
      </c>
    </row>
    <row r="59" spans="1:9" x14ac:dyDescent="0.2">
      <c r="A59" s="194" t="s">
        <v>97</v>
      </c>
      <c r="B59" s="197">
        <f>'[1]Allocation 2019-20'!$I58</f>
        <v>1.5569680760814237E-3</v>
      </c>
      <c r="C59" s="197">
        <f>'[1]Allocation 2019-20'!$J58</f>
        <v>1.8836912332374559E-3</v>
      </c>
      <c r="D59" s="197">
        <f t="shared" si="0"/>
        <v>0</v>
      </c>
      <c r="E59" s="197">
        <f t="shared" si="1"/>
        <v>0</v>
      </c>
      <c r="F59" s="197">
        <f t="shared" si="2"/>
        <v>0</v>
      </c>
      <c r="G59" s="197">
        <f t="shared" si="3"/>
        <v>0</v>
      </c>
      <c r="H59" s="197">
        <f t="shared" si="5"/>
        <v>0</v>
      </c>
      <c r="I59" s="198">
        <f t="shared" si="4"/>
        <v>0</v>
      </c>
    </row>
    <row r="60" spans="1:9" x14ac:dyDescent="0.2">
      <c r="A60" s="194" t="s">
        <v>98</v>
      </c>
      <c r="B60" s="197">
        <f>'[1]Allocation 2019-20'!$I59</f>
        <v>3.257162881822955E-4</v>
      </c>
      <c r="C60" s="197">
        <f>'[1]Allocation 2019-20'!$J59</f>
        <v>7.6215561595171881E-4</v>
      </c>
      <c r="D60" s="197">
        <f t="shared" si="0"/>
        <v>0</v>
      </c>
      <c r="E60" s="197">
        <f t="shared" si="1"/>
        <v>0</v>
      </c>
      <c r="F60" s="197">
        <f t="shared" si="2"/>
        <v>0</v>
      </c>
      <c r="G60" s="197">
        <f t="shared" si="3"/>
        <v>0</v>
      </c>
      <c r="H60" s="197">
        <f t="shared" si="5"/>
        <v>0</v>
      </c>
      <c r="I60" s="198">
        <f t="shared" si="4"/>
        <v>0</v>
      </c>
    </row>
    <row r="61" spans="1:9" x14ac:dyDescent="0.2">
      <c r="A61" s="194" t="s">
        <v>99</v>
      </c>
      <c r="B61" s="197">
        <f>'[1]Allocation 2019-20'!$I60</f>
        <v>1.286817073603809E-2</v>
      </c>
      <c r="C61" s="197">
        <f>'[1]Allocation 2019-20'!$J60</f>
        <v>1.4708897365522298E-2</v>
      </c>
      <c r="D61" s="197">
        <f t="shared" si="0"/>
        <v>0</v>
      </c>
      <c r="E61" s="197">
        <f t="shared" si="1"/>
        <v>0</v>
      </c>
      <c r="F61" s="197">
        <f t="shared" si="2"/>
        <v>0</v>
      </c>
      <c r="G61" s="197">
        <f t="shared" si="3"/>
        <v>0</v>
      </c>
      <c r="H61" s="197">
        <f t="shared" si="5"/>
        <v>0</v>
      </c>
      <c r="I61" s="198">
        <f t="shared" si="4"/>
        <v>0</v>
      </c>
    </row>
    <row r="62" spans="1:9" x14ac:dyDescent="0.2">
      <c r="A62" s="194" t="s">
        <v>100</v>
      </c>
      <c r="B62" s="197">
        <f>'[1]Allocation 2019-20'!$I61</f>
        <v>1.1681037000794924E-3</v>
      </c>
      <c r="C62" s="197">
        <f>'[1]Allocation 2019-20'!$J61</f>
        <v>1.3976638857497788E-3</v>
      </c>
      <c r="D62" s="197">
        <f t="shared" si="0"/>
        <v>0</v>
      </c>
      <c r="E62" s="197">
        <f t="shared" si="1"/>
        <v>0</v>
      </c>
      <c r="F62" s="197">
        <f t="shared" si="2"/>
        <v>0</v>
      </c>
      <c r="G62" s="197">
        <f t="shared" si="3"/>
        <v>0</v>
      </c>
      <c r="H62" s="197">
        <f t="shared" si="5"/>
        <v>0</v>
      </c>
      <c r="I62" s="198">
        <f t="shared" si="4"/>
        <v>0</v>
      </c>
    </row>
    <row r="63" spans="1:9" x14ac:dyDescent="0.2">
      <c r="A63" s="194" t="s">
        <v>101</v>
      </c>
      <c r="B63" s="197">
        <f>'[1]Allocation 2019-20'!$I62</f>
        <v>1.9179733015013689E-2</v>
      </c>
      <c r="C63" s="197">
        <f>'[1]Allocation 2019-20'!$J62</f>
        <v>1.7324626516891657E-2</v>
      </c>
      <c r="D63" s="197">
        <f t="shared" si="0"/>
        <v>1.9179733015013689E-2</v>
      </c>
      <c r="E63" s="197">
        <f t="shared" si="1"/>
        <v>3.8359466030027378E-3</v>
      </c>
      <c r="F63" s="197">
        <f t="shared" si="2"/>
        <v>1.5343786412010951E-2</v>
      </c>
      <c r="G63" s="197">
        <f t="shared" si="3"/>
        <v>1.107079162503924</v>
      </c>
      <c r="H63" s="197">
        <f t="shared" si="5"/>
        <v>4.2466965526620432E-3</v>
      </c>
      <c r="I63" s="198">
        <f t="shared" si="4"/>
        <v>1.959E-2</v>
      </c>
    </row>
    <row r="64" spans="1:9" x14ac:dyDescent="0.2">
      <c r="A64" s="194" t="s">
        <v>102</v>
      </c>
      <c r="B64" s="197">
        <f>'[1]Allocation 2019-20'!$I63</f>
        <v>5.4574964061547861E-3</v>
      </c>
      <c r="C64" s="197">
        <f>'[1]Allocation 2019-20'!$J63</f>
        <v>4.5220889681860908E-3</v>
      </c>
      <c r="D64" s="197">
        <f t="shared" si="0"/>
        <v>5.4574964061547861E-3</v>
      </c>
      <c r="E64" s="197">
        <f t="shared" si="1"/>
        <v>1.0914992812309573E-3</v>
      </c>
      <c r="F64" s="197">
        <f t="shared" si="2"/>
        <v>4.365997124923829E-3</v>
      </c>
      <c r="G64" s="197">
        <f t="shared" si="3"/>
        <v>1.2068529488361455</v>
      </c>
      <c r="H64" s="197">
        <f t="shared" si="5"/>
        <v>1.3172791262061141E-3</v>
      </c>
      <c r="I64" s="198">
        <f t="shared" si="4"/>
        <v>5.6829999999999997E-3</v>
      </c>
    </row>
    <row r="65" spans="1:9" x14ac:dyDescent="0.2">
      <c r="A65" s="200" t="s">
        <v>104</v>
      </c>
      <c r="B65" s="197">
        <f>SUM(B8:B64)</f>
        <v>1.0000000000000002</v>
      </c>
      <c r="C65" s="197">
        <f>SUM(C8:C64)</f>
        <v>0.99999999999999956</v>
      </c>
      <c r="D65" s="212"/>
      <c r="E65" s="212"/>
      <c r="F65" s="212"/>
      <c r="G65" s="212"/>
      <c r="H65" s="212"/>
      <c r="I65" s="198">
        <f>SUM(I8:I64)</f>
        <v>0.47295300000000001</v>
      </c>
    </row>
    <row r="66" spans="1:9" s="206" customFormat="1" ht="9" hidden="1" customHeight="1" x14ac:dyDescent="0.25">
      <c r="A66" s="205"/>
      <c r="B66" s="210"/>
      <c r="C66" s="211"/>
      <c r="D66" s="205"/>
      <c r="E66" s="205"/>
      <c r="F66" s="205"/>
      <c r="G66" s="205"/>
      <c r="H66" s="205"/>
      <c r="I66" s="205"/>
    </row>
    <row r="67" spans="1:9" hidden="1" x14ac:dyDescent="0.2">
      <c r="C67" s="201"/>
      <c r="D67" s="202"/>
      <c r="E67" s="202"/>
      <c r="F67" s="202"/>
      <c r="G67" s="202"/>
      <c r="H67" s="202"/>
      <c r="I67" s="203"/>
    </row>
    <row r="68" spans="1:9" hidden="1" x14ac:dyDescent="0.2"/>
    <row r="69" spans="1:9" hidden="1" x14ac:dyDescent="0.2"/>
    <row r="70" spans="1:9" hidden="1" x14ac:dyDescent="0.2">
      <c r="I70" s="204"/>
    </row>
    <row r="71" spans="1:9" hidden="1" x14ac:dyDescent="0.2">
      <c r="I71" s="204"/>
    </row>
    <row r="72" spans="1:9" hidden="1" x14ac:dyDescent="0.2">
      <c r="I72" s="204"/>
    </row>
    <row r="73" spans="1:9" hidden="1" x14ac:dyDescent="0.2">
      <c r="I73" s="204"/>
    </row>
    <row r="74" spans="1:9" hidden="1" x14ac:dyDescent="0.2">
      <c r="I74" s="204"/>
    </row>
    <row r="75" spans="1:9" hidden="1" x14ac:dyDescent="0.2">
      <c r="I75" s="204"/>
    </row>
    <row r="76" spans="1:9" hidden="1" x14ac:dyDescent="0.2">
      <c r="I76" s="204"/>
    </row>
  </sheetData>
  <sheetProtection sheet="1" objects="1" scenarios="1" selectLockedCells="1"/>
  <mergeCells count="2">
    <mergeCell ref="A2:I3"/>
    <mergeCell ref="A4:I4"/>
  </mergeCells>
  <pageMargins left="0.7" right="0.7" top="0.75" bottom="0.75" header="0.3" footer="0.3"/>
  <pageSetup scale="74"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16" t="s">
        <v>0</v>
      </c>
      <c r="B1" s="217"/>
      <c r="C1" s="217"/>
      <c r="D1" s="217"/>
      <c r="E1" s="217"/>
      <c r="F1" s="217"/>
      <c r="G1" s="217"/>
      <c r="H1" s="217"/>
      <c r="I1" s="218"/>
      <c r="J1" s="2"/>
      <c r="K1" s="225" t="s">
        <v>146</v>
      </c>
      <c r="L1" s="225"/>
      <c r="M1" s="225"/>
      <c r="N1" s="225"/>
      <c r="O1" s="225"/>
      <c r="P1" s="225"/>
      <c r="Q1" s="225"/>
      <c r="R1" s="225"/>
      <c r="S1" s="225"/>
      <c r="T1" s="225"/>
      <c r="U1" s="225"/>
      <c r="V1" s="225"/>
      <c r="W1" s="225"/>
      <c r="X1" s="225"/>
      <c r="Y1" s="225"/>
      <c r="Z1" s="225"/>
      <c r="AA1" s="225"/>
      <c r="AB1" s="225"/>
      <c r="AC1" s="1"/>
      <c r="AD1" s="222" t="s">
        <v>141</v>
      </c>
      <c r="AE1" s="222"/>
      <c r="AF1" s="222"/>
      <c r="AG1" s="222"/>
      <c r="AH1" s="222"/>
      <c r="AI1" s="222"/>
      <c r="AJ1" s="222"/>
      <c r="AK1" s="23"/>
    </row>
    <row r="2" spans="1:37" ht="12.95" customHeight="1" x14ac:dyDescent="0.2">
      <c r="A2" s="146"/>
      <c r="B2" s="147"/>
      <c r="C2" s="147"/>
      <c r="D2" s="147"/>
      <c r="E2" s="147"/>
      <c r="F2" s="147"/>
      <c r="G2" s="147"/>
      <c r="H2" s="147"/>
      <c r="I2" s="148"/>
      <c r="J2" s="2"/>
      <c r="K2" s="225"/>
      <c r="L2" s="225"/>
      <c r="M2" s="225"/>
      <c r="N2" s="225"/>
      <c r="O2" s="225"/>
      <c r="P2" s="225"/>
      <c r="Q2" s="225"/>
      <c r="R2" s="225"/>
      <c r="S2" s="225"/>
      <c r="T2" s="225"/>
      <c r="U2" s="225"/>
      <c r="V2" s="225"/>
      <c r="W2" s="225"/>
      <c r="X2" s="225"/>
      <c r="Y2" s="225"/>
      <c r="Z2" s="225"/>
      <c r="AA2" s="225"/>
      <c r="AB2" s="225"/>
      <c r="AC2" s="148"/>
      <c r="AD2" s="222"/>
      <c r="AE2" s="222"/>
      <c r="AF2" s="222"/>
      <c r="AG2" s="222"/>
      <c r="AH2" s="222"/>
      <c r="AI2" s="222"/>
      <c r="AJ2" s="222"/>
      <c r="AK2" s="23"/>
    </row>
    <row r="3" spans="1:37" s="8" customFormat="1" ht="20.100000000000001" customHeight="1" x14ac:dyDescent="0.2">
      <c r="A3" s="223" t="s">
        <v>1</v>
      </c>
      <c r="B3" s="224"/>
      <c r="C3" s="225" t="s">
        <v>2</v>
      </c>
      <c r="D3" s="225"/>
      <c r="E3" s="225"/>
      <c r="F3" s="225"/>
      <c r="G3" s="225"/>
      <c r="H3" s="225"/>
      <c r="I3" s="225"/>
      <c r="J3" s="6"/>
      <c r="K3" s="219" t="s">
        <v>3</v>
      </c>
      <c r="L3" s="220"/>
      <c r="M3" s="220"/>
      <c r="N3" s="220"/>
      <c r="O3" s="220"/>
      <c r="P3" s="221"/>
      <c r="Q3" s="163"/>
      <c r="R3" s="230" t="s">
        <v>1</v>
      </c>
      <c r="S3" s="230"/>
      <c r="T3" s="225" t="s">
        <v>4</v>
      </c>
      <c r="U3" s="225"/>
      <c r="V3" s="225"/>
      <c r="W3" s="225"/>
      <c r="X3" s="225"/>
      <c r="Y3" s="225"/>
      <c r="Z3" s="225"/>
      <c r="AA3" s="225"/>
      <c r="AB3" s="225"/>
      <c r="AC3" s="3"/>
      <c r="AD3" s="222"/>
      <c r="AE3" s="222"/>
      <c r="AF3" s="222"/>
      <c r="AG3" s="222"/>
      <c r="AH3" s="222"/>
      <c r="AI3" s="222"/>
      <c r="AJ3" s="222"/>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3" t="s">
        <v>25</v>
      </c>
      <c r="AF4" s="214"/>
      <c r="AG4" s="214"/>
      <c r="AH4" s="215"/>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32" t="s">
        <v>147</v>
      </c>
      <c r="T1" s="232"/>
      <c r="U1" s="232"/>
      <c r="V1" s="232"/>
      <c r="W1" s="232"/>
      <c r="X1" s="232"/>
      <c r="Y1" s="232"/>
      <c r="Z1" s="232"/>
      <c r="AA1" s="232"/>
      <c r="AB1" s="232"/>
      <c r="AC1" s="232"/>
    </row>
    <row r="2" spans="1:39" ht="12.95" customHeight="1" x14ac:dyDescent="0.2">
      <c r="A2" s="216" t="s">
        <v>0</v>
      </c>
      <c r="B2" s="217"/>
      <c r="C2" s="217"/>
      <c r="D2" s="217"/>
      <c r="E2" s="217"/>
      <c r="F2" s="217"/>
      <c r="G2" s="217"/>
      <c r="H2" s="217"/>
      <c r="I2" s="218"/>
      <c r="J2" s="2"/>
      <c r="K2" s="219" t="s">
        <v>0</v>
      </c>
      <c r="L2" s="220"/>
      <c r="M2" s="220"/>
      <c r="N2" s="220"/>
      <c r="O2" s="220"/>
      <c r="P2" s="220"/>
      <c r="Q2" s="221"/>
      <c r="R2" s="4"/>
      <c r="S2" s="232"/>
      <c r="T2" s="232"/>
      <c r="U2" s="232"/>
      <c r="V2" s="232"/>
      <c r="W2" s="232"/>
      <c r="X2" s="232"/>
      <c r="Y2" s="232"/>
      <c r="Z2" s="232"/>
      <c r="AA2" s="232"/>
      <c r="AB2" s="232"/>
      <c r="AC2" s="232"/>
      <c r="AD2" s="160"/>
      <c r="AE2" s="222" t="s">
        <v>141</v>
      </c>
      <c r="AF2" s="222"/>
      <c r="AG2" s="222"/>
      <c r="AH2" s="222"/>
      <c r="AI2" s="222"/>
      <c r="AJ2" s="222"/>
      <c r="AK2" s="222"/>
      <c r="AM2" s="8"/>
    </row>
    <row r="3" spans="1:39" s="8" customFormat="1" ht="20.100000000000001" customHeight="1" x14ac:dyDescent="0.2">
      <c r="A3" s="223" t="s">
        <v>1</v>
      </c>
      <c r="B3" s="224"/>
      <c r="C3" s="225" t="s">
        <v>2</v>
      </c>
      <c r="D3" s="225"/>
      <c r="E3" s="225"/>
      <c r="F3" s="225"/>
      <c r="G3" s="225"/>
      <c r="H3" s="225"/>
      <c r="I3" s="225"/>
      <c r="J3" s="6"/>
      <c r="K3" s="223" t="s">
        <v>1</v>
      </c>
      <c r="L3" s="224"/>
      <c r="M3" s="219" t="s">
        <v>3</v>
      </c>
      <c r="N3" s="220"/>
      <c r="O3" s="220"/>
      <c r="P3" s="220"/>
      <c r="Q3" s="221"/>
      <c r="R3" s="7"/>
      <c r="S3" s="219" t="s">
        <v>4</v>
      </c>
      <c r="T3" s="220"/>
      <c r="U3" s="220"/>
      <c r="V3" s="220"/>
      <c r="W3" s="220"/>
      <c r="X3" s="220"/>
      <c r="Y3" s="220"/>
      <c r="Z3" s="220"/>
      <c r="AA3" s="220"/>
      <c r="AB3" s="220"/>
      <c r="AC3" s="221"/>
      <c r="AD3" s="155"/>
      <c r="AE3" s="231"/>
      <c r="AF3" s="222"/>
      <c r="AG3" s="222"/>
      <c r="AH3" s="222"/>
      <c r="AI3" s="222"/>
      <c r="AJ3" s="222"/>
      <c r="AK3" s="222"/>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3" t="s">
        <v>25</v>
      </c>
      <c r="AG4" s="214"/>
      <c r="AH4" s="214"/>
      <c r="AI4" s="215"/>
      <c r="AJ4" s="12" t="s">
        <v>26</v>
      </c>
      <c r="AK4" s="9" t="s">
        <v>142</v>
      </c>
      <c r="AM4" s="159"/>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2" t="s">
        <v>150</v>
      </c>
      <c r="AF2" s="222"/>
      <c r="AG2" s="222"/>
      <c r="AH2" s="222"/>
      <c r="AI2" s="222"/>
      <c r="AJ2" s="222"/>
      <c r="AK2" s="222"/>
      <c r="AL2" s="182"/>
    </row>
    <row r="3" spans="1:40" s="8" customFormat="1" ht="20.100000000000001" customHeight="1" x14ac:dyDescent="0.2">
      <c r="A3" s="223" t="s">
        <v>1</v>
      </c>
      <c r="B3" s="224"/>
      <c r="C3" s="225" t="s">
        <v>2</v>
      </c>
      <c r="D3" s="225"/>
      <c r="E3" s="225"/>
      <c r="F3" s="225"/>
      <c r="G3" s="225"/>
      <c r="H3" s="225"/>
      <c r="I3" s="225"/>
      <c r="J3" s="6"/>
      <c r="K3" s="223" t="s">
        <v>1</v>
      </c>
      <c r="L3" s="224"/>
      <c r="M3" s="219" t="s">
        <v>3</v>
      </c>
      <c r="N3" s="220"/>
      <c r="O3" s="220"/>
      <c r="P3" s="220"/>
      <c r="Q3" s="221"/>
      <c r="R3" s="7"/>
      <c r="S3" s="223" t="s">
        <v>1</v>
      </c>
      <c r="T3" s="224"/>
      <c r="U3" s="219" t="s">
        <v>4</v>
      </c>
      <c r="V3" s="220"/>
      <c r="W3" s="220"/>
      <c r="X3" s="220"/>
      <c r="Y3" s="220"/>
      <c r="Z3" s="220"/>
      <c r="AA3" s="220"/>
      <c r="AB3" s="220"/>
      <c r="AC3" s="221"/>
      <c r="AD3" s="141"/>
      <c r="AE3" s="222"/>
      <c r="AF3" s="222"/>
      <c r="AG3" s="222"/>
      <c r="AH3" s="222"/>
      <c r="AI3" s="222"/>
      <c r="AJ3" s="222"/>
      <c r="AK3" s="222"/>
      <c r="AL3" s="182"/>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3" t="s">
        <v>25</v>
      </c>
      <c r="AG4" s="233"/>
      <c r="AH4" s="233"/>
      <c r="AI4" s="233"/>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16" t="s">
        <v>0</v>
      </c>
      <c r="B1" s="217"/>
      <c r="C1" s="217"/>
      <c r="D1" s="217"/>
      <c r="E1" s="217"/>
      <c r="F1" s="217"/>
      <c r="G1" s="217"/>
      <c r="H1" s="217"/>
      <c r="I1" s="218"/>
      <c r="J1" s="2"/>
      <c r="K1" s="219" t="s">
        <v>0</v>
      </c>
      <c r="L1" s="220"/>
      <c r="M1" s="220"/>
      <c r="N1" s="220"/>
      <c r="O1" s="220"/>
      <c r="P1" s="220"/>
      <c r="Q1" s="221"/>
      <c r="R1" s="4"/>
      <c r="S1" s="216" t="s">
        <v>0</v>
      </c>
      <c r="T1" s="217"/>
      <c r="U1" s="217"/>
      <c r="V1" s="217"/>
      <c r="W1" s="217"/>
      <c r="X1" s="217"/>
      <c r="Y1" s="217"/>
      <c r="Z1" s="217"/>
      <c r="AA1" s="217"/>
      <c r="AB1" s="217"/>
      <c r="AC1" s="218"/>
      <c r="AD1" s="185"/>
      <c r="AE1" s="234" t="s">
        <v>158</v>
      </c>
      <c r="AF1" s="235"/>
      <c r="AG1" s="235"/>
      <c r="AH1" s="235"/>
      <c r="AI1" s="235"/>
      <c r="AJ1" s="235"/>
      <c r="AK1" s="235"/>
      <c r="AL1" s="235"/>
    </row>
    <row r="2" spans="1:39" s="8" customFormat="1" ht="20.100000000000001" customHeight="1" x14ac:dyDescent="0.2">
      <c r="A2" s="223" t="s">
        <v>1</v>
      </c>
      <c r="B2" s="224"/>
      <c r="C2" s="225" t="s">
        <v>2</v>
      </c>
      <c r="D2" s="225"/>
      <c r="E2" s="225"/>
      <c r="F2" s="225"/>
      <c r="G2" s="225"/>
      <c r="H2" s="225"/>
      <c r="I2" s="225"/>
      <c r="J2" s="6"/>
      <c r="K2" s="223" t="s">
        <v>1</v>
      </c>
      <c r="L2" s="224"/>
      <c r="M2" s="219" t="s">
        <v>3</v>
      </c>
      <c r="N2" s="220"/>
      <c r="O2" s="220"/>
      <c r="P2" s="220"/>
      <c r="Q2" s="221"/>
      <c r="R2" s="7"/>
      <c r="S2" s="223" t="s">
        <v>1</v>
      </c>
      <c r="T2" s="224"/>
      <c r="U2" s="219" t="s">
        <v>4</v>
      </c>
      <c r="V2" s="220"/>
      <c r="W2" s="220"/>
      <c r="X2" s="220"/>
      <c r="Y2" s="220"/>
      <c r="Z2" s="220"/>
      <c r="AA2" s="220"/>
      <c r="AB2" s="220"/>
      <c r="AC2" s="221"/>
      <c r="AD2" s="186"/>
      <c r="AE2" s="236"/>
      <c r="AF2" s="237"/>
      <c r="AG2" s="237"/>
      <c r="AH2" s="237"/>
      <c r="AI2" s="237"/>
      <c r="AJ2" s="237"/>
      <c r="AK2" s="237"/>
      <c r="AL2" s="237"/>
    </row>
    <row r="3" spans="1:39" s="15" customFormat="1" ht="96.95" customHeight="1" x14ac:dyDescent="0.2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3" t="s">
        <v>25</v>
      </c>
      <c r="AG3" s="214"/>
      <c r="AH3" s="214"/>
      <c r="AI3" s="214"/>
      <c r="AJ3" s="214"/>
      <c r="AK3" s="214"/>
      <c r="AL3" s="215"/>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38" t="s">
        <v>105</v>
      </c>
      <c r="B3" s="239"/>
      <c r="C3" s="239"/>
      <c r="D3" s="239"/>
      <c r="E3" s="239"/>
      <c r="F3" s="239"/>
      <c r="G3" s="239"/>
      <c r="H3" s="239"/>
      <c r="I3" s="239"/>
      <c r="J3" s="239"/>
      <c r="K3" s="239"/>
      <c r="L3" s="239"/>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40" t="s">
        <v>126</v>
      </c>
      <c r="B1" s="240"/>
      <c r="C1" s="240"/>
      <c r="D1" s="240"/>
      <c r="E1" s="240"/>
      <c r="F1" s="240"/>
      <c r="G1" s="240"/>
      <c r="H1" s="240"/>
      <c r="I1" s="240"/>
      <c r="J1" s="240"/>
      <c r="K1" s="240"/>
      <c r="L1" s="240"/>
    </row>
    <row r="2" spans="1:12" s="113" customFormat="1" ht="15" x14ac:dyDescent="0.25">
      <c r="A2" s="112"/>
      <c r="B2" s="241"/>
      <c r="C2" s="241"/>
      <c r="D2" s="241"/>
      <c r="E2" s="241"/>
      <c r="F2" s="241"/>
      <c r="G2" s="241"/>
      <c r="H2" s="241"/>
      <c r="I2" s="241"/>
      <c r="J2" s="241"/>
      <c r="K2" s="241"/>
      <c r="L2" s="241"/>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2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DHCSDOC-1797567310-1826</_dlc_DocId>
    <_dlc_DocIdUrl xmlns="69bc34b3-1921-46c7-8c7a-d18363374b4b">
      <Url>http://dhcs2016prod:88/_layouts/15/DocIdRedir.aspx?ID=DHCSDOC-1797567310-1826</Url>
      <Description>DHCSDOC-1797567310-1826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B7B48C6-E026-4B8E-9AB8-A2BB35E3B787}"/>
</file>

<file path=customXml/itemProps2.xml><?xml version="1.0" encoding="utf-8"?>
<ds:datastoreItem xmlns:ds="http://schemas.openxmlformats.org/officeDocument/2006/customXml" ds:itemID="{7B5507F7-682A-49C7-98E4-847499102ED7}"/>
</file>

<file path=customXml/itemProps3.xml><?xml version="1.0" encoding="utf-8"?>
<ds:datastoreItem xmlns:ds="http://schemas.openxmlformats.org/officeDocument/2006/customXml" ds:itemID="{43570132-54E0-4662-A2E7-FA41B50C9EFF}"/>
</file>

<file path=customXml/itemProps4.xml><?xml version="1.0" encoding="utf-8"?>
<ds:datastoreItem xmlns:ds="http://schemas.openxmlformats.org/officeDocument/2006/customXml" ds:itemID="{6D4115DF-1483-4C59-AFC3-FB8B07C5DF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Adjusted Resources</vt:lpstr>
      <vt:lpstr>Enclosure 7 </vt:lpstr>
      <vt:lpstr>Adjustment #2 ENC 8</vt:lpstr>
      <vt:lpstr>Adjustment #3 ENC 9</vt:lpstr>
      <vt:lpstr>Final Resources ENC 10</vt:lpstr>
      <vt:lpstr>Final Adjustment ENC 10</vt:lpstr>
      <vt:lpstr>Self-Suff</vt:lpstr>
      <vt:lpstr>Resources</vt:lpstr>
      <vt:lpstr>'Adjustment #3 ENC 9'!Print_Area</vt:lpstr>
      <vt:lpstr>'Enclosure 7 '!Print_Area</vt:lpstr>
      <vt:lpstr>'Adjustment #2 ENC 8'!Print_Titles</vt:lpstr>
      <vt:lpstr>'Adjustment #3 ENC 9'!Print_Titles</vt:lpstr>
      <vt:lpstr>'Enclosure 7 '!Print_Titles</vt:lpstr>
      <vt:lpstr>TitleRegion1.A2.I65.1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Ramel, Jennifer (MHSD-FMOR)@DHCS</cp:lastModifiedBy>
  <cp:lastPrinted>2018-06-25T21:06:32Z</cp:lastPrinted>
  <dcterms:created xsi:type="dcterms:W3CDTF">2017-06-13T15:16:29Z</dcterms:created>
  <dcterms:modified xsi:type="dcterms:W3CDTF">2019-10-07T20:43:43Z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862e2352-c8b2-4a83-9693-c3eaa185058c</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