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New Forms\"/>
    </mc:Choice>
  </mc:AlternateContent>
  <xr:revisionPtr revIDLastSave="0" documentId="13_ncr:1_{FD0F4B9F-B847-4BE4-8B78-268A40A7B2DB}" xr6:coauthVersionLast="47" xr6:coauthVersionMax="47" xr10:uidLastSave="{00000000-0000-0000-0000-000000000000}"/>
  <workbookProtection workbookAlgorithmName="SHA-512" workbookHashValue="Odv9T/cHWIPzeYqFyHI1iHwnz2x48bEhozWjEX8HN2A0Ms5Vy+I/wx0R6wryNc5Wp8YbAsyQHM2BDc2aoX5a4Q==" workbookSaltValue="9wRxQHPLA7E9eojrc5C4Ng==" workbookSpinCount="100000" lockStructure="1"/>
  <bookViews>
    <workbookView xWindow="-37485" yWindow="-3360" windowWidth="22725" windowHeight="15630" xr2:uid="{00000000-000D-0000-FFFF-FFFF00000000}"/>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Instructions!$A$2:$A$23</definedName>
    <definedName name="_xlnm.Print_Area" localSheetId="0">'ODS REIMBURSEMENT FORM'!$A$2:$F$45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E29" i="1"/>
  <c r="C28" i="1" l="1"/>
  <c r="E28" i="1"/>
  <c r="E19" i="1" l="1"/>
  <c r="C30" i="1" l="1"/>
  <c r="D2" i="3"/>
  <c r="AF2" i="3"/>
  <c r="AE2" i="3"/>
  <c r="C19" i="1"/>
  <c r="H19" i="1" s="1"/>
  <c r="L2" i="3" s="1"/>
  <c r="G2" i="3"/>
  <c r="F2" i="3"/>
  <c r="E2" i="3"/>
  <c r="I21" i="1"/>
  <c r="AA2" i="3" s="1"/>
  <c r="I20" i="1"/>
  <c r="Z2" i="3" s="1"/>
  <c r="H21" i="1"/>
  <c r="N2" i="3" s="1"/>
  <c r="H20" i="1"/>
  <c r="M2" i="3" s="1"/>
  <c r="I13" i="1"/>
  <c r="S2" i="3" s="1"/>
  <c r="I14" i="1"/>
  <c r="T2" i="3" s="1"/>
  <c r="I15" i="1"/>
  <c r="U2" i="3" s="1"/>
  <c r="I16" i="1"/>
  <c r="V2" i="3" s="1"/>
  <c r="I17" i="1"/>
  <c r="W2" i="3" s="1"/>
  <c r="I18" i="1"/>
  <c r="X2" i="3" s="1"/>
  <c r="I12" i="1"/>
  <c r="R2" i="3" s="1"/>
  <c r="H12" i="1"/>
  <c r="H2" i="3" s="1"/>
  <c r="H13" i="1"/>
  <c r="I2" i="3" s="1"/>
  <c r="H14" i="1"/>
  <c r="J2" i="3" s="1"/>
  <c r="H15" i="1"/>
  <c r="K2" i="3" s="1"/>
  <c r="C2" i="3"/>
  <c r="B2" i="3"/>
  <c r="A2" i="3"/>
  <c r="E22" i="1"/>
  <c r="E24" i="1" s="1"/>
  <c r="I24" i="1" l="1"/>
  <c r="AC2" i="3" s="1"/>
  <c r="I22" i="1"/>
  <c r="AB2" i="3" s="1"/>
  <c r="I19" i="1"/>
  <c r="Y2" i="3" s="1"/>
  <c r="C22" i="1"/>
  <c r="C23" i="1" s="1"/>
  <c r="E25" i="1" l="1"/>
  <c r="I25" i="1" s="1"/>
  <c r="AD2" i="3" s="1"/>
  <c r="C25" i="1"/>
  <c r="H25" i="1" s="1"/>
  <c r="Q2" i="3" s="1"/>
  <c r="H22" i="1"/>
  <c r="O2" i="3" s="1"/>
  <c r="H23" i="1" l="1"/>
  <c r="P2" i="3" s="1"/>
  <c r="C31" i="1"/>
  <c r="I31" i="1" s="1"/>
  <c r="AG2" i="3" s="1"/>
</calcChain>
</file>

<file path=xl/sharedStrings.xml><?xml version="1.0" encoding="utf-8"?>
<sst xmlns="http://schemas.openxmlformats.org/spreadsheetml/2006/main" count="224" uniqueCount="208">
  <si>
    <t>TOTAL (1 thru 7)</t>
  </si>
  <si>
    <t>Claimable Amount (8) x (9) x (10)</t>
  </si>
  <si>
    <t>FFP – 75% Amount (11A) x (0.75)</t>
  </si>
  <si>
    <t>FFP – 50% Amount (11B) x (0.50)</t>
  </si>
  <si>
    <t>County Match to FFP (11A minus 12A) and (11B minus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</si>
  <si>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</si>
  <si>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</si>
  <si>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</si>
  <si>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</si>
  <si>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</si>
  <si>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</si>
  <si>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</si>
  <si>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</si>
  <si>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</si>
  <si>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</si>
  <si>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</si>
  <si>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</si>
  <si>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</si>
  <si>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</si>
  <si>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</si>
  <si>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</si>
  <si>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</si>
  <si>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</si>
  <si>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</si>
  <si>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</si>
  <si>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</si>
  <si>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</si>
  <si>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</si>
  <si>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</si>
  <si>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</si>
  <si>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</si>
  <si>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</si>
  <si>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</si>
  <si>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</si>
  <si>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</si>
  <si>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</si>
  <si>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</si>
  <si>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</si>
  <si>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</si>
  <si>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</si>
  <si>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</si>
  <si>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</si>
  <si>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</si>
  <si>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</si>
  <si>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</si>
  <si>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</si>
  <si>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</si>
  <si>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</si>
  <si>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</si>
  <si>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</si>
  <si>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</si>
  <si>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</si>
  <si>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</si>
  <si>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</si>
  <si>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</si>
  <si>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</si>
  <si>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</si>
  <si>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</si>
  <si>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</si>
  <si>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</si>
  <si>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</si>
  <si>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</si>
  <si>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</si>
  <si>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</si>
  <si>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</si>
  <si>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</si>
  <si>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</si>
  <si>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</si>
  <si>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</si>
  <si>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</si>
  <si>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</si>
  <si>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</si>
  <si>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</si>
  <si>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</si>
  <si>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</si>
  <si>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</si>
  <si>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</si>
  <si>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</si>
  <si>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</si>
  <si>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</si>
  <si>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</si>
  <si>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</si>
  <si>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</si>
  <si>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</si>
  <si>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</si>
  <si>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</si>
  <si>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</si>
  <si>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</si>
  <si>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</si>
  <si>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</si>
  <si>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</si>
  <si>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</si>
  <si>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</si>
  <si>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</si>
  <si>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</si>
  <si>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</si>
  <si>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</si>
  <si>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</si>
  <si>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</si>
  <si>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</si>
  <si>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</si>
  <si>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</si>
  <si>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</si>
  <si>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</si>
  <si>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</si>
  <si>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</si>
  <si>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</si>
  <si>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</si>
  <si>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FOR REIMBURSEMENT OF QA/UR COSTS</t>
  </si>
  <si>
    <t>01</t>
  </si>
  <si>
    <t>02</t>
  </si>
  <si>
    <t>03</t>
  </si>
  <si>
    <t>04</t>
  </si>
  <si>
    <t>05</t>
  </si>
  <si>
    <t>06</t>
  </si>
  <si>
    <t>07</t>
  </si>
  <si>
    <t>08</t>
  </si>
  <si>
    <t>09</t>
  </si>
  <si>
    <t>Amount Paid</t>
  </si>
  <si>
    <t>Other Facility</t>
  </si>
  <si>
    <t>Paid Date</t>
  </si>
  <si>
    <t>Form DHCS 5311</t>
  </si>
  <si>
    <t>SPMP Expenses</t>
  </si>
  <si>
    <t>Other Expenses</t>
  </si>
  <si>
    <t>Batch</t>
  </si>
  <si>
    <t>OF QUALITY ASSURANCE</t>
  </si>
  <si>
    <t xml:space="preserve"> - UTILIZATION REVIEW (QA/UR) COSTS</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</si>
  <si>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</si>
  <si>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</si>
  <si>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</si>
  <si>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</si>
  <si>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</si>
  <si>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</si>
  <si>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*County:</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</si>
  <si>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</si>
  <si>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</si>
  <si>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</si>
  <si>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</si>
  <si>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</si>
  <si>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</si>
  <si>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</si>
  <si>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</si>
  <si>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</si>
  <si>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</si>
  <si>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</si>
  <si>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</si>
  <si>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</si>
  <si>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</si>
  <si>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</si>
  <si>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</si>
  <si>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</si>
  <si>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</si>
  <si>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</si>
  <si>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</si>
  <si>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</si>
  <si>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</si>
  <si>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</si>
  <si>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</si>
  <si>
    <t>TOTAL FFP AMOUNT CLAIMABLE (12A + 13B)</t>
  </si>
  <si>
    <t xml:space="preserve">TOTAL SGF AMOUNT CLAIMABLE </t>
  </si>
  <si>
    <t>Prop 30 SGF Amount Claimable</t>
  </si>
  <si>
    <t>INSTRUCTIONS FOR COMPLETING THE DMC QUARTERLY CLAIM</t>
  </si>
  <si>
    <t>*County Code:</t>
  </si>
  <si>
    <r>
      <t xml:space="preserve">5. County: </t>
    </r>
    <r>
      <rPr>
        <sz val="12"/>
        <color theme="1"/>
        <rFont val="Arial"/>
        <family val="2"/>
      </rPr>
      <t>Enter County Name.</t>
    </r>
  </si>
  <si>
    <t>Department of Health Care Services</t>
  </si>
  <si>
    <t>DRUG MEDI-CAL (DMC) CLAIM FOR REIMBURSEMENT</t>
  </si>
  <si>
    <t>STATE OF CALIFORNIA - HEALTH AND HUMAN SERVICES AGENCY</t>
  </si>
  <si>
    <r>
      <t xml:space="preserve">3. Date: </t>
    </r>
    <r>
      <rPr>
        <sz val="12"/>
        <color theme="1"/>
        <rFont val="Arial"/>
        <family val="2"/>
      </rPr>
      <t>Enter the date the claim form is submitted</t>
    </r>
  </si>
  <si>
    <r>
      <t>4. County Code:</t>
    </r>
    <r>
      <rPr>
        <sz val="12"/>
        <color theme="1"/>
        <rFont val="Arial"/>
        <family val="2"/>
      </rPr>
      <t xml:space="preserve"> Enter County Code.</t>
    </r>
  </si>
  <si>
    <t>Mark "X" if Replacement Claim:</t>
  </si>
  <si>
    <r>
      <t>7. Mark an "X" if Replacement Claim:</t>
    </r>
    <r>
      <rPr>
        <sz val="12"/>
        <color theme="1"/>
        <rFont val="Arial"/>
        <family val="2"/>
      </rPr>
      <t xml:space="preserve"> If submitting a replacement claim form, mark an "X".</t>
    </r>
  </si>
  <si>
    <t>Completed form is due within 60 calendar days following the end of the service quarter.  Scan and email as an attachment to BHFSOps@dhcs.ca.gov.</t>
  </si>
  <si>
    <t>Please use the Time Survey - Method to report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</si>
  <si>
    <t>Certifications:</t>
  </si>
  <si>
    <t>claim</t>
  </si>
  <si>
    <t>form</t>
  </si>
  <si>
    <t>must</t>
  </si>
  <si>
    <t>include</t>
  </si>
  <si>
    <t>the</t>
  </si>
  <si>
    <t>signed</t>
  </si>
  <si>
    <t>certification</t>
  </si>
  <si>
    <t>of</t>
  </si>
  <si>
    <t>Alcohol</t>
  </si>
  <si>
    <t>and</t>
  </si>
  <si>
    <t>Other</t>
  </si>
  <si>
    <t>Drug</t>
  </si>
  <si>
    <t>Programs</t>
  </si>
  <si>
    <t>Administrator</t>
  </si>
  <si>
    <t>either</t>
  </si>
  <si>
    <t>Auditor-Controller,</t>
  </si>
  <si>
    <t>Finance</t>
  </si>
  <si>
    <t>Officer,</t>
  </si>
  <si>
    <t>or</t>
  </si>
  <si>
    <t>Accounting</t>
  </si>
  <si>
    <t>Officer.</t>
  </si>
  <si>
    <t>Each claim form must include the signed certification of the County Alcohol and Other Drug Programs Admnistrator and either County Auditor-Controller, Finance Officer, or County Alcohol and Other Drug Programs Accounting Officer.</t>
  </si>
  <si>
    <t>Prop 30 FFP Amount Claimable</t>
  </si>
  <si>
    <r>
      <rPr>
        <b/>
        <sz val="12"/>
        <color indexed="8"/>
        <rFont val="Arial"/>
        <family val="2"/>
      </rPr>
      <t xml:space="preserve">14. </t>
    </r>
    <r>
      <rPr>
        <sz val="12"/>
        <color indexed="8"/>
        <rFont val="Arial"/>
        <family val="2"/>
      </rPr>
      <t xml:space="preserve"> Send a pdf signed file, along with the original excel file where your work was completed to </t>
    </r>
    <r>
      <rPr>
        <b/>
        <sz val="12"/>
        <color indexed="53"/>
        <rFont val="Arial"/>
        <family val="2"/>
      </rPr>
      <t>BHFSOps@dhcs.ca.gov</t>
    </r>
  </si>
  <si>
    <t xml:space="preserve">*DMC  </t>
  </si>
  <si>
    <r>
      <rPr>
        <b/>
        <sz val="12"/>
        <color indexed="8"/>
        <rFont val="Arial"/>
        <family val="2"/>
      </rPr>
      <t xml:space="preserve">8.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</si>
  <si>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r>
      <rPr>
        <b/>
        <sz val="12"/>
        <color indexed="8"/>
        <rFont val="Arial"/>
        <family val="2"/>
      </rPr>
      <t>9.  Line 9</t>
    </r>
    <r>
      <rPr>
        <sz val="12"/>
        <color indexed="8"/>
        <rFont val="Arial"/>
        <family val="2"/>
      </rPr>
      <t xml:space="preserve"> -  Enter the percentage of time staff spent on QA/UR activities.</t>
    </r>
  </si>
  <si>
    <r>
      <rPr>
        <b/>
        <sz val="12"/>
        <color indexed="8"/>
        <rFont val="Arial"/>
        <family val="2"/>
      </rPr>
      <t>10.  Line 10</t>
    </r>
    <r>
      <rPr>
        <sz val="12"/>
        <color indexed="8"/>
        <rFont val="Arial"/>
        <family val="2"/>
      </rPr>
      <t xml:space="preserve"> -  Enter the percentage of time spent on Medi-Cal QA/UR. If your county only provides QA/UR only for Medi-Cal patients, </t>
    </r>
  </si>
  <si>
    <r>
      <rPr>
        <b/>
        <sz val="12"/>
        <color theme="1"/>
        <rFont val="Arial"/>
        <family val="2"/>
      </rPr>
      <t>11. Line 15, Columns A &amp; B</t>
    </r>
    <r>
      <rPr>
        <sz val="12"/>
        <color theme="1"/>
        <rFont val="Arial"/>
        <family val="2"/>
      </rPr>
      <t xml:space="preserve"> - </t>
    </r>
    <r>
      <rPr>
        <sz val="12"/>
        <rFont val="Arial"/>
        <family val="2"/>
      </rPr>
      <t>Enter the amounts expended for Prop 30 State.  No current available claiming.</t>
    </r>
  </si>
  <si>
    <r>
      <rPr>
        <b/>
        <sz val="12"/>
        <rFont val="Arial"/>
        <family val="2"/>
      </rPr>
      <t>12. Line 16, Columns A &amp; B</t>
    </r>
    <r>
      <rPr>
        <sz val="12"/>
        <rFont val="Arial"/>
        <family val="2"/>
      </rPr>
      <t xml:space="preserve"> - Enter the amounts expended for Prop 30 Federal. Beginning in July 1, 2022, claiming for expenses related to Parity, provider credentialing is allowable for State Plan Counties)</t>
    </r>
  </si>
  <si>
    <r>
      <rPr>
        <b/>
        <sz val="12"/>
        <rFont val="Arial"/>
        <family val="2"/>
      </rPr>
      <t>13. Lines 8, 11, 12, 13, 14, 17, 18, 19 and 20</t>
    </r>
    <r>
      <rPr>
        <sz val="12"/>
        <rFont val="Arial"/>
        <family val="2"/>
      </rPr>
      <t xml:space="preserve"> - are formula driven with no data-entry required by the county.</t>
    </r>
  </si>
  <si>
    <t>*Prop 30 State</t>
  </si>
  <si>
    <t>*Prop 30 Federal</t>
  </si>
  <si>
    <r>
      <t xml:space="preserve">6. DMC: </t>
    </r>
    <r>
      <rPr>
        <sz val="12"/>
        <color theme="1"/>
        <rFont val="Arial"/>
        <family val="2"/>
      </rPr>
      <t xml:space="preserve"> From dropdown selection, select DMC-ODS or DMC State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</si>
</sst>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b/>
      <sz val="12"/>
      <name val="Arial"/>
      <family val="2"/>
    </font>
  </fonts>
  <fills count="6">
    <fill>
      <patternFill patternType="none"/>
    </fill>
    <fill>
      <patternFill patternType="gray125"/>
    </fill>
    <fill>
      <patternFill patternType="solid">
        <fgColor rgb="FFC6EFCE"/>
      </patternFill>
    </fill>
    <fill>
      <patternFill patternType="solid">
        <fgColor theme="1"/>
        <bgColor indexed="64"/>
      </patternFill>
    </fill>
    <fill>
      <patternFill patternType="solid">
        <fgColor rgb="FFC6EFCE"/>
        <bgColor indexed="64"/>
      </patternFill>
    </fill>
    <fill>
      <patternFill patternType="solid">
        <fgColor indexed="65"/>
        <bgColor theme="0"/>
      </patternFill>
    </fill>
  </fills>
  <borders count="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xf numFmtId="0" fontId="2" fillId="0" borderId="0"/>
  </cellStyleXfs>
  <cellXfs count="10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15" fillId="0" borderId="0" xfId="2" applyNumberFormat="1" applyFont="1" applyBorder="1" applyAlignment="1" applyProtection="1"/>
    <xf numFmtId="0" fontId="15" fillId="0" borderId="0" xfId="0" applyFont="1" applyAlignment="1">
      <alignment horizontal="center"/>
    </xf>
    <xf numFmtId="0" fontId="16" fillId="0" borderId="0" xfId="4" applyFont="1"/>
    <xf numFmtId="0" fontId="13" fillId="0" borderId="0" xfId="0" applyFo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5" fontId="10" fillId="0" borderId="0" xfId="2" applyNumberFormat="1" applyFont="1" applyBorder="1" applyAlignment="1" applyProtection="1"/>
    <xf numFmtId="0" fontId="10" fillId="0" borderId="12" xfId="0" applyFont="1" applyBorder="1" applyAlignment="1" applyProtection="1">
      <alignment wrapText="1"/>
    </xf>
    <xf numFmtId="49" fontId="2" fillId="2" borderId="6" xfId="3" applyNumberFormat="1" applyFont="1" applyBorder="1" applyProtection="1">
      <protection locked="0"/>
    </xf>
    <xf numFmtId="0" fontId="2" fillId="2" borderId="6" xfId="3" applyFont="1" applyBorder="1" applyAlignment="1" applyProtection="1">
      <alignment horizontal="left" vertical="top"/>
      <protection locked="0"/>
    </xf>
    <xf numFmtId="0" fontId="10" fillId="0" borderId="6" xfId="0" applyFont="1" applyFill="1" applyBorder="1" applyProtection="1"/>
    <xf numFmtId="14" fontId="2" fillId="2" borderId="6" xfId="3" applyNumberFormat="1" applyFont="1" applyBorder="1" applyAlignment="1" applyProtection="1">
      <alignment horizontal="left"/>
      <protection locked="0"/>
    </xf>
    <xf numFmtId="0" fontId="10" fillId="4" borderId="6" xfId="0" applyFont="1" applyFill="1" applyBorder="1" applyAlignment="1" applyProtection="1">
      <alignment horizontal="left" vertical="center"/>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0" fillId="0" borderId="0" xfId="0" applyFont="1" applyAlignment="1" applyProtection="1">
      <alignment horizontal="left"/>
      <protection locked="0"/>
    </xf>
    <xf numFmtId="0" fontId="4" fillId="0" borderId="0" xfId="0" applyFont="1" applyAlignment="1" applyProtection="1">
      <alignment horizontal="left" wrapText="1"/>
      <protection locked="0"/>
    </xf>
    <xf numFmtId="0" fontId="14" fillId="2" borderId="8" xfId="3" applyFont="1" applyBorder="1" applyAlignment="1" applyProtection="1">
      <alignment horizontal="left"/>
      <protection locked="0"/>
    </xf>
    <xf numFmtId="0" fontId="2" fillId="2" borderId="8" xfId="3" applyFont="1" applyBorder="1" applyAlignment="1" applyProtection="1">
      <alignment horizontal="left"/>
      <protection locked="0"/>
    </xf>
    <xf numFmtId="165" fontId="17" fillId="0" borderId="12" xfId="2" applyNumberFormat="1" applyFont="1" applyFill="1" applyBorder="1" applyAlignment="1" applyProtection="1">
      <alignment horizontal="center"/>
      <protection locked="0"/>
    </xf>
    <xf numFmtId="165" fontId="17" fillId="0" borderId="13" xfId="2" applyNumberFormat="1" applyFont="1" applyFill="1" applyBorder="1" applyAlignment="1" applyProtection="1">
      <alignment horizontal="center"/>
      <protection locked="0"/>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165" fontId="10" fillId="0" borderId="12" xfId="2" applyNumberFormat="1" applyFont="1" applyBorder="1" applyAlignment="1" applyProtection="1">
      <alignment horizontal="center"/>
    </xf>
    <xf numFmtId="165" fontId="10" fillId="0" borderId="13" xfId="2" applyNumberFormat="1" applyFont="1" applyBorder="1" applyAlignment="1" applyProtection="1">
      <alignment horizontal="center"/>
    </xf>
    <xf numFmtId="165" fontId="15" fillId="0" borderId="12" xfId="0" applyNumberFormat="1" applyFont="1" applyBorder="1" applyAlignment="1" applyProtection="1">
      <alignment horizontal="center"/>
    </xf>
    <xf numFmtId="165" fontId="15" fillId="0" borderId="13" xfId="0" applyNumberFormat="1" applyFont="1" applyBorder="1" applyAlignment="1" applyProtection="1">
      <alignment horizontal="center"/>
    </xf>
    <xf numFmtId="165" fontId="15" fillId="0" borderId="12" xfId="2" applyNumberFormat="1" applyFont="1" applyBorder="1" applyAlignment="1" applyProtection="1">
      <alignment horizontal="center"/>
    </xf>
    <xf numFmtId="165" fontId="15" fillId="0" borderId="13" xfId="2" applyNumberFormat="1" applyFont="1" applyBorder="1" applyAlignment="1" applyProtection="1">
      <alignment horizontal="center"/>
    </xf>
    <xf numFmtId="0" fontId="10" fillId="0" borderId="12" xfId="0" applyFont="1" applyBorder="1" applyAlignment="1" applyProtection="1">
      <alignment horizontal="center"/>
    </xf>
    <xf numFmtId="0" fontId="10" fillId="0" borderId="15" xfId="0" applyFont="1" applyBorder="1" applyAlignment="1" applyProtection="1">
      <alignment horizontal="center"/>
    </xf>
    <xf numFmtId="165" fontId="2" fillId="2" borderId="12" xfId="2" applyNumberFormat="1" applyFont="1" applyFill="1" applyBorder="1" applyAlignment="1" applyProtection="1">
      <alignment horizontal="center"/>
      <protection locked="0"/>
    </xf>
    <xf numFmtId="165" fontId="2" fillId="2" borderId="13" xfId="2" applyNumberFormat="1" applyFont="1" applyFill="1" applyBorder="1" applyAlignment="1" applyProtection="1">
      <alignment horizontal="center"/>
      <protection locked="0"/>
    </xf>
    <xf numFmtId="165" fontId="10" fillId="3" borderId="16" xfId="0" applyNumberFormat="1" applyFont="1" applyFill="1" applyBorder="1" applyAlignment="1" applyProtection="1">
      <alignment horizontal="center"/>
    </xf>
    <xf numFmtId="165" fontId="10" fillId="3" borderId="14" xfId="0" applyNumberFormat="1" applyFont="1" applyFill="1" applyBorder="1" applyAlignment="1" applyProtection="1">
      <alignment horizontal="center"/>
    </xf>
    <xf numFmtId="10" fontId="2" fillId="2" borderId="12" xfId="5" applyNumberFormat="1" applyFont="1" applyFill="1" applyBorder="1" applyAlignment="1" applyProtection="1">
      <alignment horizontal="center"/>
      <protection locked="0"/>
    </xf>
    <xf numFmtId="10" fontId="2" fillId="2" borderId="13" xfId="5" applyNumberFormat="1" applyFont="1" applyFill="1" applyBorder="1" applyAlignment="1" applyProtection="1">
      <alignment horizontal="center"/>
      <protection locked="0"/>
    </xf>
    <xf numFmtId="165" fontId="2" fillId="2" borderId="15" xfId="2" applyNumberFormat="1" applyFont="1" applyFill="1" applyBorder="1" applyAlignment="1" applyProtection="1">
      <alignment horizontal="center"/>
      <protection locked="0"/>
    </xf>
    <xf numFmtId="165" fontId="10" fillId="3" borderId="12" xfId="0" applyNumberFormat="1" applyFont="1" applyFill="1" applyBorder="1" applyAlignment="1" applyProtection="1">
      <alignment horizontal="center"/>
    </xf>
    <xf numFmtId="165" fontId="10" fillId="3" borderId="15" xfId="0" applyNumberFormat="1" applyFont="1" applyFill="1" applyBorder="1" applyAlignment="1" applyProtection="1">
      <alignment horizontal="center"/>
    </xf>
    <xf numFmtId="165" fontId="10" fillId="3" borderId="13" xfId="0" applyNumberFormat="1" applyFont="1" applyFill="1" applyBorder="1" applyAlignment="1" applyProtection="1">
      <alignment horizontal="center"/>
    </xf>
    <xf numFmtId="165" fontId="10" fillId="0" borderId="12" xfId="0" applyNumberFormat="1" applyFont="1" applyBorder="1" applyAlignment="1" applyProtection="1">
      <alignment horizontal="center"/>
    </xf>
    <xf numFmtId="165" fontId="10" fillId="0" borderId="13" xfId="0" applyNumberFormat="1" applyFont="1" applyBorder="1" applyAlignment="1" applyProtection="1">
      <alignment horizontal="center"/>
    </xf>
    <xf numFmtId="0" fontId="15" fillId="0" borderId="0" xfId="0" applyFont="1" applyProtection="1">
      <protection locked="0"/>
    </xf>
    <xf numFmtId="0" fontId="4"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10" fillId="0" borderId="0" xfId="0" applyFont="1" applyAlignment="1" applyProtection="1">
      <alignment wrapText="1"/>
      <protection locked="0"/>
    </xf>
    <xf numFmtId="49" fontId="17" fillId="5" borderId="0" xfId="6" applyNumberFormat="1" applyFont="1" applyFill="1" applyBorder="1" applyAlignment="1" applyProtection="1">
      <protection locked="0"/>
    </xf>
    <xf numFmtId="0" fontId="15" fillId="0" borderId="0" xfId="0" applyFont="1" applyAlignment="1" applyProtection="1">
      <alignment wrapText="1"/>
      <protection locked="0"/>
    </xf>
    <xf numFmtId="0" fontId="15" fillId="0" borderId="0" xfId="0" applyFont="1" applyAlignment="1" applyProtection="1">
      <alignment horizontal="center"/>
    </xf>
    <xf numFmtId="0" fontId="15" fillId="0" borderId="0" xfId="0" applyFont="1" applyAlignment="1" applyProtection="1">
      <alignment horizontal="left"/>
    </xf>
    <xf numFmtId="0" fontId="10" fillId="0" borderId="0" xfId="0" applyFont="1" applyAlignment="1" applyProtection="1">
      <alignment horizontal="left"/>
    </xf>
    <xf numFmtId="0" fontId="10" fillId="0" borderId="0" xfId="0" applyFont="1" applyAlignment="1" applyProtection="1">
      <alignment horizontal="left" wrapText="1"/>
      <protection locked="0"/>
    </xf>
    <xf numFmtId="0" fontId="15" fillId="0" borderId="0" xfId="0" applyFont="1" applyAlignment="1" applyProtection="1">
      <alignment horizontal="center" wrapText="1"/>
      <protection locked="0"/>
    </xf>
  </cellXfs>
  <cellStyles count="7">
    <cellStyle name="Comma0" xfId="1" xr:uid="{00000000-0005-0000-0000-000000000000}"/>
    <cellStyle name="Currency" xfId="2" builtinId="4"/>
    <cellStyle name="Good" xfId="3" builtinId="26"/>
    <cellStyle name="Hyperlink" xfId="4" builtinId="8"/>
    <cellStyle name="Normal" xfId="0" builtinId="0"/>
    <cellStyle name="Normal 2" xfId="6" xr:uid="{00000000-0005-0000-0000-000005000000}"/>
    <cellStyle name="Percent" xfId="5" builtinId="5"/>
  </cellStyles>
  <dxfs count="0"/>
  <tableStyles count="0" defaultTableStyle="TableStyleMedium2" defaultPivotStyle="PivotStyleLight16"/>
  <colors>
    <mruColors>
      <color rgb="FFC6EFCE"/>
      <color rgb="FF81DBCC"/>
      <color rgb="FF9AC4AE"/>
      <color rgb="FF89EBD4"/>
      <color rgb="FF92E2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1"/>
  <sheetViews>
    <sheetView showGridLines="0" tabSelected="1" zoomScaleNormal="100" workbookViewId="0">
      <selection activeCell="B13" sqref="B13"/>
    </sheetView>
  </sheetViews>
  <sheetFormatPr defaultColWidth="0" defaultRowHeight="15" zeroHeight="1" x14ac:dyDescent="0.2"/>
  <cols>
    <col min="1" max="1" width="28" style="5" customWidth="1"/>
    <col min="2" max="2" width="51" style="5" customWidth="1"/>
    <col min="3" max="6" width="20.7109375" style="5" customWidth="1"/>
    <col min="7" max="7" width="25.7109375" style="5" hidden="1" customWidth="1"/>
    <col min="8" max="8" width="13.5703125" style="5" hidden="1" customWidth="1"/>
    <col min="9" max="9" width="13.42578125" style="5" hidden="1" customWidth="1"/>
    <col min="10" max="10" width="0" style="5" hidden="1" customWidth="1"/>
    <col min="11" max="16384" width="9.28515625" style="5" hidden="1"/>
  </cols>
  <sheetData>
    <row r="1" spans="1:9" x14ac:dyDescent="0.2">
      <c r="A1" s="46" t="s">
        <v>157</v>
      </c>
      <c r="B1" s="46"/>
      <c r="C1" s="46"/>
      <c r="D1" s="46"/>
      <c r="E1" s="46"/>
    </row>
    <row r="2" spans="1:9" ht="15.75" thickBot="1" x14ac:dyDescent="0.25">
      <c r="A2" s="2" t="s">
        <v>166</v>
      </c>
      <c r="B2" s="3"/>
      <c r="C2" s="3"/>
      <c r="D2" s="3" t="s">
        <v>164</v>
      </c>
      <c r="E2" s="3"/>
      <c r="F2" s="4"/>
    </row>
    <row r="3" spans="1:9" ht="15.75" thickTop="1" x14ac:dyDescent="0.2">
      <c r="A3" s="5" t="s">
        <v>165</v>
      </c>
      <c r="B3" s="8"/>
      <c r="C3" s="8"/>
      <c r="D3" s="8"/>
      <c r="E3" s="8" t="s">
        <v>131</v>
      </c>
      <c r="F3" s="9"/>
    </row>
    <row r="4" spans="1:9" x14ac:dyDescent="0.2">
      <c r="A4" s="7" t="s">
        <v>125</v>
      </c>
      <c r="B4" s="5" t="s">
        <v>126</v>
      </c>
      <c r="C4" s="8"/>
      <c r="D4" s="8"/>
      <c r="E4" s="8" t="s">
        <v>132</v>
      </c>
      <c r="F4" s="10"/>
    </row>
    <row r="5" spans="1:9" x14ac:dyDescent="0.2">
      <c r="A5" s="7" t="s">
        <v>127</v>
      </c>
      <c r="B5" s="8"/>
      <c r="C5" s="8"/>
      <c r="D5" s="8"/>
      <c r="E5" s="8"/>
      <c r="F5" s="11"/>
    </row>
    <row r="6" spans="1:9" ht="9" customHeight="1" x14ac:dyDescent="0.2">
      <c r="A6" s="7"/>
      <c r="B6" s="8"/>
      <c r="C6" s="8"/>
      <c r="D6" s="8"/>
      <c r="E6" s="8"/>
      <c r="F6" s="11"/>
    </row>
    <row r="7" spans="1:9" x14ac:dyDescent="0.2">
      <c r="A7" s="13" t="s">
        <v>146</v>
      </c>
      <c r="B7" s="59"/>
      <c r="C7" s="13" t="s">
        <v>162</v>
      </c>
      <c r="D7" s="56"/>
      <c r="E7" s="13" t="s">
        <v>133</v>
      </c>
      <c r="F7" s="57"/>
    </row>
    <row r="8" spans="1:9" x14ac:dyDescent="0.2">
      <c r="A8" s="58" t="s">
        <v>198</v>
      </c>
      <c r="B8" s="60"/>
      <c r="C8" s="80" t="s">
        <v>169</v>
      </c>
      <c r="D8" s="81"/>
      <c r="E8" s="81"/>
      <c r="F8" s="10"/>
    </row>
    <row r="9" spans="1:9" ht="15" customHeight="1" x14ac:dyDescent="0.2">
      <c r="A9" s="7"/>
      <c r="B9" s="8"/>
      <c r="C9" s="8"/>
      <c r="D9" s="8"/>
      <c r="E9" s="8"/>
      <c r="F9" s="11"/>
    </row>
    <row r="10" spans="1:9" x14ac:dyDescent="0.2">
      <c r="A10" s="31"/>
      <c r="B10" s="31"/>
      <c r="C10" s="40" t="s">
        <v>128</v>
      </c>
      <c r="D10" s="38"/>
      <c r="E10" s="40" t="s">
        <v>129</v>
      </c>
      <c r="F10" s="38"/>
    </row>
    <row r="11" spans="1:9" x14ac:dyDescent="0.2">
      <c r="A11" s="32"/>
      <c r="B11" s="33" t="s">
        <v>134</v>
      </c>
      <c r="C11" s="18" t="s">
        <v>135</v>
      </c>
      <c r="D11" s="42"/>
      <c r="E11" s="41" t="s">
        <v>136</v>
      </c>
      <c r="F11" s="39"/>
      <c r="H11" s="5" t="s">
        <v>29</v>
      </c>
      <c r="I11" s="5" t="s">
        <v>30</v>
      </c>
    </row>
    <row r="12" spans="1:9" x14ac:dyDescent="0.2">
      <c r="A12" s="14">
        <v>1</v>
      </c>
      <c r="B12" s="34" t="s">
        <v>137</v>
      </c>
      <c r="C12" s="82"/>
      <c r="D12" s="83"/>
      <c r="E12" s="82"/>
      <c r="F12" s="83"/>
      <c r="H12" s="5">
        <f>C12</f>
        <v>0</v>
      </c>
      <c r="I12" s="5">
        <f>E12</f>
        <v>0</v>
      </c>
    </row>
    <row r="13" spans="1:9" x14ac:dyDescent="0.2">
      <c r="A13" s="14">
        <v>2</v>
      </c>
      <c r="B13" s="34" t="s">
        <v>138</v>
      </c>
      <c r="C13" s="82"/>
      <c r="D13" s="83"/>
      <c r="E13" s="82"/>
      <c r="F13" s="83"/>
      <c r="H13" s="5">
        <f>C13</f>
        <v>0</v>
      </c>
      <c r="I13" s="5">
        <f t="shared" ref="I13:I18" si="0">E13</f>
        <v>0</v>
      </c>
    </row>
    <row r="14" spans="1:9" x14ac:dyDescent="0.2">
      <c r="A14" s="14">
        <v>3</v>
      </c>
      <c r="B14" s="34" t="s">
        <v>139</v>
      </c>
      <c r="C14" s="82"/>
      <c r="D14" s="83"/>
      <c r="E14" s="82"/>
      <c r="F14" s="83"/>
      <c r="H14" s="5">
        <f>C14</f>
        <v>0</v>
      </c>
      <c r="I14" s="5">
        <f t="shared" si="0"/>
        <v>0</v>
      </c>
    </row>
    <row r="15" spans="1:9" x14ac:dyDescent="0.2">
      <c r="A15" s="14">
        <v>4</v>
      </c>
      <c r="B15" s="34" t="s">
        <v>140</v>
      </c>
      <c r="C15" s="82"/>
      <c r="D15" s="83"/>
      <c r="E15" s="82"/>
      <c r="F15" s="83"/>
      <c r="H15" s="5">
        <f>C15</f>
        <v>0</v>
      </c>
      <c r="I15" s="5">
        <f t="shared" si="0"/>
        <v>0</v>
      </c>
    </row>
    <row r="16" spans="1:9" x14ac:dyDescent="0.2">
      <c r="A16" s="14">
        <v>5</v>
      </c>
      <c r="B16" s="34" t="s">
        <v>141</v>
      </c>
      <c r="C16" s="84"/>
      <c r="D16" s="85"/>
      <c r="E16" s="82"/>
      <c r="F16" s="83"/>
      <c r="I16" s="5">
        <f t="shared" si="0"/>
        <v>0</v>
      </c>
    </row>
    <row r="17" spans="1:9" x14ac:dyDescent="0.2">
      <c r="A17" s="14">
        <v>6</v>
      </c>
      <c r="B17" s="34" t="s">
        <v>142</v>
      </c>
      <c r="C17" s="84"/>
      <c r="D17" s="85"/>
      <c r="E17" s="82"/>
      <c r="F17" s="88"/>
      <c r="I17" s="5">
        <f t="shared" si="0"/>
        <v>0</v>
      </c>
    </row>
    <row r="18" spans="1:9" x14ac:dyDescent="0.2">
      <c r="A18" s="14">
        <v>7</v>
      </c>
      <c r="B18" s="34" t="s">
        <v>143</v>
      </c>
      <c r="C18" s="84"/>
      <c r="D18" s="85"/>
      <c r="E18" s="82"/>
      <c r="F18" s="83"/>
      <c r="I18" s="5">
        <f t="shared" si="0"/>
        <v>0</v>
      </c>
    </row>
    <row r="19" spans="1:9" x14ac:dyDescent="0.2">
      <c r="A19" s="14">
        <v>8</v>
      </c>
      <c r="B19" s="34" t="s">
        <v>0</v>
      </c>
      <c r="C19" s="74">
        <f>SUM(C12:D18)</f>
        <v>0</v>
      </c>
      <c r="D19" s="75"/>
      <c r="E19" s="74">
        <f>SUM(E12:F18)</f>
        <v>0</v>
      </c>
      <c r="F19" s="75"/>
      <c r="H19" s="5">
        <f>C19</f>
        <v>0</v>
      </c>
      <c r="I19" s="5">
        <f>E19</f>
        <v>0</v>
      </c>
    </row>
    <row r="20" spans="1:9" x14ac:dyDescent="0.2">
      <c r="A20" s="14">
        <v>9</v>
      </c>
      <c r="B20" s="34" t="s">
        <v>144</v>
      </c>
      <c r="C20" s="86">
        <v>1</v>
      </c>
      <c r="D20" s="87"/>
      <c r="E20" s="86">
        <v>1</v>
      </c>
      <c r="F20" s="87"/>
      <c r="H20" s="15">
        <f>C20</f>
        <v>1</v>
      </c>
      <c r="I20" s="15">
        <f>E20</f>
        <v>1</v>
      </c>
    </row>
    <row r="21" spans="1:9" x14ac:dyDescent="0.2">
      <c r="A21" s="14">
        <v>10</v>
      </c>
      <c r="B21" s="34" t="s">
        <v>145</v>
      </c>
      <c r="C21" s="86">
        <v>1</v>
      </c>
      <c r="D21" s="87"/>
      <c r="E21" s="86">
        <v>1</v>
      </c>
      <c r="F21" s="87"/>
      <c r="H21" s="15">
        <f>C21</f>
        <v>1</v>
      </c>
      <c r="I21" s="15">
        <f>E21</f>
        <v>1</v>
      </c>
    </row>
    <row r="22" spans="1:9" x14ac:dyDescent="0.2">
      <c r="A22" s="14">
        <v>11</v>
      </c>
      <c r="B22" s="34" t="s">
        <v>1</v>
      </c>
      <c r="C22" s="74">
        <f>C19*C20*C21</f>
        <v>0</v>
      </c>
      <c r="D22" s="75"/>
      <c r="E22" s="74">
        <f>E19*E20*E21</f>
        <v>0</v>
      </c>
      <c r="F22" s="75"/>
      <c r="H22" s="5">
        <f>C22</f>
        <v>0</v>
      </c>
      <c r="I22" s="5">
        <f>E22</f>
        <v>0</v>
      </c>
    </row>
    <row r="23" spans="1:9" x14ac:dyDescent="0.2">
      <c r="A23" s="14">
        <v>12</v>
      </c>
      <c r="B23" s="34" t="s">
        <v>2</v>
      </c>
      <c r="C23" s="74">
        <f>ROUNDDOWN(C22*0.75,2)</f>
        <v>0</v>
      </c>
      <c r="D23" s="75"/>
      <c r="E23" s="89"/>
      <c r="F23" s="90"/>
      <c r="H23" s="5">
        <f>C23</f>
        <v>0</v>
      </c>
    </row>
    <row r="24" spans="1:9" x14ac:dyDescent="0.2">
      <c r="A24" s="14">
        <v>13</v>
      </c>
      <c r="B24" s="34" t="s">
        <v>3</v>
      </c>
      <c r="C24" s="90"/>
      <c r="D24" s="91"/>
      <c r="E24" s="74">
        <f>ROUNDDOWN(E22*0.5,2)</f>
        <v>0</v>
      </c>
      <c r="F24" s="75"/>
      <c r="I24" s="5">
        <f>E24</f>
        <v>0</v>
      </c>
    </row>
    <row r="25" spans="1:9" ht="30" x14ac:dyDescent="0.2">
      <c r="A25" s="14">
        <v>14</v>
      </c>
      <c r="B25" s="55" t="s">
        <v>4</v>
      </c>
      <c r="C25" s="92">
        <f>C22-C23</f>
        <v>0</v>
      </c>
      <c r="D25" s="93"/>
      <c r="E25" s="74">
        <f>E22-E24</f>
        <v>0</v>
      </c>
      <c r="F25" s="75"/>
      <c r="H25" s="5">
        <f>C25</f>
        <v>0</v>
      </c>
      <c r="I25" s="5">
        <f>E25</f>
        <v>0</v>
      </c>
    </row>
    <row r="26" spans="1:9" x14ac:dyDescent="0.2">
      <c r="A26" s="14">
        <v>15</v>
      </c>
      <c r="B26" s="34" t="s">
        <v>205</v>
      </c>
      <c r="C26" s="82"/>
      <c r="D26" s="83"/>
      <c r="E26" s="82"/>
      <c r="F26" s="83"/>
    </row>
    <row r="27" spans="1:9" x14ac:dyDescent="0.2">
      <c r="A27" s="14">
        <v>16</v>
      </c>
      <c r="B27" s="34" t="s">
        <v>206</v>
      </c>
      <c r="C27" s="82"/>
      <c r="D27" s="83"/>
      <c r="E27" s="82"/>
      <c r="F27" s="83"/>
    </row>
    <row r="28" spans="1:9" ht="15.75" x14ac:dyDescent="0.25">
      <c r="A28" s="14">
        <v>17</v>
      </c>
      <c r="B28" s="34" t="s">
        <v>196</v>
      </c>
      <c r="C28" s="67">
        <f>ROUNDDOWN((C26*0.75)+(C27*0.75),2)</f>
        <v>0</v>
      </c>
      <c r="D28" s="68"/>
      <c r="E28" s="67">
        <f>ROUNDDOWN((E26*0.5)+(E27*0.5),2)</f>
        <v>0</v>
      </c>
      <c r="F28" s="68"/>
    </row>
    <row r="29" spans="1:9" x14ac:dyDescent="0.2">
      <c r="A29" s="14">
        <v>18</v>
      </c>
      <c r="B29" s="34" t="s">
        <v>160</v>
      </c>
      <c r="C29" s="74">
        <f>(C26*0.25)+C27*(0.25/2)</f>
        <v>0</v>
      </c>
      <c r="D29" s="75"/>
      <c r="E29" s="74">
        <f>(E26*0.5)+(E27*(0.5/2))</f>
        <v>0</v>
      </c>
      <c r="F29" s="75"/>
    </row>
    <row r="30" spans="1:9" ht="15.75" x14ac:dyDescent="0.25">
      <c r="A30" s="14">
        <v>19</v>
      </c>
      <c r="B30" s="34" t="s">
        <v>159</v>
      </c>
      <c r="C30" s="76">
        <f>C29+E29</f>
        <v>0</v>
      </c>
      <c r="D30" s="77"/>
      <c r="E30" s="54"/>
      <c r="F30" s="54"/>
    </row>
    <row r="31" spans="1:9" ht="15.75" x14ac:dyDescent="0.25">
      <c r="A31" s="14">
        <v>20</v>
      </c>
      <c r="B31" s="34" t="s">
        <v>158</v>
      </c>
      <c r="C31" s="78">
        <f>C23+E24</f>
        <v>0</v>
      </c>
      <c r="D31" s="79"/>
      <c r="E31" s="43"/>
      <c r="F31" s="43"/>
      <c r="I31" s="16">
        <f>C31</f>
        <v>0</v>
      </c>
    </row>
    <row r="32" spans="1:9" ht="237" customHeight="1" x14ac:dyDescent="0.2">
      <c r="A32" s="69" t="s">
        <v>104</v>
      </c>
      <c r="B32" s="70"/>
      <c r="C32" s="70"/>
      <c r="D32" s="70"/>
      <c r="E32" s="70"/>
      <c r="F32" s="71"/>
      <c r="G32" s="17"/>
    </row>
    <row r="33" spans="1:6" ht="18" customHeight="1" x14ac:dyDescent="0.2">
      <c r="A33" s="7"/>
      <c r="B33" s="8"/>
      <c r="C33" s="8"/>
      <c r="D33" s="8"/>
      <c r="E33" s="8"/>
      <c r="F33" s="11"/>
    </row>
    <row r="34" spans="1:6" ht="24.75" customHeight="1" x14ac:dyDescent="0.2">
      <c r="A34" s="18" t="s">
        <v>146</v>
      </c>
      <c r="B34" s="19"/>
      <c r="C34" s="12" t="s">
        <v>147</v>
      </c>
      <c r="D34" s="36"/>
      <c r="E34" s="47"/>
      <c r="F34" s="48"/>
    </row>
    <row r="35" spans="1:6" ht="33.75" customHeight="1" x14ac:dyDescent="0.2">
      <c r="A35" s="7"/>
      <c r="B35" s="8"/>
      <c r="C35" s="8"/>
      <c r="D35" s="72" t="s">
        <v>102</v>
      </c>
      <c r="E35" s="72"/>
      <c r="F35" s="73"/>
    </row>
    <row r="36" spans="1:6" ht="23.25" customHeight="1" x14ac:dyDescent="0.2">
      <c r="A36" s="18" t="s">
        <v>149</v>
      </c>
      <c r="B36" s="20"/>
      <c r="C36" s="8" t="s">
        <v>7</v>
      </c>
      <c r="D36" s="12" t="s">
        <v>148</v>
      </c>
      <c r="E36" s="37"/>
      <c r="F36" s="49"/>
    </row>
    <row r="37" spans="1:6" ht="18" customHeight="1" x14ac:dyDescent="0.2">
      <c r="A37" s="7"/>
      <c r="B37" s="8"/>
      <c r="C37" s="8"/>
      <c r="D37" s="72" t="s">
        <v>102</v>
      </c>
      <c r="E37" s="72"/>
      <c r="F37" s="73"/>
    </row>
    <row r="38" spans="1:6" ht="167.25" customHeight="1" x14ac:dyDescent="0.2">
      <c r="A38" s="69" t="s">
        <v>105</v>
      </c>
      <c r="B38" s="70"/>
      <c r="C38" s="70"/>
      <c r="D38" s="70"/>
      <c r="E38" s="70"/>
      <c r="F38" s="71"/>
    </row>
    <row r="39" spans="1:6" x14ac:dyDescent="0.2">
      <c r="A39" s="7"/>
      <c r="B39" s="8"/>
      <c r="C39" s="8"/>
      <c r="D39" s="8"/>
      <c r="E39" s="8"/>
      <c r="F39" s="11"/>
    </row>
    <row r="40" spans="1:6" ht="24" customHeight="1" x14ac:dyDescent="0.2">
      <c r="A40" s="18" t="s">
        <v>146</v>
      </c>
      <c r="B40" s="19"/>
      <c r="C40" s="12" t="s">
        <v>147</v>
      </c>
      <c r="D40" s="35"/>
      <c r="E40" s="50"/>
      <c r="F40" s="51"/>
    </row>
    <row r="41" spans="1:6" x14ac:dyDescent="0.2">
      <c r="A41" s="18"/>
      <c r="B41" s="8"/>
      <c r="C41" s="8"/>
      <c r="D41" s="8"/>
      <c r="E41" s="8"/>
      <c r="F41" s="11"/>
    </row>
    <row r="42" spans="1:6" ht="24.75" customHeight="1" x14ac:dyDescent="0.2">
      <c r="A42" s="18" t="s">
        <v>150</v>
      </c>
      <c r="B42" s="20"/>
      <c r="C42" s="12" t="s">
        <v>148</v>
      </c>
      <c r="D42" s="65"/>
      <c r="E42" s="65"/>
      <c r="F42" s="11"/>
    </row>
    <row r="43" spans="1:6" s="30" customFormat="1" ht="10.5" customHeight="1" x14ac:dyDescent="0.2">
      <c r="A43" s="26"/>
      <c r="B43" s="52"/>
      <c r="C43" s="27"/>
      <c r="D43" s="53"/>
      <c r="E43" s="28"/>
      <c r="F43" s="29"/>
    </row>
    <row r="44" spans="1:6" ht="46.9" customHeight="1" x14ac:dyDescent="0.2">
      <c r="A44" s="7"/>
      <c r="B44" s="21" t="s">
        <v>103</v>
      </c>
      <c r="C44" s="12" t="s">
        <v>151</v>
      </c>
      <c r="D44" s="66"/>
      <c r="E44" s="66"/>
      <c r="F44" s="11" t="s">
        <v>7</v>
      </c>
    </row>
    <row r="45" spans="1:6" x14ac:dyDescent="0.2">
      <c r="A45" s="22"/>
      <c r="B45" s="23"/>
      <c r="C45" s="23"/>
      <c r="D45" s="23"/>
      <c r="E45" s="23"/>
      <c r="F45" s="24"/>
    </row>
    <row r="46" spans="1:6" x14ac:dyDescent="0.2">
      <c r="A46" s="5" t="s">
        <v>152</v>
      </c>
    </row>
    <row r="47" spans="1:6" ht="15.75" hidden="1" customHeight="1"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sheetData>
  <sheetProtection algorithmName="SHA-512" hashValue="8WeoaGlyulFMDLIpv/sPBB0K4EhBdciG50jc+Qdn1RdlwyhoZ+GlqwApL42myKoAt5xxf1VsVKcOgzzmJm3ssg==" saltValue="kGbyYfRiLwdON2Dhs0ZxqA==" spinCount="100000" sheet="1" objects="1" scenarios="1"/>
  <mergeCells count="45">
    <mergeCell ref="E25:F25"/>
    <mergeCell ref="E26:F26"/>
    <mergeCell ref="E27:F27"/>
    <mergeCell ref="C27:D27"/>
    <mergeCell ref="E21:F21"/>
    <mergeCell ref="E22:F22"/>
    <mergeCell ref="E23:F23"/>
    <mergeCell ref="C21:D21"/>
    <mergeCell ref="E24:F24"/>
    <mergeCell ref="C23:D23"/>
    <mergeCell ref="C22:D22"/>
    <mergeCell ref="C24:D24"/>
    <mergeCell ref="C25:D25"/>
    <mergeCell ref="C26:D26"/>
    <mergeCell ref="E16:F16"/>
    <mergeCell ref="E17:F17"/>
    <mergeCell ref="E18:F18"/>
    <mergeCell ref="E19:F19"/>
    <mergeCell ref="E20:F20"/>
    <mergeCell ref="C16:D16"/>
    <mergeCell ref="C17:D17"/>
    <mergeCell ref="C18:D18"/>
    <mergeCell ref="C19:D19"/>
    <mergeCell ref="C20:D20"/>
    <mergeCell ref="C8:E8"/>
    <mergeCell ref="C12:D12"/>
    <mergeCell ref="C13:D13"/>
    <mergeCell ref="C14:D14"/>
    <mergeCell ref="C15:D15"/>
    <mergeCell ref="E12:F12"/>
    <mergeCell ref="E13:F13"/>
    <mergeCell ref="E14:F14"/>
    <mergeCell ref="E15:F15"/>
    <mergeCell ref="D42:E42"/>
    <mergeCell ref="D44:E44"/>
    <mergeCell ref="C28:D28"/>
    <mergeCell ref="E28:F28"/>
    <mergeCell ref="A38:F38"/>
    <mergeCell ref="D37:F37"/>
    <mergeCell ref="A32:F32"/>
    <mergeCell ref="E29:F29"/>
    <mergeCell ref="C29:D29"/>
    <mergeCell ref="D35:F35"/>
    <mergeCell ref="C30:D30"/>
    <mergeCell ref="C31:D31"/>
  </mergeCells>
  <dataValidations count="32">
    <dataValidation type="list" allowBlank="1" showInputMessage="1" showErrorMessage="1" prompt="Use drop down menu to select quarter, Q1, Q2, Q3, Q4 or Total Fiscal Year" sqref="F4" xr:uid="{00000000-0002-0000-0000-000000000000}">
      <formula1>"Q1,Q2,Q3,Q4,Total Fiscal Year"</formula1>
    </dataValidation>
    <dataValidation type="list" allowBlank="1" showInputMessage="1" showErrorMessage="1" promptTitle="Fiscal Year" prompt="From the drop-down selection, select the fiscal year in which costs were incurred." sqref="F3" xr:uid="{00000000-0002-0000-0000-000001000000}">
      <formula1>"19/20,20/21,21/22,22/23,23/24,24/25,25/26"</formula1>
    </dataValidation>
    <dataValidation type="date" allowBlank="1" showInputMessage="1" showErrorMessage="1" prompt="Please enter the date the form was signed." sqref="B40 B34" xr:uid="{00000000-0002-0000-0000-000002000000}">
      <formula1>42948</formula1>
      <formula2>47696</formula2>
    </dataValidation>
    <dataValidation allowBlank="1" showInputMessage="1" showErrorMessage="1" promptTitle="County" prompt="Enter the county name." sqref="F7" xr:uid="{00000000-0002-0000-0000-000003000000}"/>
    <dataValidation allowBlank="1" showInputMessage="1" showErrorMessage="1" prompt="Enter the salary for skilled professional medical personnel and their direct  support staff." sqref="C12" xr:uid="{00000000-0002-0000-0000-000004000000}"/>
    <dataValidation allowBlank="1" showInputMessage="1" showErrorMessage="1" prompt="Enter the amount expended for benefits for skilled professional medical personnel and their direct  support staff." sqref="C13" xr:uid="{00000000-0002-0000-0000-000005000000}"/>
    <dataValidation allowBlank="1" showInputMessage="1" showErrorMessage="1" prompt="Enter the amount expended for training for skilled professional medical personnel and their direct  support staff." sqref="C14" xr:uid="{00000000-0002-0000-0000-000006000000}"/>
    <dataValidation allowBlank="1" showInputMessage="1" showErrorMessage="1" prompt="Enter the amount expended for general travel for skilled professional medical personnel and their direct  support staff." sqref="C15" xr:uid="{00000000-0002-0000-0000-000007000000}"/>
    <dataValidation allowBlank="1" showInputMessage="1" showErrorMessage="1" prompt="Enter the salary for non-medical professionals and non-enhanced clerical staff." sqref="E12" xr:uid="{00000000-0002-0000-0000-000008000000}"/>
    <dataValidation allowBlank="1" showInputMessage="1" showErrorMessage="1" prompt="Enter the amount expended for benefits for non-medical professionals and non-enhanced clerical staff." sqref="E13" xr:uid="{00000000-0002-0000-0000-000009000000}"/>
    <dataValidation allowBlank="1" showInputMessage="1" showErrorMessage="1" prompt="Enter the amount expended for training non-medical professionals and non-enhanced clerical staff." sqref="E14" xr:uid="{00000000-0002-0000-0000-00000A000000}"/>
    <dataValidation allowBlank="1" showInputMessage="1" showErrorMessage="1" prompt="Enter the amount expended for travel for non-medical professionals and non-enhanced clerical staff." sqref="E15" xr:uid="{00000000-0002-0000-0000-00000B000000}"/>
    <dataValidation allowBlank="1" showInputMessage="1" showErrorMessage="1" prompt="Enter the amount expended for general expenses." sqref="E16" xr:uid="{00000000-0002-0000-0000-00000C000000}"/>
    <dataValidation allowBlank="1" showInputMessage="1" showErrorMessage="1" prompt="Enter the amount expended for communication." sqref="E17" xr:uid="{00000000-0002-0000-0000-00000D000000}"/>
    <dataValidation allowBlank="1" showInputMessage="1" showErrorMessage="1" prompt="Enter the amount expended for Facility Operation." sqref="E18" xr:uid="{00000000-0002-0000-0000-00000E000000}"/>
    <dataValidation allowBlank="1" showInputMessage="1" showErrorMessage="1" prompt="Enter the percentage of time skilled professional medical personnel and their direct support staff spent on QA/UR activities." sqref="C20" xr:uid="{00000000-0002-0000-0000-00000F000000}"/>
    <dataValidation allowBlank="1" showInputMessage="1" showErrorMessage="1" prompt="Enter the percentage of time non-medical professionals and non-enhanced cherical staff spent on QA/UR activities." sqref="E20" xr:uid="{00000000-0002-0000-0000-000010000000}"/>
    <dataValidation allowBlank="1" showInputMessage="1" showErrorMessage="1" prompt="Enter the percentage of time spent on Medi-Cal QA/UR by skilled medical personnel and their direct support staff. Refer to the Instructions tab for more information." sqref="C21" xr:uid="{00000000-0002-0000-0000-000011000000}"/>
    <dataValidation allowBlank="1" showInputMessage="1" showErrorMessage="1" prompt="Enter the percentage of time spent on Medi-Cal QA/UR by non-medical professionals and non-enhanced clerical staff. Refer to the Instructions tab for more information." sqref="E21" xr:uid="{00000000-0002-0000-0000-000012000000}"/>
    <dataValidation allowBlank="1" showInputMessage="1" showErrorMessage="1" prompt="A signature is required." sqref="D34 D40" xr:uid="{00000000-0002-0000-0000-000013000000}"/>
    <dataValidation allowBlank="1" showInputMessage="1" showErrorMessage="1" prompt="Please enter the name of the County Alcohol and Other Drug Programs Administrator signing the form." sqref="E36" xr:uid="{00000000-0002-0000-0000-000014000000}"/>
    <dataValidation allowBlank="1" showInputMessage="1" showErrorMessage="1" prompt="Please enter the city this form was signed in." sqref="B36 D44" xr:uid="{00000000-0002-0000-0000-000015000000}"/>
    <dataValidation allowBlank="1" showInputMessage="1" showErrorMessage="1" prompt="Please enter one of the following options as your title: County Auditor-Controller, City Finance Officer, or County Alcohol and Other Drug Programs Accounting Officer." sqref="B42" xr:uid="{00000000-0002-0000-0000-000016000000}"/>
    <dataValidation allowBlank="1" showInputMessage="1" showErrorMessage="1" prompt="Please enter the name of the County Auditor-Controller, City Finance Officer, or County Alcohol and Other Drugs Programs Accounting Officer signing the form." sqref="D42" xr:uid="{00000000-0002-0000-0000-000017000000}"/>
    <dataValidation allowBlank="1" showInputMessage="1" showErrorMessage="1" prompt="Enter the amount for Prop 30 State expence for SPMP." sqref="C26" xr:uid="{00000000-0002-0000-0000-000018000000}"/>
    <dataValidation allowBlank="1" showInputMessage="1" showErrorMessage="1" prompt="Enter the amount for Prop 30 Federal expence for SPMP." sqref="C27" xr:uid="{00000000-0002-0000-0000-000019000000}"/>
    <dataValidation allowBlank="1" showInputMessage="1" showErrorMessage="1" prompt="Enter the amount for Prop 30 State expence for other." sqref="E26" xr:uid="{00000000-0002-0000-0000-00001A000000}"/>
    <dataValidation allowBlank="1" showInputMessage="1" showErrorMessage="1" prompt="Enter the amount for Prop 30 Federal expence for other." sqref="E27" xr:uid="{00000000-0002-0000-0000-00001B000000}"/>
    <dataValidation allowBlank="1" showInputMessage="1" showErrorMessage="1" promptTitle="County Code" prompt="Enter the county code." sqref="D7" xr:uid="{00000000-0002-0000-0000-00001C000000}"/>
    <dataValidation allowBlank="1" showInputMessage="1" showErrorMessage="1" prompt="Input an &quot;X&quot; if this form is a replacement claim form. Leave blank if not." sqref="F8" xr:uid="{00000000-0002-0000-0000-00001D000000}"/>
    <dataValidation allowBlank="1" showInputMessage="1" showErrorMessage="1" promptTitle="Date" prompt="Please enter a date - month/day/year." sqref="B7" xr:uid="{00000000-0002-0000-0000-00001E000000}"/>
    <dataValidation type="list" allowBlank="1" showInputMessage="1" showErrorMessage="1" promptTitle="DMC" prompt="From the drop-down selection, select DMC-ODS, or DMC State Plan." sqref="B8" xr:uid="{00000000-0002-0000-0000-00001F000000}">
      <formula1>"DMC - ODS, DMC - STATE PLAN"</formula1>
    </dataValidation>
  </dataValidations>
  <pageMargins left="0.7" right="0.7" top="0.75" bottom="0.75" header="0.3" footer="0.3"/>
  <pageSetup scale="55" orientation="portrait" r:id="rId1"/>
  <ignoredErrors>
    <ignoredError sqref="C28 E2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7"/>
  <sheetViews>
    <sheetView topLeftCell="A31" workbookViewId="0">
      <selection activeCell="A55" sqref="A55"/>
    </sheetView>
  </sheetViews>
  <sheetFormatPr defaultRowHeight="15" x14ac:dyDescent="0.25"/>
  <cols>
    <col min="1" max="1" width="17.28515625" bestFit="1" customWidth="1"/>
  </cols>
  <sheetData>
    <row r="1" spans="1:2" x14ac:dyDescent="0.25">
      <c r="A1" t="s">
        <v>45</v>
      </c>
      <c r="B1" s="1" t="s">
        <v>109</v>
      </c>
    </row>
    <row r="2" spans="1:2" x14ac:dyDescent="0.25">
      <c r="A2" t="s">
        <v>46</v>
      </c>
      <c r="B2" s="1" t="s">
        <v>110</v>
      </c>
    </row>
    <row r="3" spans="1:2" x14ac:dyDescent="0.25">
      <c r="A3" t="s">
        <v>47</v>
      </c>
      <c r="B3" s="1" t="s">
        <v>111</v>
      </c>
    </row>
    <row r="4" spans="1:2" x14ac:dyDescent="0.25">
      <c r="A4" t="s">
        <v>48</v>
      </c>
      <c r="B4" s="1" t="s">
        <v>112</v>
      </c>
    </row>
    <row r="5" spans="1:2" x14ac:dyDescent="0.25">
      <c r="A5" t="s">
        <v>49</v>
      </c>
      <c r="B5" s="1" t="s">
        <v>113</v>
      </c>
    </row>
    <row r="6" spans="1:2" x14ac:dyDescent="0.25">
      <c r="A6" t="s">
        <v>50</v>
      </c>
      <c r="B6" s="1" t="s">
        <v>114</v>
      </c>
    </row>
    <row r="7" spans="1:2" x14ac:dyDescent="0.25">
      <c r="A7" t="s">
        <v>51</v>
      </c>
      <c r="B7" s="1" t="s">
        <v>115</v>
      </c>
    </row>
    <row r="8" spans="1:2" x14ac:dyDescent="0.25">
      <c r="A8" t="s">
        <v>52</v>
      </c>
      <c r="B8" s="1" t="s">
        <v>116</v>
      </c>
    </row>
    <row r="9" spans="1:2" x14ac:dyDescent="0.25">
      <c r="A9" t="s">
        <v>53</v>
      </c>
      <c r="B9" s="1" t="s">
        <v>117</v>
      </c>
    </row>
    <row r="10" spans="1:2" x14ac:dyDescent="0.25">
      <c r="A10" t="s">
        <v>54</v>
      </c>
      <c r="B10" s="1">
        <v>10</v>
      </c>
    </row>
    <row r="11" spans="1:2" x14ac:dyDescent="0.25">
      <c r="A11" t="s">
        <v>55</v>
      </c>
      <c r="B11" s="1">
        <v>11</v>
      </c>
    </row>
    <row r="12" spans="1:2" x14ac:dyDescent="0.25">
      <c r="A12" t="s">
        <v>56</v>
      </c>
      <c r="B12" s="1">
        <v>12</v>
      </c>
    </row>
    <row r="13" spans="1:2" x14ac:dyDescent="0.25">
      <c r="A13" t="s">
        <v>57</v>
      </c>
      <c r="B13" s="1">
        <v>13</v>
      </c>
    </row>
    <row r="14" spans="1:2" x14ac:dyDescent="0.25">
      <c r="A14" t="s">
        <v>58</v>
      </c>
      <c r="B14" s="1">
        <v>14</v>
      </c>
    </row>
    <row r="15" spans="1:2" x14ac:dyDescent="0.25">
      <c r="A15" t="s">
        <v>59</v>
      </c>
      <c r="B15" s="1">
        <v>15</v>
      </c>
    </row>
    <row r="16" spans="1:2" x14ac:dyDescent="0.25">
      <c r="A16" t="s">
        <v>60</v>
      </c>
      <c r="B16" s="1">
        <v>16</v>
      </c>
    </row>
    <row r="17" spans="1:2" x14ac:dyDescent="0.25">
      <c r="A17" t="s">
        <v>61</v>
      </c>
      <c r="B17" s="1">
        <v>17</v>
      </c>
    </row>
    <row r="18" spans="1:2" x14ac:dyDescent="0.25">
      <c r="A18" t="s">
        <v>62</v>
      </c>
      <c r="B18" s="1">
        <v>18</v>
      </c>
    </row>
    <row r="19" spans="1:2" x14ac:dyDescent="0.25">
      <c r="A19" t="s">
        <v>63</v>
      </c>
      <c r="B19" s="1">
        <v>19</v>
      </c>
    </row>
    <row r="20" spans="1:2" x14ac:dyDescent="0.25">
      <c r="A20" t="s">
        <v>64</v>
      </c>
      <c r="B20" s="1">
        <v>20</v>
      </c>
    </row>
    <row r="21" spans="1:2" x14ac:dyDescent="0.25">
      <c r="A21" t="s">
        <v>65</v>
      </c>
      <c r="B21" s="1">
        <v>21</v>
      </c>
    </row>
    <row r="22" spans="1:2" x14ac:dyDescent="0.25">
      <c r="A22" t="s">
        <v>66</v>
      </c>
      <c r="B22" s="1">
        <v>22</v>
      </c>
    </row>
    <row r="23" spans="1:2" x14ac:dyDescent="0.25">
      <c r="A23" t="s">
        <v>67</v>
      </c>
      <c r="B23" s="1">
        <v>23</v>
      </c>
    </row>
    <row r="24" spans="1:2" x14ac:dyDescent="0.25">
      <c r="A24" t="s">
        <v>68</v>
      </c>
      <c r="B24" s="1">
        <v>24</v>
      </c>
    </row>
    <row r="25" spans="1:2" x14ac:dyDescent="0.25">
      <c r="A25" t="s">
        <v>69</v>
      </c>
      <c r="B25" s="1">
        <v>25</v>
      </c>
    </row>
    <row r="26" spans="1:2" x14ac:dyDescent="0.25">
      <c r="A26" t="s">
        <v>70</v>
      </c>
      <c r="B26" s="1">
        <v>26</v>
      </c>
    </row>
    <row r="27" spans="1:2" x14ac:dyDescent="0.25">
      <c r="A27" t="s">
        <v>71</v>
      </c>
      <c r="B27" s="1">
        <v>27</v>
      </c>
    </row>
    <row r="28" spans="1:2" x14ac:dyDescent="0.25">
      <c r="A28" t="s">
        <v>72</v>
      </c>
      <c r="B28" s="1">
        <v>28</v>
      </c>
    </row>
    <row r="29" spans="1:2" x14ac:dyDescent="0.25">
      <c r="A29" t="s">
        <v>73</v>
      </c>
      <c r="B29" s="1">
        <v>29</v>
      </c>
    </row>
    <row r="30" spans="1:2" x14ac:dyDescent="0.25">
      <c r="A30" t="s">
        <v>74</v>
      </c>
      <c r="B30" s="1">
        <v>30</v>
      </c>
    </row>
    <row r="31" spans="1:2" x14ac:dyDescent="0.25">
      <c r="A31" t="s">
        <v>75</v>
      </c>
      <c r="B31" s="1">
        <v>31</v>
      </c>
    </row>
    <row r="32" spans="1:2" x14ac:dyDescent="0.25">
      <c r="A32" t="s">
        <v>76</v>
      </c>
      <c r="B32" s="1">
        <v>32</v>
      </c>
    </row>
    <row r="33" spans="1:2" x14ac:dyDescent="0.25">
      <c r="A33" t="s">
        <v>77</v>
      </c>
      <c r="B33" s="1">
        <v>33</v>
      </c>
    </row>
    <row r="34" spans="1:2" x14ac:dyDescent="0.25">
      <c r="A34" t="s">
        <v>78</v>
      </c>
      <c r="B34" s="1">
        <v>34</v>
      </c>
    </row>
    <row r="35" spans="1:2" x14ac:dyDescent="0.25">
      <c r="A35" t="s">
        <v>79</v>
      </c>
      <c r="B35" s="1">
        <v>35</v>
      </c>
    </row>
    <row r="36" spans="1:2" x14ac:dyDescent="0.25">
      <c r="A36" t="s">
        <v>80</v>
      </c>
      <c r="B36" s="1">
        <v>36</v>
      </c>
    </row>
    <row r="37" spans="1:2" x14ac:dyDescent="0.25">
      <c r="A37" t="s">
        <v>81</v>
      </c>
      <c r="B37" s="1">
        <v>37</v>
      </c>
    </row>
    <row r="38" spans="1:2" x14ac:dyDescent="0.25">
      <c r="A38" t="s">
        <v>82</v>
      </c>
      <c r="B38" s="1">
        <v>38</v>
      </c>
    </row>
    <row r="39" spans="1:2" x14ac:dyDescent="0.25">
      <c r="A39" t="s">
        <v>83</v>
      </c>
      <c r="B39" s="1">
        <v>39</v>
      </c>
    </row>
    <row r="40" spans="1:2" x14ac:dyDescent="0.25">
      <c r="A40" t="s">
        <v>84</v>
      </c>
      <c r="B40" s="1">
        <v>40</v>
      </c>
    </row>
    <row r="41" spans="1:2" x14ac:dyDescent="0.25">
      <c r="A41" t="s">
        <v>85</v>
      </c>
      <c r="B41" s="1">
        <v>41</v>
      </c>
    </row>
    <row r="42" spans="1:2" x14ac:dyDescent="0.25">
      <c r="A42" t="s">
        <v>86</v>
      </c>
      <c r="B42" s="1">
        <v>42</v>
      </c>
    </row>
    <row r="43" spans="1:2" x14ac:dyDescent="0.25">
      <c r="A43" t="s">
        <v>87</v>
      </c>
      <c r="B43" s="1">
        <v>43</v>
      </c>
    </row>
    <row r="44" spans="1:2" x14ac:dyDescent="0.25">
      <c r="A44" t="s">
        <v>88</v>
      </c>
      <c r="B44" s="1">
        <v>44</v>
      </c>
    </row>
    <row r="45" spans="1:2" x14ac:dyDescent="0.25">
      <c r="A45" t="s">
        <v>89</v>
      </c>
      <c r="B45" s="1">
        <v>45</v>
      </c>
    </row>
    <row r="46" spans="1:2" x14ac:dyDescent="0.25">
      <c r="A46" t="s">
        <v>90</v>
      </c>
      <c r="B46" s="1">
        <v>46</v>
      </c>
    </row>
    <row r="47" spans="1:2" x14ac:dyDescent="0.25">
      <c r="A47" t="s">
        <v>91</v>
      </c>
      <c r="B47" s="1">
        <v>47</v>
      </c>
    </row>
    <row r="48" spans="1:2" x14ac:dyDescent="0.25">
      <c r="A48" t="s">
        <v>92</v>
      </c>
      <c r="B48" s="1">
        <v>48</v>
      </c>
    </row>
    <row r="49" spans="1:2" x14ac:dyDescent="0.25">
      <c r="A49" t="s">
        <v>93</v>
      </c>
      <c r="B49" s="1">
        <v>49</v>
      </c>
    </row>
    <row r="50" spans="1:2" x14ac:dyDescent="0.25">
      <c r="A50" t="s">
        <v>94</v>
      </c>
      <c r="B50" s="1">
        <v>50</v>
      </c>
    </row>
    <row r="51" spans="1:2" x14ac:dyDescent="0.25">
      <c r="A51" t="s">
        <v>95</v>
      </c>
      <c r="B51" s="1">
        <v>58</v>
      </c>
    </row>
    <row r="52" spans="1:2" x14ac:dyDescent="0.25">
      <c r="A52" t="s">
        <v>96</v>
      </c>
      <c r="B52" s="1">
        <v>52</v>
      </c>
    </row>
    <row r="53" spans="1:2" x14ac:dyDescent="0.25">
      <c r="A53" t="s">
        <v>97</v>
      </c>
      <c r="B53" s="1">
        <v>53</v>
      </c>
    </row>
    <row r="54" spans="1:2" x14ac:dyDescent="0.25">
      <c r="A54" t="s">
        <v>98</v>
      </c>
      <c r="B54" s="1">
        <v>54</v>
      </c>
    </row>
    <row r="55" spans="1:2" x14ac:dyDescent="0.25">
      <c r="A55" t="s">
        <v>99</v>
      </c>
      <c r="B55" s="1">
        <v>55</v>
      </c>
    </row>
    <row r="56" spans="1:2" x14ac:dyDescent="0.25">
      <c r="A56" t="s">
        <v>100</v>
      </c>
      <c r="B56" s="1">
        <v>56</v>
      </c>
    </row>
    <row r="57" spans="1:2" x14ac:dyDescent="0.25">
      <c r="A57" t="s">
        <v>101</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2"/>
  <sheetViews>
    <sheetView workbookViewId="0">
      <selection activeCell="C24" sqref="C24"/>
    </sheetView>
  </sheetViews>
  <sheetFormatPr defaultRowHeight="15" x14ac:dyDescent="0.25"/>
  <cols>
    <col min="1" max="1" width="8.7109375" customWidth="1"/>
    <col min="2" max="2" width="10.28515625" customWidth="1"/>
    <col min="3" max="3" width="7.28515625" bestFit="1" customWidth="1"/>
    <col min="4" max="4" width="12.7109375" bestFit="1" customWidth="1"/>
    <col min="5" max="5" width="15.7109375" bestFit="1" customWidth="1"/>
    <col min="6" max="6" width="16.28515625" bestFit="1" customWidth="1"/>
    <col min="7" max="7" width="9.7109375" bestFit="1" customWidth="1"/>
    <col min="8" max="8" width="11.7109375" bestFit="1" customWidth="1"/>
    <col min="9" max="9" width="14" bestFit="1" customWidth="1"/>
    <col min="10" max="10" width="13.7109375" bestFit="1" customWidth="1"/>
    <col min="11" max="11" width="11.7109375" bestFit="1" customWidth="1"/>
    <col min="12" max="12" width="19.7109375" bestFit="1" customWidth="1"/>
    <col min="13" max="13" width="26.5703125" bestFit="1" customWidth="1"/>
    <col min="14" max="14" width="35.28515625" bestFit="1" customWidth="1"/>
    <col min="15" max="15" width="23.28515625" bestFit="1" customWidth="1"/>
    <col min="16" max="16" width="13.7109375" bestFit="1" customWidth="1"/>
    <col min="17" max="17" width="24.7109375" bestFit="1" customWidth="1"/>
    <col min="18" max="18" width="12.5703125" bestFit="1" customWidth="1"/>
    <col min="19" max="19" width="14.7109375" bestFit="1" customWidth="1"/>
    <col min="20" max="20" width="14.5703125" bestFit="1" customWidth="1"/>
    <col min="21" max="21" width="12.7109375" bestFit="1" customWidth="1"/>
    <col min="22" max="22" width="23.7109375" bestFit="1" customWidth="1"/>
    <col min="23" max="25" width="20.7109375" customWidth="1"/>
    <col min="26" max="26" width="27.42578125" bestFit="1" customWidth="1"/>
    <col min="27" max="27" width="30.28515625" bestFit="1" customWidth="1"/>
    <col min="28" max="28" width="24.28515625" bestFit="1" customWidth="1"/>
    <col min="29" max="29" width="14.5703125" bestFit="1" customWidth="1"/>
    <col min="30" max="30" width="25.7109375" bestFit="1" customWidth="1"/>
    <col min="31" max="31" width="14.5703125" customWidth="1"/>
    <col min="32" max="32" width="17.28515625" bestFit="1" customWidth="1"/>
    <col min="33" max="34" width="16" customWidth="1"/>
    <col min="35" max="35" width="22.7109375" bestFit="1" customWidth="1"/>
    <col min="36" max="36" width="18.28515625" customWidth="1"/>
  </cols>
  <sheetData>
    <row r="1" spans="1:36" ht="15.75" customHeight="1" x14ac:dyDescent="0.25">
      <c r="A1" t="s">
        <v>8</v>
      </c>
      <c r="B1" t="s">
        <v>9</v>
      </c>
      <c r="C1" t="s">
        <v>5</v>
      </c>
      <c r="D1" t="s">
        <v>44</v>
      </c>
      <c r="E1" t="s">
        <v>42</v>
      </c>
      <c r="F1" t="s">
        <v>43</v>
      </c>
      <c r="G1" t="s">
        <v>6</v>
      </c>
      <c r="H1" t="s">
        <v>10</v>
      </c>
      <c r="I1" t="s">
        <v>11</v>
      </c>
      <c r="J1" t="s">
        <v>12</v>
      </c>
      <c r="K1" t="s">
        <v>13</v>
      </c>
      <c r="L1" t="s">
        <v>14</v>
      </c>
      <c r="M1" t="s">
        <v>15</v>
      </c>
      <c r="N1" t="s">
        <v>16</v>
      </c>
      <c r="O1" t="s">
        <v>17</v>
      </c>
      <c r="P1" t="s">
        <v>18</v>
      </c>
      <c r="Q1" t="s">
        <v>19</v>
      </c>
      <c r="R1" t="s">
        <v>20</v>
      </c>
      <c r="S1" t="s">
        <v>21</v>
      </c>
      <c r="T1" t="s">
        <v>22</v>
      </c>
      <c r="U1" t="s">
        <v>23</v>
      </c>
      <c r="V1" t="s">
        <v>31</v>
      </c>
      <c r="W1" t="s">
        <v>32</v>
      </c>
      <c r="X1" t="s">
        <v>119</v>
      </c>
      <c r="Y1" t="s">
        <v>33</v>
      </c>
      <c r="Z1" t="s">
        <v>24</v>
      </c>
      <c r="AA1" t="s">
        <v>25</v>
      </c>
      <c r="AB1" t="s">
        <v>26</v>
      </c>
      <c r="AC1" t="s">
        <v>34</v>
      </c>
      <c r="AD1" t="s">
        <v>27</v>
      </c>
      <c r="AE1" t="s">
        <v>106</v>
      </c>
      <c r="AF1" t="s">
        <v>107</v>
      </c>
      <c r="AG1" t="s">
        <v>28</v>
      </c>
      <c r="AH1" t="s">
        <v>118</v>
      </c>
      <c r="AI1" t="s">
        <v>120</v>
      </c>
      <c r="AJ1" t="s">
        <v>124</v>
      </c>
    </row>
    <row r="2" spans="1:36" x14ac:dyDescent="0.25">
      <c r="A2">
        <f>'ODS REIMBURSEMENT FORM'!F3</f>
        <v>0</v>
      </c>
      <c r="B2">
        <f>'ODS REIMBURSEMENT FORM'!F4</f>
        <v>0</v>
      </c>
      <c r="C2" t="e">
        <f>'ODS REIMBURSEMENT FORM'!#REF!</f>
        <v>#REF!</v>
      </c>
      <c r="D2" t="e">
        <f>'ODS REIMBURSEMENT FORM'!#REF!</f>
        <v>#REF!</v>
      </c>
      <c r="E2" t="e">
        <f>'ODS REIMBURSEMENT FORM'!#REF!</f>
        <v>#REF!</v>
      </c>
      <c r="F2" t="e">
        <f>'ODS REIMBURSEMENT FORM'!#REF!</f>
        <v>#REF!</v>
      </c>
      <c r="G2" t="e">
        <f>'ODS REIMBURSEMENT FORM'!#REF!</f>
        <v>#REF!</v>
      </c>
      <c r="H2">
        <f>'ODS REIMBURSEMENT FORM'!H12</f>
        <v>0</v>
      </c>
      <c r="I2">
        <f>'ODS REIMBURSEMENT FORM'!H13</f>
        <v>0</v>
      </c>
      <c r="J2">
        <f>'ODS REIMBURSEMENT FORM'!H14</f>
        <v>0</v>
      </c>
      <c r="K2">
        <f>'ODS REIMBURSEMENT FORM'!H15</f>
        <v>0</v>
      </c>
      <c r="L2">
        <f>'ODS REIMBURSEMENT FORM'!H19</f>
        <v>0</v>
      </c>
      <c r="M2">
        <f>'ODS REIMBURSEMENT FORM'!H20</f>
        <v>1</v>
      </c>
      <c r="N2">
        <f>'ODS REIMBURSEMENT FORM'!H21</f>
        <v>1</v>
      </c>
      <c r="O2">
        <f>'ODS REIMBURSEMENT FORM'!H22</f>
        <v>0</v>
      </c>
      <c r="P2">
        <f>'ODS REIMBURSEMENT FORM'!H23</f>
        <v>0</v>
      </c>
      <c r="Q2">
        <f>'ODS REIMBURSEMENT FORM'!H25</f>
        <v>0</v>
      </c>
      <c r="R2">
        <f>'ODS REIMBURSEMENT FORM'!I12</f>
        <v>0</v>
      </c>
      <c r="S2">
        <f>'ODS REIMBURSEMENT FORM'!I13</f>
        <v>0</v>
      </c>
      <c r="T2">
        <f>'ODS REIMBURSEMENT FORM'!I14</f>
        <v>0</v>
      </c>
      <c r="U2">
        <f>'ODS REIMBURSEMENT FORM'!I15</f>
        <v>0</v>
      </c>
      <c r="V2">
        <f>'ODS REIMBURSEMENT FORM'!I16</f>
        <v>0</v>
      </c>
      <c r="W2">
        <f>'ODS REIMBURSEMENT FORM'!I17</f>
        <v>0</v>
      </c>
      <c r="X2">
        <f>'ODS REIMBURSEMENT FORM'!I18</f>
        <v>0</v>
      </c>
      <c r="Y2">
        <f>'ODS REIMBURSEMENT FORM'!I19</f>
        <v>0</v>
      </c>
      <c r="Z2">
        <f>'ODS REIMBURSEMENT FORM'!I20</f>
        <v>1</v>
      </c>
      <c r="AA2">
        <f>'ODS REIMBURSEMENT FORM'!I21</f>
        <v>1</v>
      </c>
      <c r="AB2">
        <f>'ODS REIMBURSEMENT FORM'!I22</f>
        <v>0</v>
      </c>
      <c r="AC2">
        <f>'ODS REIMBURSEMENT FORM'!I24</f>
        <v>0</v>
      </c>
      <c r="AD2">
        <f>'ODS REIMBURSEMENT FORM'!I25</f>
        <v>0</v>
      </c>
      <c r="AE2">
        <f>'ODS REIMBURSEMENT FORM'!E36</f>
        <v>0</v>
      </c>
      <c r="AF2">
        <f>'ODS REIMBURSEMENT FORM'!D42</f>
        <v>0</v>
      </c>
      <c r="AG2">
        <f>'ODS REIMBURSEMENT FORM'!I31</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38"/>
  <sheetViews>
    <sheetView topLeftCell="A4" zoomScaleNormal="100" workbookViewId="0">
      <selection activeCell="A7" sqref="A7"/>
    </sheetView>
  </sheetViews>
  <sheetFormatPr defaultColWidth="0" defaultRowHeight="15" zeroHeight="1" x14ac:dyDescent="0.2"/>
  <cols>
    <col min="1" max="1" width="148.28515625" style="6" customWidth="1"/>
    <col min="2" max="16384" width="0" style="6" hidden="1"/>
  </cols>
  <sheetData>
    <row r="1" spans="1:4" ht="7.5" customHeight="1" x14ac:dyDescent="0.2">
      <c r="A1" s="25" t="s">
        <v>130</v>
      </c>
    </row>
    <row r="2" spans="1:4" ht="15.75" x14ac:dyDescent="0.25">
      <c r="A2" s="44" t="s">
        <v>161</v>
      </c>
    </row>
    <row r="3" spans="1:4" ht="15.75" x14ac:dyDescent="0.25">
      <c r="A3" s="44" t="s">
        <v>108</v>
      </c>
    </row>
    <row r="4" spans="1:4" ht="15.75" x14ac:dyDescent="0.25">
      <c r="A4" s="61" t="s">
        <v>121</v>
      </c>
    </row>
    <row r="5" spans="1:4" ht="15.75" x14ac:dyDescent="0.25">
      <c r="A5" s="100"/>
    </row>
    <row r="6" spans="1:4" ht="15.75" x14ac:dyDescent="0.25">
      <c r="A6" s="62" t="s">
        <v>156</v>
      </c>
    </row>
    <row r="7" spans="1:4" ht="15.75" x14ac:dyDescent="0.25">
      <c r="A7" s="101"/>
    </row>
    <row r="8" spans="1:4" ht="15.75" x14ac:dyDescent="0.25">
      <c r="A8" s="62" t="s">
        <v>153</v>
      </c>
    </row>
    <row r="9" spans="1:4" ht="15.75" x14ac:dyDescent="0.25">
      <c r="A9" s="62" t="s">
        <v>154</v>
      </c>
      <c r="D9" s="45"/>
    </row>
    <row r="10" spans="1:4" ht="15.75" x14ac:dyDescent="0.25">
      <c r="A10" s="94" t="s">
        <v>167</v>
      </c>
      <c r="D10" s="45"/>
    </row>
    <row r="11" spans="1:4" ht="15.75" x14ac:dyDescent="0.25">
      <c r="A11" s="94" t="s">
        <v>168</v>
      </c>
      <c r="D11" s="45"/>
    </row>
    <row r="12" spans="1:4" ht="15.75" x14ac:dyDescent="0.25">
      <c r="A12" s="94" t="s">
        <v>163</v>
      </c>
      <c r="D12" s="45"/>
    </row>
    <row r="13" spans="1:4" ht="15.75" x14ac:dyDescent="0.25">
      <c r="A13" s="62" t="s">
        <v>207</v>
      </c>
    </row>
    <row r="14" spans="1:4" ht="15.75" x14ac:dyDescent="0.25">
      <c r="A14" s="62" t="s">
        <v>170</v>
      </c>
    </row>
    <row r="15" spans="1:4" ht="33" customHeight="1" x14ac:dyDescent="0.2">
      <c r="A15" s="64" t="s">
        <v>199</v>
      </c>
    </row>
    <row r="16" spans="1:4" ht="15.75" x14ac:dyDescent="0.25">
      <c r="A16" s="95" t="s">
        <v>200</v>
      </c>
    </row>
    <row r="17" spans="1:32" ht="15.75" x14ac:dyDescent="0.25">
      <c r="A17" s="95" t="s">
        <v>201</v>
      </c>
    </row>
    <row r="18" spans="1:32" x14ac:dyDescent="0.2">
      <c r="A18" s="63" t="s">
        <v>40</v>
      </c>
    </row>
    <row r="19" spans="1:32" x14ac:dyDescent="0.2">
      <c r="A19" s="63" t="s">
        <v>41</v>
      </c>
    </row>
    <row r="20" spans="1:32" ht="15.75" x14ac:dyDescent="0.25">
      <c r="A20" s="63" t="s">
        <v>202</v>
      </c>
    </row>
    <row r="21" spans="1:32" ht="30.75" customHeight="1" x14ac:dyDescent="0.2">
      <c r="A21" s="96" t="s">
        <v>203</v>
      </c>
    </row>
    <row r="22" spans="1:32" ht="15.75" customHeight="1" x14ac:dyDescent="0.25">
      <c r="A22" s="96" t="s">
        <v>204</v>
      </c>
    </row>
    <row r="23" spans="1:32" ht="15.75" x14ac:dyDescent="0.25">
      <c r="A23" s="64" t="s">
        <v>197</v>
      </c>
    </row>
    <row r="24" spans="1:32" x14ac:dyDescent="0.2">
      <c r="A24" s="102"/>
    </row>
    <row r="25" spans="1:32" ht="45" x14ac:dyDescent="0.2">
      <c r="A25" s="64" t="s">
        <v>172</v>
      </c>
    </row>
    <row r="26" spans="1:32" x14ac:dyDescent="0.2">
      <c r="A26" s="64"/>
    </row>
    <row r="27" spans="1:32" ht="15.75" x14ac:dyDescent="0.25">
      <c r="A27" s="98" t="s">
        <v>173</v>
      </c>
    </row>
    <row r="28" spans="1:32" ht="30.75" customHeight="1" x14ac:dyDescent="0.2">
      <c r="A28" s="97" t="s">
        <v>195</v>
      </c>
      <c r="B28" s="6" t="s">
        <v>174</v>
      </c>
      <c r="C28" s="6" t="s">
        <v>175</v>
      </c>
      <c r="D28" s="6" t="s">
        <v>176</v>
      </c>
      <c r="E28" s="6" t="s">
        <v>177</v>
      </c>
      <c r="F28" s="6" t="s">
        <v>178</v>
      </c>
      <c r="G28" s="6" t="s">
        <v>179</v>
      </c>
      <c r="H28" s="6" t="s">
        <v>180</v>
      </c>
      <c r="I28" s="6" t="s">
        <v>181</v>
      </c>
      <c r="J28" s="6" t="s">
        <v>178</v>
      </c>
      <c r="K28" s="6" t="s">
        <v>5</v>
      </c>
      <c r="L28" s="6" t="s">
        <v>182</v>
      </c>
      <c r="M28" s="6" t="s">
        <v>183</v>
      </c>
      <c r="N28" s="6" t="s">
        <v>184</v>
      </c>
      <c r="O28" s="6" t="s">
        <v>185</v>
      </c>
      <c r="P28" s="6" t="s">
        <v>186</v>
      </c>
      <c r="Q28" s="6" t="s">
        <v>187</v>
      </c>
      <c r="R28" s="6" t="s">
        <v>183</v>
      </c>
      <c r="S28" s="6" t="s">
        <v>188</v>
      </c>
      <c r="T28" s="6" t="s">
        <v>5</v>
      </c>
      <c r="U28" s="6" t="s">
        <v>189</v>
      </c>
      <c r="V28" s="6" t="s">
        <v>190</v>
      </c>
      <c r="W28" s="6" t="s">
        <v>191</v>
      </c>
      <c r="X28" s="6" t="s">
        <v>192</v>
      </c>
      <c r="Y28" s="6" t="s">
        <v>5</v>
      </c>
      <c r="Z28" s="6" t="s">
        <v>182</v>
      </c>
      <c r="AA28" s="6" t="s">
        <v>183</v>
      </c>
      <c r="AB28" s="6" t="s">
        <v>184</v>
      </c>
      <c r="AC28" s="6" t="s">
        <v>185</v>
      </c>
      <c r="AD28" s="6" t="s">
        <v>186</v>
      </c>
      <c r="AE28" s="6" t="s">
        <v>193</v>
      </c>
      <c r="AF28" s="6" t="s">
        <v>194</v>
      </c>
    </row>
    <row r="29" spans="1:32" x14ac:dyDescent="0.2">
      <c r="A29" s="5"/>
    </row>
    <row r="30" spans="1:32" ht="30.75" customHeight="1" x14ac:dyDescent="0.25">
      <c r="A30" s="99" t="s">
        <v>171</v>
      </c>
    </row>
    <row r="31" spans="1:32" x14ac:dyDescent="0.2">
      <c r="A31" s="5"/>
    </row>
    <row r="32" spans="1:32" x14ac:dyDescent="0.2">
      <c r="A32" s="5"/>
    </row>
    <row r="38" spans="1:1" x14ac:dyDescent="0.2">
      <c r="A38" s="5"/>
    </row>
  </sheetData>
  <sheetProtection algorithmName="SHA-512" hashValue="2P8sWkS8HkzgMe/sb4lFeD9XQzbjtXHEBwKTnZAVzRK1cUYB8Br8LsH3Q4yWzBUWJjfnsU7adCzDeh3kx1/LTw==" saltValue="Y7ofRJ9ALiC6RAwkaybiAQ==" spinCount="100000" sheet="1" objects="1" scenarios="1"/>
  <pageMargins left="0.7" right="0.7" top="0.75" bottom="0.75" header="0.3" footer="0.3"/>
  <pageSetup scale="76" fitToHeight="0" orientation="portrait" r:id="rId1"/>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
  <sheetViews>
    <sheetView workbookViewId="0">
      <selection activeCell="A3" sqref="A3"/>
    </sheetView>
  </sheetViews>
  <sheetFormatPr defaultColWidth="0" defaultRowHeight="15" zeroHeight="1" x14ac:dyDescent="0.2"/>
  <cols>
    <col min="1" max="1" width="132.5703125" style="6" customWidth="1"/>
    <col min="2" max="16384" width="0" style="6" hidden="1"/>
  </cols>
  <sheetData>
    <row r="1" spans="1:1" ht="7.5" customHeight="1" x14ac:dyDescent="0.2">
      <c r="A1" s="25" t="s">
        <v>155</v>
      </c>
    </row>
    <row r="2" spans="1:1" ht="15.75" x14ac:dyDescent="0.25">
      <c r="A2" s="61" t="s">
        <v>122</v>
      </c>
    </row>
    <row r="3" spans="1:1" ht="90" x14ac:dyDescent="0.2">
      <c r="A3" s="103" t="s">
        <v>35</v>
      </c>
    </row>
    <row r="4" spans="1:1" ht="30" x14ac:dyDescent="0.2">
      <c r="A4" s="103" t="s">
        <v>36</v>
      </c>
    </row>
    <row r="5" spans="1:1" ht="45" x14ac:dyDescent="0.2">
      <c r="A5" s="103" t="s">
        <v>38</v>
      </c>
    </row>
    <row r="6" spans="1:1" ht="30" x14ac:dyDescent="0.2">
      <c r="A6" s="103" t="s">
        <v>37</v>
      </c>
    </row>
    <row r="7" spans="1:1" x14ac:dyDescent="0.2">
      <c r="A7" s="5"/>
    </row>
    <row r="8" spans="1:1" ht="15.75" x14ac:dyDescent="0.25">
      <c r="A8" s="104" t="s">
        <v>123</v>
      </c>
    </row>
    <row r="9" spans="1:1" x14ac:dyDescent="0.2">
      <c r="A9" s="103" t="s">
        <v>39</v>
      </c>
    </row>
    <row r="10" spans="1:1" x14ac:dyDescent="0.2">
      <c r="A10" s="5"/>
    </row>
  </sheetData>
  <sheetProtection algorithmName="SHA-512" hashValue="DdA397F8zCDCYy0N2grm7mdiNbgQeIP6kiMHsd7EG7ENyofzdSkRfbZ+Fv5Vsrjp7UZCbmsQ+BoghPO5LlsqPg==" saltValue="mCW6uptBsin8GS/P9b4WCA=="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DHCSDOC-922015896-233</_dlc_DocId>
    <_dlc_DocIdUrl xmlns="69bc34b3-1921-46c7-8c7a-d18363374b4b">
      <Url>https://dhcscagovauthoring/formsandpubs/forms/_layouts/15/DocIdRedir.aspx?ID=DHCSDOC-922015896-233</Url>
      <Description>DHCSDOC-922015896-233</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Props1.xml><?xml version="1.0" encoding="utf-8"?>
<ds:datastoreItem xmlns:ds="http://schemas.openxmlformats.org/officeDocument/2006/customXml" ds:itemID="{9FA3EC0E-BD95-4B40-98F4-E5C72045E2A6}"/>
</file>

<file path=customXml/itemProps2.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3.xml><?xml version="1.0" encoding="utf-8"?>
<ds:datastoreItem xmlns:ds="http://schemas.openxmlformats.org/officeDocument/2006/customXml" ds:itemID="{75986DBF-0344-4E39-B158-A8E3369231FB}">
  <ds:schemaRefs>
    <ds:schemaRef ds:uri="http://schemas.microsoft.com/sharepoint/events"/>
  </ds:schemaRefs>
</ds:datastoreItem>
</file>

<file path=customXml/itemProps4.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5.xml><?xml version="1.0" encoding="utf-8"?>
<ds:datastoreItem xmlns:ds="http://schemas.openxmlformats.org/officeDocument/2006/customXml" ds:itemID="{C2928584-1C59-4F1D-AD10-E408BCED7D3D}">
  <ds:schemaRef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Praseuth, Brian@DHCS</cp:lastModifiedBy>
  <cp:lastPrinted>2019-03-18T18:09:15Z</cp:lastPrinted>
  <dcterms:created xsi:type="dcterms:W3CDTF">2017-06-05T15:23:41Z</dcterms:created>
  <dcterms:modified xsi:type="dcterms:W3CDTF">2022-12-30T18:27:36Z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0x010100EEE380F46F125946A8B4C4C90D9FFCDC00BE87AEE381037A4BB659C19C396C039E</vt:lpwstr>
  </property>
  <property fmtid="{D5CDD505-2E9C-101B-9397-08002B2CF9AE}" pid="13" name="_dlc_DocIdItemGuid">
    <vt:lpwstr>0a388641-1fa0-4229-bb39-af1d40dacf67</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