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westj\Desktop\~xls\"/>
    </mc:Choice>
  </mc:AlternateContent>
  <xr:revisionPtr revIDLastSave="0" documentId="13_ncr:1_{BB59C30B-0E59-4A98-81A9-5336541CFC50}" xr6:coauthVersionLast="45" xr6:coauthVersionMax="45" xr10:uidLastSave="{00000000-0000-0000-0000-000000000000}"/>
  <workbookProtection workbookPassword="CD5A" lockStructure="1"/>
  <bookViews>
    <workbookView xWindow="-120" yWindow="-120" windowWidth="20730" windowHeight="11160" xr2:uid="{00000000-000D-0000-FFFF-FFFF00000000}"/>
  </bookViews>
  <sheets>
    <sheet name="7990NTP-AD" sheetId="6" r:id="rId1"/>
  </sheets>
  <definedNames>
    <definedName name="\I">#REF!</definedName>
    <definedName name="\I2">#REF!</definedName>
    <definedName name="\I3">#REF!</definedName>
    <definedName name="\I4">#REF!</definedName>
    <definedName name="\I5">#REF!</definedName>
    <definedName name="\I6">#REF!</definedName>
    <definedName name="\I7">#REF!</definedName>
    <definedName name="\I8">#REF!</definedName>
    <definedName name="\I9">#REF!</definedName>
    <definedName name="_1_5">#REF!</definedName>
    <definedName name="BACKA">#REF!</definedName>
    <definedName name="BACKB">#REF!</definedName>
    <definedName name="BACKC">#REF!</definedName>
    <definedName name="BACKD">#REF!</definedName>
    <definedName name="BLOCK">#REF!</definedName>
    <definedName name="_xlnm.Print_Area" localSheetId="0">'7990NTP-AD'!$A$1:$M$40</definedName>
    <definedName name="REPORT">#REF!</definedName>
  </definedNames>
  <calcPr calcId="191029"/>
</workbook>
</file>

<file path=xl/calcChain.xml><?xml version="1.0" encoding="utf-8"?>
<calcChain xmlns="http://schemas.openxmlformats.org/spreadsheetml/2006/main">
  <c r="K31" i="6" l="1"/>
  <c r="J31" i="6"/>
  <c r="J30" i="6"/>
  <c r="L30" i="6" s="1"/>
  <c r="K30" i="6"/>
  <c r="L31" i="6"/>
  <c r="H16" i="6"/>
  <c r="I22" i="6"/>
  <c r="J22" i="6" s="1"/>
  <c r="D21" i="6"/>
  <c r="H17" i="6"/>
  <c r="I23" i="6"/>
  <c r="K23" i="6" s="1"/>
  <c r="D22" i="6"/>
  <c r="J23" i="6"/>
  <c r="L23" i="6" s="1"/>
  <c r="H18" i="6"/>
  <c r="I24" i="6"/>
  <c r="J24" i="6" s="1"/>
  <c r="D23" i="6"/>
  <c r="I16" i="6"/>
  <c r="I26" i="6"/>
  <c r="J26" i="6"/>
  <c r="L26" i="6" s="1"/>
  <c r="K26" i="6"/>
  <c r="I17" i="6"/>
  <c r="I27" i="6"/>
  <c r="K27" i="6" s="1"/>
  <c r="J27" i="6"/>
  <c r="L27" i="6" s="1"/>
  <c r="I18" i="6"/>
  <c r="I28" i="6"/>
  <c r="J28" i="6" s="1"/>
  <c r="G18" i="6"/>
  <c r="C28" i="6" s="1"/>
  <c r="C29" i="6" s="1"/>
  <c r="G17" i="6"/>
  <c r="B27" i="6" s="1"/>
  <c r="G16" i="6"/>
  <c r="K17" i="6"/>
  <c r="K18" i="6"/>
  <c r="K16" i="6"/>
  <c r="L16" i="6" s="1"/>
  <c r="K34" i="6"/>
  <c r="J34" i="6"/>
  <c r="L34" i="6"/>
  <c r="B28" i="6"/>
  <c r="D28" i="6" s="1"/>
  <c r="B26" i="6"/>
  <c r="C26" i="6"/>
  <c r="D26" i="6" s="1"/>
  <c r="C27" i="6"/>
  <c r="K33" i="6"/>
  <c r="K35" i="6" s="1"/>
  <c r="L18" i="6"/>
  <c r="J33" i="6"/>
  <c r="J35" i="6"/>
  <c r="L35" i="6"/>
  <c r="L33" i="6"/>
  <c r="J29" i="6" l="1"/>
  <c r="J32" i="6" s="1"/>
  <c r="L22" i="6"/>
  <c r="D27" i="6"/>
  <c r="D29" i="6" s="1"/>
  <c r="B29" i="6"/>
  <c r="L24" i="6"/>
  <c r="L17" i="6"/>
  <c r="K24" i="6"/>
  <c r="K22" i="6"/>
  <c r="I29" i="6"/>
  <c r="K28" i="6"/>
  <c r="L28" i="6" s="1"/>
  <c r="L29" i="6" l="1"/>
  <c r="L32" i="6" s="1"/>
  <c r="K29" i="6"/>
  <c r="K32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Susan Wilson</author>
  </authors>
  <commentList>
    <comment ref="B10" authorId="0" shapeId="0" xr:uid="{00000000-0006-0000-0000-000001000000}">
      <text>
        <r>
          <rPr>
            <sz val="12"/>
            <color indexed="81"/>
            <rFont val="Tahoma"/>
            <family val="2"/>
          </rPr>
          <t>Enter the county name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0" authorId="0" shapeId="0" xr:uid="{00000000-0006-0000-0000-000002000000}">
      <text>
        <r>
          <rPr>
            <sz val="12"/>
            <color indexed="81"/>
            <rFont val="Tahoma"/>
            <family val="2"/>
          </rPr>
          <t xml:space="preserve">Enter the date this document was prepared
</t>
        </r>
      </text>
    </comment>
    <comment ref="B11" authorId="0" shapeId="0" xr:uid="{00000000-0006-0000-0000-000003000000}">
      <text>
        <r>
          <rPr>
            <sz val="12"/>
            <color indexed="81"/>
            <rFont val="Tahoma"/>
            <family val="2"/>
          </rPr>
          <t>Enter the provider name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" authorId="0" shapeId="0" xr:uid="{00000000-0006-0000-0000-000004000000}">
      <text>
        <r>
          <rPr>
            <sz val="14"/>
            <color indexed="81"/>
            <rFont val="Tahoma"/>
            <family val="2"/>
          </rPr>
          <t xml:space="preserve">Enter the 4-digit DMC provider number
</t>
        </r>
      </text>
    </comment>
    <comment ref="B12" authorId="0" shapeId="0" xr:uid="{00000000-0006-0000-0000-000005000000}">
      <text>
        <r>
          <rPr>
            <sz val="12"/>
            <color indexed="81"/>
            <rFont val="Tahoma"/>
            <family val="2"/>
          </rPr>
          <t xml:space="preserve">Enter the period of the contract
</t>
        </r>
      </text>
    </comment>
    <comment ref="I12" authorId="0" shapeId="0" xr:uid="{00000000-0006-0000-0000-000006000000}">
      <text>
        <r>
          <rPr>
            <sz val="12"/>
            <color indexed="81"/>
            <rFont val="Tahoma"/>
            <family val="2"/>
          </rPr>
          <t xml:space="preserve">Enter the 6-digit CADDS provider number (no dashes)
</t>
        </r>
      </text>
    </comment>
  </commentList>
</comments>
</file>

<file path=xl/sharedStrings.xml><?xml version="1.0" encoding="utf-8"?>
<sst xmlns="http://schemas.openxmlformats.org/spreadsheetml/2006/main" count="65" uniqueCount="49">
  <si>
    <t>TOTAL</t>
  </si>
  <si>
    <t>Federal Share</t>
  </si>
  <si>
    <t>DRUG MEDI-CAL FISCAL DETAIL</t>
  </si>
  <si>
    <t>NARCOTIC TREATMENT PROGRAM</t>
  </si>
  <si>
    <t>Alcohol and Drug Services (Non-Perinatal)</t>
  </si>
  <si>
    <t>COUNTY:</t>
  </si>
  <si>
    <t>PROVIDER:</t>
  </si>
  <si>
    <t>UNIT OF SERVICE RATE</t>
  </si>
  <si>
    <t>Provider Rate</t>
  </si>
  <si>
    <t>Admin. Rate</t>
  </si>
  <si>
    <t>Total Daily Rate</t>
  </si>
  <si>
    <t>Daily Dose - Methadone</t>
  </si>
  <si>
    <t>Individual Counseling @ 10 min.</t>
  </si>
  <si>
    <t>Group Counseling @ 10 min.</t>
  </si>
  <si>
    <t>Submitted UOS</t>
  </si>
  <si>
    <t>Denied UOS</t>
  </si>
  <si>
    <t>Final UOS</t>
  </si>
  <si>
    <t>Check Total</t>
  </si>
  <si>
    <t>TOTAL REIMBURSEMENT</t>
  </si>
  <si>
    <t>Provider Reimb.</t>
  </si>
  <si>
    <t>Admin. Reimb.</t>
  </si>
  <si>
    <t>Total Reimb.</t>
  </si>
  <si>
    <t>FINAL UOS REIMBURSEMENT</t>
  </si>
  <si>
    <t>Final Reimb.</t>
  </si>
  <si>
    <t>GRAND TOTAL</t>
  </si>
  <si>
    <t>NET REIMBURSEMENT</t>
  </si>
  <si>
    <t>Share of Cost Amount</t>
  </si>
  <si>
    <t>Direct Provider Contract Submission</t>
  </si>
  <si>
    <t>Total Program - Meth. Dosing Units</t>
  </si>
  <si>
    <t>Non-Title XIX
Minor Consent</t>
  </si>
  <si>
    <t>UNITS OF SERVICE</t>
  </si>
  <si>
    <t>Non-Title XIX Minor Consent - July through June</t>
  </si>
  <si>
    <t>Non-Title (Minor)
July - June</t>
  </si>
  <si>
    <t>Revenue from Insurance / Third Party Fees</t>
  </si>
  <si>
    <t>Share of Costs / Insuracne / 3rd Party fees</t>
  </si>
  <si>
    <t>4-DIGIT MEDI-CAL PROVIDER #:</t>
  </si>
  <si>
    <t>6-DIGIT PROVIDER #:</t>
  </si>
  <si>
    <t>DRUG MEDI-CAL PROGRAM YEAR END EXPENDITURE REPORT</t>
  </si>
  <si>
    <t>CONTRACT NUMBER:</t>
  </si>
  <si>
    <t>Title XIX - July through June</t>
  </si>
  <si>
    <t>Time Period</t>
  </si>
  <si>
    <t>Regular
July - June</t>
  </si>
  <si>
    <t>Title XIX</t>
  </si>
  <si>
    <t>Minor Consent</t>
  </si>
  <si>
    <t>Subtotal</t>
  </si>
  <si>
    <t>Revenue from Insurance/Third Party Fees</t>
  </si>
  <si>
    <t>Total</t>
  </si>
  <si>
    <t>Realignment</t>
  </si>
  <si>
    <t>FISCAL YEAR 2012-13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</si>
</sst>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#,##0_);\(&quot;$&quot;#,##0\)"/>
    <numFmt numFmtId="164" formatCode="mmmm\ d\,\ yyyy"/>
    <numFmt numFmtId="165" formatCode="_(&quot;$&quot;* #,##0_);_(&quot;$&quot;* \(#,##0\);_(&quot;$&quot;* #,##0_);_(@_)"/>
  </numFmts>
  <fonts count="25" x14ac:knownFonts="1">
    <font>
      <sz val="10"/>
      <name val="Arial"/>
    </font>
    <font>
      <b/>
      <sz val="10"/>
      <color indexed="8"/>
      <name val="Arial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sz val="12"/>
      <color indexed="81"/>
      <name val="Tahoma"/>
      <family val="2"/>
    </font>
    <font>
      <sz val="14"/>
      <color indexed="81"/>
      <name val="Tahoma"/>
      <family val="2"/>
    </font>
    <font>
      <sz val="8"/>
      <name val="Arial"/>
      <family val="2"/>
    </font>
    <font>
      <sz val="12"/>
      <color indexed="8"/>
      <name val="Arial Narrow"/>
      <family val="2"/>
    </font>
    <font>
      <sz val="10"/>
      <color indexed="8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 Narrow"/>
      <family val="2"/>
    </font>
    <font>
      <b/>
      <sz val="10"/>
      <color indexed="8"/>
      <name val="Arial Narrow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name val="Arial Black"/>
      <family val="2"/>
    </font>
    <font>
      <sz val="10"/>
      <color indexed="8"/>
      <name val="Arial Black"/>
      <family val="2"/>
    </font>
    <font>
      <b/>
      <sz val="12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1"/>
        <bgColor indexed="8"/>
      </patternFill>
    </fill>
    <fill>
      <patternFill patternType="solid">
        <fgColor indexed="9"/>
        <bgColor indexed="8"/>
      </patternFill>
    </fill>
    <fill>
      <patternFill patternType="darkTrellis">
        <bgColor indexed="9"/>
      </patternFill>
    </fill>
    <fill>
      <patternFill patternType="gray0625">
        <bgColor indexed="9"/>
      </patternFill>
    </fill>
    <fill>
      <patternFill patternType="solid">
        <fgColor indexed="8"/>
        <bgColor indexed="8"/>
      </patternFill>
    </fill>
    <fill>
      <patternFill patternType="solid">
        <fgColor indexed="8"/>
        <bgColor indexed="64"/>
      </patternFill>
    </fill>
    <fill>
      <patternFill patternType="darkTrellis"/>
    </fill>
  </fills>
  <borders count="8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ck">
        <color indexed="64"/>
      </top>
      <bottom style="thin">
        <color indexed="8"/>
      </bottom>
      <diagonal/>
    </border>
    <border>
      <left/>
      <right style="thin">
        <color indexed="64"/>
      </right>
      <top style="thick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ck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8"/>
      </left>
      <right style="thick">
        <color indexed="64"/>
      </right>
      <top style="medium">
        <color indexed="8"/>
      </top>
      <bottom style="thick">
        <color indexed="64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ck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ck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ck">
        <color indexed="8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indexed="8"/>
      </right>
      <top/>
      <bottom style="thick">
        <color indexed="64"/>
      </bottom>
      <diagonal/>
    </border>
    <border>
      <left style="thin">
        <color indexed="8"/>
      </left>
      <right style="thin">
        <color indexed="8"/>
      </right>
      <top/>
      <bottom style="thick">
        <color indexed="64"/>
      </bottom>
      <diagonal/>
    </border>
    <border>
      <left style="thin">
        <color indexed="8"/>
      </left>
      <right/>
      <top/>
      <bottom style="thick">
        <color indexed="64"/>
      </bottom>
      <diagonal/>
    </border>
    <border>
      <left style="thin">
        <color indexed="8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37" fontId="0" fillId="2" borderId="0"/>
  </cellStyleXfs>
  <cellXfs count="150">
    <xf numFmtId="37" fontId="0" fillId="2" borderId="0" xfId="0" applyNumberFormat="1"/>
    <xf numFmtId="0" fontId="0" fillId="2" borderId="0" xfId="0" applyNumberFormat="1" applyAlignment="1">
      <alignment horizontal="centerContinuous"/>
    </xf>
    <xf numFmtId="0" fontId="0" fillId="2" borderId="0" xfId="0" applyNumberFormat="1"/>
    <xf numFmtId="0" fontId="0" fillId="2" borderId="0" xfId="0" applyNumberFormat="1" applyAlignment="1">
      <alignment horizontal="right"/>
    </xf>
    <xf numFmtId="0" fontId="0" fillId="2" borderId="0" xfId="0" applyNumberFormat="1" applyBorder="1"/>
    <xf numFmtId="2" fontId="0" fillId="2" borderId="1" xfId="0" applyNumberFormat="1" applyBorder="1"/>
    <xf numFmtId="2" fontId="0" fillId="2" borderId="2" xfId="0" applyNumberFormat="1" applyBorder="1"/>
    <xf numFmtId="2" fontId="0" fillId="2" borderId="3" xfId="0" applyNumberFormat="1" applyBorder="1"/>
    <xf numFmtId="0" fontId="0" fillId="2" borderId="4" xfId="0" applyNumberFormat="1" applyBorder="1"/>
    <xf numFmtId="0" fontId="0" fillId="2" borderId="0" xfId="0" applyNumberFormat="1" applyBorder="1" applyAlignment="1">
      <alignment horizontal="right"/>
    </xf>
    <xf numFmtId="0" fontId="0" fillId="3" borderId="0" xfId="0" applyNumberFormat="1" applyFill="1" applyBorder="1"/>
    <xf numFmtId="2" fontId="0" fillId="2" borderId="5" xfId="0" applyNumberFormat="1" applyBorder="1"/>
    <xf numFmtId="0" fontId="4" fillId="2" borderId="0" xfId="0" applyNumberFormat="1" applyFont="1" applyBorder="1" applyAlignment="1">
      <alignment horizontal="center"/>
    </xf>
    <xf numFmtId="2" fontId="0" fillId="2" borderId="0" xfId="0" applyNumberFormat="1" applyBorder="1"/>
    <xf numFmtId="39" fontId="0" fillId="2" borderId="0" xfId="0" applyNumberFormat="1" applyBorder="1"/>
    <xf numFmtId="37" fontId="0" fillId="2" borderId="0" xfId="0" applyNumberFormat="1" applyBorder="1"/>
    <xf numFmtId="5" fontId="3" fillId="2" borderId="0" xfId="0" applyNumberFormat="1" applyFont="1" applyBorder="1"/>
    <xf numFmtId="37" fontId="5" fillId="4" borderId="6" xfId="0" applyNumberFormat="1" applyFont="1" applyFill="1" applyBorder="1" applyProtection="1">
      <protection locked="0"/>
    </xf>
    <xf numFmtId="0" fontId="2" fillId="2" borderId="7" xfId="0" applyNumberFormat="1" applyFont="1" applyBorder="1" applyAlignment="1">
      <alignment horizontal="left"/>
    </xf>
    <xf numFmtId="0" fontId="2" fillId="2" borderId="8" xfId="0" applyNumberFormat="1" applyFont="1" applyBorder="1" applyAlignment="1">
      <alignment horizontal="left"/>
    </xf>
    <xf numFmtId="0" fontId="0" fillId="2" borderId="9" xfId="0" applyNumberFormat="1" applyBorder="1" applyAlignment="1">
      <alignment horizontal="left"/>
    </xf>
    <xf numFmtId="0" fontId="0" fillId="2" borderId="10" xfId="0" applyNumberFormat="1" applyBorder="1" applyAlignment="1">
      <alignment horizontal="left"/>
    </xf>
    <xf numFmtId="0" fontId="2" fillId="2" borderId="9" xfId="0" quotePrefix="1" applyNumberFormat="1" applyFont="1" applyBorder="1" applyAlignment="1">
      <alignment horizontal="left"/>
    </xf>
    <xf numFmtId="0" fontId="2" fillId="2" borderId="10" xfId="0" quotePrefix="1" applyNumberFormat="1" applyFont="1" applyBorder="1" applyAlignment="1">
      <alignment horizontal="left"/>
    </xf>
    <xf numFmtId="0" fontId="3" fillId="2" borderId="0" xfId="0" applyNumberFormat="1" applyFont="1" applyBorder="1" applyAlignment="1">
      <alignment horizontal="left"/>
    </xf>
    <xf numFmtId="0" fontId="3" fillId="2" borderId="11" xfId="0" applyNumberFormat="1" applyFont="1" applyBorder="1" applyAlignment="1">
      <alignment horizontal="left"/>
    </xf>
    <xf numFmtId="0" fontId="14" fillId="2" borderId="12" xfId="0" applyNumberFormat="1" applyFont="1" applyBorder="1"/>
    <xf numFmtId="0" fontId="14" fillId="2" borderId="13" xfId="0" applyNumberFormat="1" applyFont="1" applyBorder="1"/>
    <xf numFmtId="37" fontId="18" fillId="2" borderId="0" xfId="0" applyNumberFormat="1" applyFont="1"/>
    <xf numFmtId="0" fontId="21" fillId="2" borderId="14" xfId="0" applyNumberFormat="1" applyFont="1" applyBorder="1" applyAlignment="1">
      <alignment horizontal="left"/>
    </xf>
    <xf numFmtId="37" fontId="10" fillId="5" borderId="1" xfId="0" applyNumberFormat="1" applyFont="1" applyFill="1" applyBorder="1" applyProtection="1">
      <protection locked="0"/>
    </xf>
    <xf numFmtId="37" fontId="10" fillId="5" borderId="15" xfId="0" applyNumberFormat="1" applyFont="1" applyFill="1" applyBorder="1" applyProtection="1">
      <protection locked="0"/>
    </xf>
    <xf numFmtId="37" fontId="10" fillId="6" borderId="1" xfId="0" applyNumberFormat="1" applyFont="1" applyFill="1" applyBorder="1" applyAlignment="1"/>
    <xf numFmtId="37" fontId="10" fillId="0" borderId="16" xfId="0" applyNumberFormat="1" applyFont="1" applyFill="1" applyBorder="1"/>
    <xf numFmtId="37" fontId="10" fillId="0" borderId="15" xfId="0" applyNumberFormat="1" applyFont="1" applyFill="1" applyBorder="1"/>
    <xf numFmtId="37" fontId="12" fillId="2" borderId="17" xfId="0" applyNumberFormat="1" applyFont="1" applyBorder="1"/>
    <xf numFmtId="39" fontId="14" fillId="2" borderId="1" xfId="0" applyNumberFormat="1" applyFont="1" applyBorder="1"/>
    <xf numFmtId="39" fontId="14" fillId="2" borderId="18" xfId="0" applyNumberFormat="1" applyFont="1" applyBorder="1"/>
    <xf numFmtId="39" fontId="14" fillId="2" borderId="19" xfId="0" applyNumberFormat="1" applyFont="1" applyBorder="1"/>
    <xf numFmtId="39" fontId="14" fillId="2" borderId="20" xfId="0" applyNumberFormat="1" applyFont="1" applyBorder="1"/>
    <xf numFmtId="37" fontId="14" fillId="2" borderId="16" xfId="0" applyNumberFormat="1" applyFont="1" applyBorder="1"/>
    <xf numFmtId="37" fontId="14" fillId="7" borderId="16" xfId="0" applyNumberFormat="1" applyFont="1" applyFill="1" applyBorder="1"/>
    <xf numFmtId="39" fontId="14" fillId="7" borderId="21" xfId="0" applyNumberFormat="1" applyFont="1" applyFill="1" applyBorder="1"/>
    <xf numFmtId="39" fontId="14" fillId="7" borderId="22" xfId="0" applyNumberFormat="1" applyFont="1" applyFill="1" applyBorder="1"/>
    <xf numFmtId="0" fontId="14" fillId="7" borderId="16" xfId="0" applyNumberFormat="1" applyFont="1" applyFill="1" applyBorder="1"/>
    <xf numFmtId="10" fontId="21" fillId="8" borderId="1" xfId="0" applyNumberFormat="1" applyFont="1" applyFill="1" applyBorder="1" applyAlignment="1">
      <alignment horizontal="center"/>
    </xf>
    <xf numFmtId="0" fontId="22" fillId="2" borderId="23" xfId="0" applyNumberFormat="1" applyFont="1" applyBorder="1" applyAlignment="1">
      <alignment horizontal="left"/>
    </xf>
    <xf numFmtId="0" fontId="22" fillId="2" borderId="24" xfId="0" applyNumberFormat="1" applyFont="1" applyBorder="1" applyAlignment="1">
      <alignment horizontal="left"/>
    </xf>
    <xf numFmtId="0" fontId="22" fillId="2" borderId="25" xfId="0" applyNumberFormat="1" applyFont="1" applyBorder="1" applyAlignment="1">
      <alignment horizontal="left"/>
    </xf>
    <xf numFmtId="0" fontId="23" fillId="2" borderId="26" xfId="0" applyNumberFormat="1" applyFont="1" applyBorder="1" applyAlignment="1">
      <alignment horizontal="centerContinuous"/>
    </xf>
    <xf numFmtId="0" fontId="23" fillId="2" borderId="27" xfId="0" applyNumberFormat="1" applyFont="1" applyBorder="1" applyAlignment="1">
      <alignment horizontal="centerContinuous"/>
    </xf>
    <xf numFmtId="0" fontId="23" fillId="2" borderId="28" xfId="0" applyNumberFormat="1" applyFont="1" applyBorder="1" applyAlignment="1">
      <alignment horizontal="centerContinuous"/>
    </xf>
    <xf numFmtId="0" fontId="1" fillId="2" borderId="29" xfId="0" applyNumberFormat="1" applyFont="1" applyBorder="1"/>
    <xf numFmtId="0" fontId="23" fillId="2" borderId="30" xfId="0" applyNumberFormat="1" applyFont="1" applyBorder="1" applyAlignment="1">
      <alignment horizontal="center"/>
    </xf>
    <xf numFmtId="0" fontId="23" fillId="2" borderId="30" xfId="0" applyNumberFormat="1" applyFont="1" applyBorder="1"/>
    <xf numFmtId="0" fontId="23" fillId="6" borderId="30" xfId="0" applyNumberFormat="1" applyFont="1" applyFill="1" applyBorder="1"/>
    <xf numFmtId="0" fontId="24" fillId="2" borderId="0" xfId="0" applyNumberFormat="1" applyFont="1" applyAlignment="1">
      <alignment horizontal="centerContinuous"/>
    </xf>
    <xf numFmtId="165" fontId="14" fillId="3" borderId="31" xfId="0" applyNumberFormat="1" applyFont="1" applyFill="1" applyBorder="1"/>
    <xf numFmtId="165" fontId="14" fillId="3" borderId="32" xfId="0" applyNumberFormat="1" applyFont="1" applyFill="1" applyBorder="1"/>
    <xf numFmtId="165" fontId="14" fillId="2" borderId="33" xfId="0" applyNumberFormat="1" applyFont="1" applyBorder="1"/>
    <xf numFmtId="165" fontId="13" fillId="2" borderId="34" xfId="0" applyNumberFormat="1" applyFont="1" applyBorder="1"/>
    <xf numFmtId="165" fontId="13" fillId="2" borderId="35" xfId="0" applyNumberFormat="1" applyFont="1" applyBorder="1"/>
    <xf numFmtId="165" fontId="13" fillId="2" borderId="36" xfId="0" applyNumberFormat="1" applyFont="1" applyBorder="1"/>
    <xf numFmtId="0" fontId="14" fillId="2" borderId="0" xfId="0" applyNumberFormat="1" applyFont="1" applyBorder="1"/>
    <xf numFmtId="0" fontId="10" fillId="6" borderId="4" xfId="0" applyNumberFormat="1" applyFont="1" applyFill="1" applyBorder="1"/>
    <xf numFmtId="0" fontId="10" fillId="6" borderId="37" xfId="0" applyNumberFormat="1" applyFont="1" applyFill="1" applyBorder="1"/>
    <xf numFmtId="0" fontId="23" fillId="2" borderId="38" xfId="0" applyNumberFormat="1" applyFont="1" applyBorder="1"/>
    <xf numFmtId="0" fontId="1" fillId="2" borderId="39" xfId="0" applyNumberFormat="1" applyFont="1" applyBorder="1"/>
    <xf numFmtId="0" fontId="0" fillId="3" borderId="0" xfId="0" applyNumberFormat="1" applyFill="1" applyBorder="1" applyAlignment="1" applyProtection="1"/>
    <xf numFmtId="2" fontId="0" fillId="4" borderId="5" xfId="0" applyNumberFormat="1" applyFill="1" applyBorder="1" applyProtection="1">
      <protection locked="0"/>
    </xf>
    <xf numFmtId="2" fontId="0" fillId="4" borderId="3" xfId="0" applyNumberFormat="1" applyFill="1" applyBorder="1" applyProtection="1">
      <protection locked="0"/>
    </xf>
    <xf numFmtId="0" fontId="11" fillId="9" borderId="19" xfId="0" applyNumberFormat="1" applyFont="1" applyFill="1" applyBorder="1" applyAlignment="1">
      <alignment horizontal="center" wrapText="1"/>
    </xf>
    <xf numFmtId="37" fontId="10" fillId="10" borderId="1" xfId="0" applyNumberFormat="1" applyFont="1" applyFill="1" applyBorder="1"/>
    <xf numFmtId="37" fontId="10" fillId="10" borderId="40" xfId="0" applyNumberFormat="1" applyFont="1" applyFill="1" applyBorder="1"/>
    <xf numFmtId="0" fontId="15" fillId="6" borderId="19" xfId="0" applyNumberFormat="1" applyFont="1" applyFill="1" applyBorder="1" applyAlignment="1">
      <alignment horizontal="center" vertical="center" wrapText="1"/>
    </xf>
    <xf numFmtId="0" fontId="15" fillId="6" borderId="41" xfId="0" applyNumberFormat="1" applyFont="1" applyFill="1" applyBorder="1" applyAlignment="1">
      <alignment horizontal="center" vertical="center" wrapText="1"/>
    </xf>
    <xf numFmtId="0" fontId="16" fillId="2" borderId="42" xfId="0" applyNumberFormat="1" applyFont="1" applyBorder="1" applyAlignment="1">
      <alignment horizontal="center" vertical="center" wrapText="1"/>
    </xf>
    <xf numFmtId="0" fontId="11" fillId="6" borderId="19" xfId="0" applyNumberFormat="1" applyFont="1" applyFill="1" applyBorder="1" applyAlignment="1">
      <alignment horizontal="center" vertical="center" wrapText="1"/>
    </xf>
    <xf numFmtId="0" fontId="17" fillId="2" borderId="43" xfId="0" applyNumberFormat="1" applyFont="1" applyBorder="1" applyAlignment="1">
      <alignment horizontal="center" vertical="center" wrapText="1"/>
    </xf>
    <xf numFmtId="0" fontId="14" fillId="2" borderId="44" xfId="0" applyNumberFormat="1" applyFont="1" applyBorder="1" applyAlignment="1">
      <alignment horizontal="center" vertical="center" wrapText="1"/>
    </xf>
    <xf numFmtId="0" fontId="14" fillId="2" borderId="45" xfId="0" applyNumberFormat="1" applyFont="1" applyBorder="1" applyAlignment="1">
      <alignment horizontal="center" vertical="center" wrapText="1"/>
    </xf>
    <xf numFmtId="0" fontId="14" fillId="2" borderId="19" xfId="0" applyNumberFormat="1" applyFont="1" applyBorder="1" applyAlignment="1">
      <alignment horizontal="center" vertical="center" wrapText="1"/>
    </xf>
    <xf numFmtId="0" fontId="14" fillId="2" borderId="20" xfId="0" applyNumberFormat="1" applyFont="1" applyBorder="1" applyAlignment="1">
      <alignment horizontal="center" vertical="center" wrapText="1"/>
    </xf>
    <xf numFmtId="37" fontId="10" fillId="0" borderId="4" xfId="0" applyNumberFormat="1" applyFont="1" applyFill="1" applyBorder="1" applyProtection="1">
      <protection locked="0"/>
    </xf>
    <xf numFmtId="39" fontId="14" fillId="0" borderId="1" xfId="0" applyNumberFormat="1" applyFont="1" applyFill="1" applyBorder="1"/>
    <xf numFmtId="37" fontId="17" fillId="2" borderId="0" xfId="0" applyNumberFormat="1" applyFont="1" applyAlignment="1">
      <alignment horizontal="center"/>
    </xf>
    <xf numFmtId="39" fontId="17" fillId="2" borderId="0" xfId="0" applyNumberFormat="1" applyFont="1" applyBorder="1" applyAlignment="1">
      <alignment horizontal="center"/>
    </xf>
    <xf numFmtId="0" fontId="1" fillId="2" borderId="46" xfId="0" applyNumberFormat="1" applyFont="1" applyBorder="1" applyAlignment="1">
      <alignment horizontal="left"/>
    </xf>
    <xf numFmtId="0" fontId="1" fillId="2" borderId="47" xfId="0" applyNumberFormat="1" applyFont="1" applyBorder="1" applyAlignment="1">
      <alignment horizontal="left"/>
    </xf>
    <xf numFmtId="0" fontId="1" fillId="2" borderId="48" xfId="0" applyNumberFormat="1" applyFont="1" applyBorder="1" applyAlignment="1">
      <alignment horizontal="left"/>
    </xf>
    <xf numFmtId="39" fontId="14" fillId="7" borderId="49" xfId="0" applyNumberFormat="1" applyFont="1" applyFill="1" applyBorder="1"/>
    <xf numFmtId="39" fontId="14" fillId="2" borderId="50" xfId="0" applyNumberFormat="1" applyFont="1" applyBorder="1"/>
    <xf numFmtId="39" fontId="14" fillId="2" borderId="51" xfId="0" applyNumberFormat="1" applyFont="1" applyBorder="1"/>
    <xf numFmtId="39" fontId="14" fillId="2" borderId="52" xfId="0" applyNumberFormat="1" applyFont="1" applyBorder="1"/>
    <xf numFmtId="0" fontId="23" fillId="2" borderId="53" xfId="0" applyNumberFormat="1" applyFont="1" applyBorder="1"/>
    <xf numFmtId="0" fontId="23" fillId="2" borderId="54" xfId="0" applyNumberFormat="1" applyFont="1" applyBorder="1"/>
    <xf numFmtId="0" fontId="0" fillId="2" borderId="44" xfId="0" applyNumberFormat="1" applyBorder="1" applyAlignment="1">
      <alignment horizontal="center" vertical="center" wrapText="1"/>
    </xf>
    <xf numFmtId="0" fontId="0" fillId="2" borderId="45" xfId="0" applyNumberFormat="1" applyBorder="1" applyAlignment="1">
      <alignment horizontal="center" vertical="center" wrapText="1"/>
    </xf>
    <xf numFmtId="0" fontId="20" fillId="2" borderId="55" xfId="0" applyNumberFormat="1" applyFont="1" applyBorder="1" applyAlignment="1">
      <alignment horizontal="left"/>
    </xf>
    <xf numFmtId="0" fontId="14" fillId="7" borderId="2" xfId="0" applyNumberFormat="1" applyFont="1" applyFill="1" applyBorder="1"/>
    <xf numFmtId="0" fontId="5" fillId="2" borderId="56" xfId="0" applyNumberFormat="1" applyFont="1" applyBorder="1" applyAlignment="1">
      <alignment horizontal="left"/>
    </xf>
    <xf numFmtId="39" fontId="14" fillId="2" borderId="2" xfId="0" applyNumberFormat="1" applyFont="1" applyBorder="1"/>
    <xf numFmtId="0" fontId="19" fillId="2" borderId="56" xfId="0" applyNumberFormat="1" applyFont="1" applyBorder="1" applyAlignment="1">
      <alignment horizontal="left"/>
    </xf>
    <xf numFmtId="39" fontId="14" fillId="7" borderId="2" xfId="0" applyNumberFormat="1" applyFont="1" applyFill="1" applyBorder="1"/>
    <xf numFmtId="39" fontId="14" fillId="0" borderId="2" xfId="0" applyNumberFormat="1" applyFont="1" applyFill="1" applyBorder="1"/>
    <xf numFmtId="39" fontId="14" fillId="0" borderId="57" xfId="0" applyNumberFormat="1" applyFont="1" applyFill="1" applyBorder="1"/>
    <xf numFmtId="39" fontId="14" fillId="0" borderId="58" xfId="0" applyNumberFormat="1" applyFont="1" applyFill="1" applyBorder="1"/>
    <xf numFmtId="39" fontId="14" fillId="0" borderId="59" xfId="0" applyNumberFormat="1" applyFont="1" applyFill="1" applyBorder="1"/>
    <xf numFmtId="39" fontId="14" fillId="0" borderId="60" xfId="0" applyNumberFormat="1" applyFont="1" applyFill="1" applyBorder="1"/>
    <xf numFmtId="37" fontId="14" fillId="0" borderId="61" xfId="0" applyNumberFormat="1" applyFont="1" applyFill="1" applyBorder="1"/>
    <xf numFmtId="39" fontId="14" fillId="0" borderId="61" xfId="0" applyNumberFormat="1" applyFont="1" applyFill="1" applyBorder="1"/>
    <xf numFmtId="39" fontId="14" fillId="0" borderId="62" xfId="0" applyNumberFormat="1" applyFont="1" applyFill="1" applyBorder="1"/>
    <xf numFmtId="0" fontId="5" fillId="2" borderId="63" xfId="0" applyNumberFormat="1" applyFont="1" applyBorder="1" applyAlignment="1">
      <alignment horizontal="left"/>
    </xf>
    <xf numFmtId="0" fontId="0" fillId="2" borderId="64" xfId="0" applyNumberFormat="1" applyBorder="1" applyAlignment="1">
      <alignment horizontal="left"/>
    </xf>
    <xf numFmtId="0" fontId="0" fillId="2" borderId="65" xfId="0" applyNumberFormat="1" applyBorder="1" applyAlignment="1">
      <alignment horizontal="left"/>
    </xf>
    <xf numFmtId="37" fontId="14" fillId="2" borderId="66" xfId="0" applyNumberFormat="1" applyFont="1" applyBorder="1"/>
    <xf numFmtId="39" fontId="14" fillId="2" borderId="3" xfId="0" applyNumberFormat="1" applyFont="1" applyBorder="1"/>
    <xf numFmtId="39" fontId="14" fillId="2" borderId="67" xfId="0" applyNumberFormat="1" applyFont="1" applyBorder="1"/>
    <xf numFmtId="37" fontId="10" fillId="6" borderId="15" xfId="0" applyNumberFormat="1" applyFont="1" applyFill="1" applyBorder="1" applyAlignment="1"/>
    <xf numFmtId="37" fontId="10" fillId="0" borderId="37" xfId="0" applyNumberFormat="1" applyFont="1" applyFill="1" applyBorder="1" applyProtection="1">
      <protection locked="0"/>
    </xf>
    <xf numFmtId="37" fontId="12" fillId="2" borderId="68" xfId="0" applyNumberFormat="1" applyFont="1" applyBorder="1"/>
    <xf numFmtId="37" fontId="14" fillId="11" borderId="16" xfId="0" applyNumberFormat="1" applyFont="1" applyFill="1" applyBorder="1"/>
    <xf numFmtId="37" fontId="14" fillId="11" borderId="69" xfId="0" applyNumberFormat="1" applyFont="1" applyFill="1" applyBorder="1"/>
    <xf numFmtId="37" fontId="14" fillId="11" borderId="70" xfId="0" applyNumberFormat="1" applyFont="1" applyFill="1" applyBorder="1"/>
    <xf numFmtId="0" fontId="15" fillId="9" borderId="19" xfId="0" applyNumberFormat="1" applyFont="1" applyFill="1" applyBorder="1" applyAlignment="1" applyProtection="1">
      <alignment horizontal="center" vertical="center" wrapText="1"/>
    </xf>
    <xf numFmtId="37" fontId="10" fillId="9" borderId="1" xfId="0" applyNumberFormat="1" applyFont="1" applyFill="1" applyBorder="1" applyProtection="1"/>
    <xf numFmtId="37" fontId="10" fillId="9" borderId="15" xfId="0" applyNumberFormat="1" applyFont="1" applyFill="1" applyBorder="1" applyProtection="1"/>
    <xf numFmtId="0" fontId="15" fillId="9" borderId="41" xfId="0" applyNumberFormat="1" applyFont="1" applyFill="1" applyBorder="1" applyAlignment="1" applyProtection="1">
      <alignment horizontal="center" wrapText="1"/>
    </xf>
    <xf numFmtId="37" fontId="0" fillId="4" borderId="6" xfId="0" applyNumberFormat="1" applyFill="1" applyBorder="1" applyProtection="1">
      <protection locked="0"/>
    </xf>
    <xf numFmtId="0" fontId="0" fillId="4" borderId="6" xfId="0" applyNumberFormat="1" applyFill="1" applyBorder="1" applyProtection="1">
      <protection locked="0"/>
    </xf>
    <xf numFmtId="0" fontId="0" fillId="2" borderId="0" xfId="0" applyNumberFormat="1" applyAlignment="1">
      <alignment horizontal="center"/>
    </xf>
    <xf numFmtId="0" fontId="20" fillId="0" borderId="76" xfId="0" applyNumberFormat="1" applyFont="1" applyFill="1" applyBorder="1" applyAlignment="1">
      <alignment horizontal="left"/>
    </xf>
    <xf numFmtId="37" fontId="0" fillId="2" borderId="75" xfId="0" applyNumberFormat="1" applyBorder="1" applyAlignment="1">
      <alignment horizontal="left"/>
    </xf>
    <xf numFmtId="37" fontId="0" fillId="2" borderId="77" xfId="0" applyNumberFormat="1" applyBorder="1" applyAlignment="1">
      <alignment horizontal="left"/>
    </xf>
    <xf numFmtId="0" fontId="15" fillId="2" borderId="78" xfId="0" applyNumberFormat="1" applyFont="1" applyBorder="1" applyAlignment="1"/>
    <xf numFmtId="37" fontId="16" fillId="2" borderId="79" xfId="0" applyNumberFormat="1" applyFont="1" applyBorder="1" applyAlignment="1"/>
    <xf numFmtId="37" fontId="16" fillId="2" borderId="80" xfId="0" applyNumberFormat="1" applyFont="1" applyBorder="1" applyAlignment="1"/>
    <xf numFmtId="0" fontId="15" fillId="2" borderId="71" xfId="0" applyNumberFormat="1" applyFont="1" applyBorder="1" applyAlignment="1"/>
    <xf numFmtId="37" fontId="16" fillId="2" borderId="0" xfId="0" applyNumberFormat="1" applyFont="1" applyBorder="1" applyAlignment="1"/>
    <xf numFmtId="37" fontId="16" fillId="2" borderId="11" xfId="0" applyNumberFormat="1" applyFont="1" applyBorder="1" applyAlignment="1"/>
    <xf numFmtId="0" fontId="0" fillId="2" borderId="0" xfId="0" applyNumberFormat="1" applyAlignment="1">
      <alignment horizontal="center"/>
    </xf>
    <xf numFmtId="0" fontId="17" fillId="0" borderId="72" xfId="0" applyNumberFormat="1" applyFont="1" applyFill="1" applyBorder="1" applyAlignment="1">
      <alignment horizontal="left"/>
    </xf>
    <xf numFmtId="37" fontId="17" fillId="2" borderId="73" xfId="0" applyNumberFormat="1" applyFont="1" applyBorder="1" applyAlignment="1">
      <alignment horizontal="left"/>
    </xf>
    <xf numFmtId="37" fontId="17" fillId="2" borderId="74" xfId="0" applyNumberFormat="1" applyFont="1" applyBorder="1" applyAlignment="1">
      <alignment horizontal="left"/>
    </xf>
    <xf numFmtId="0" fontId="0" fillId="4" borderId="9" xfId="0" applyNumberFormat="1" applyFill="1" applyBorder="1" applyAlignment="1" applyProtection="1">
      <protection locked="0"/>
    </xf>
    <xf numFmtId="0" fontId="0" fillId="4" borderId="75" xfId="0" applyNumberFormat="1" applyFill="1" applyBorder="1" applyAlignment="1" applyProtection="1">
      <protection locked="0"/>
    </xf>
    <xf numFmtId="37" fontId="0" fillId="4" borderId="75" xfId="0" applyNumberFormat="1" applyFill="1" applyBorder="1" applyAlignment="1"/>
    <xf numFmtId="37" fontId="0" fillId="4" borderId="9" xfId="0" applyNumberFormat="1" applyFill="1" applyBorder="1" applyAlignment="1"/>
    <xf numFmtId="164" fontId="0" fillId="0" borderId="75" xfId="0" applyNumberFormat="1" applyFill="1" applyBorder="1" applyAlignment="1" applyProtection="1">
      <alignment horizontal="left"/>
      <protection locked="0"/>
    </xf>
    <xf numFmtId="37" fontId="0" fillId="0" borderId="75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85"/>
  <sheetViews>
    <sheetView tabSelected="1" zoomScaleNormal="100" workbookViewId="0">
      <selection sqref="A1:M1"/>
    </sheetView>
  </sheetViews>
  <sheetFormatPr defaultRowHeight="15" customHeight="1" x14ac:dyDescent="0.2"/>
  <cols>
    <col min="1" max="1" width="30.7109375" customWidth="1"/>
    <col min="2" max="5" width="12.7109375" customWidth="1"/>
    <col min="6" max="6" width="11.7109375" customWidth="1"/>
    <col min="7" max="7" width="12.7109375" customWidth="1"/>
    <col min="8" max="8" width="14.140625" customWidth="1"/>
    <col min="9" max="12" width="12.7109375" customWidth="1"/>
    <col min="13" max="13" width="5.7109375" customWidth="1"/>
  </cols>
  <sheetData>
    <row r="1" spans="1:21" ht="15" customHeight="1" x14ac:dyDescent="0.2">
      <c r="A1" s="140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</row>
    <row r="2" spans="1:21" ht="15" customHeight="1" x14ac:dyDescent="0.2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</row>
    <row r="3" spans="1:21" ht="15" customHeight="1" x14ac:dyDescent="0.25">
      <c r="A3" s="56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21" ht="15" customHeight="1" x14ac:dyDescent="0.25">
      <c r="A4" s="56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21" ht="15" customHeight="1" x14ac:dyDescent="0.25">
      <c r="A5" s="56" t="s">
        <v>37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21" ht="15" customHeight="1" x14ac:dyDescent="0.25">
      <c r="A6" s="56" t="s">
        <v>27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21" ht="15" customHeight="1" x14ac:dyDescent="0.25">
      <c r="A7" s="56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21" ht="15" customHeight="1" x14ac:dyDescent="0.25">
      <c r="A8" s="56" t="s">
        <v>48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21" ht="15" customHeight="1" x14ac:dyDescent="0.2">
      <c r="A9" s="2"/>
      <c r="B9" s="2"/>
      <c r="C9" s="2"/>
      <c r="D9" s="2"/>
      <c r="E9" s="2"/>
      <c r="F9" s="2"/>
      <c r="G9" s="2"/>
      <c r="H9" s="2"/>
      <c r="I9" s="4"/>
      <c r="J9" s="4"/>
      <c r="K9" s="4"/>
      <c r="L9" s="2"/>
    </row>
    <row r="10" spans="1:21" ht="15" customHeight="1" x14ac:dyDescent="0.2">
      <c r="A10" s="3" t="s">
        <v>5</v>
      </c>
      <c r="B10" s="145"/>
      <c r="C10" s="146"/>
      <c r="D10" s="146"/>
      <c r="E10" s="10"/>
      <c r="F10" s="10"/>
      <c r="G10" s="10"/>
      <c r="H10" s="3"/>
      <c r="I10" s="148"/>
      <c r="J10" s="149"/>
      <c r="K10" s="149"/>
      <c r="L10" s="10"/>
      <c r="M10" s="10"/>
      <c r="N10" s="10"/>
    </row>
    <row r="11" spans="1:21" ht="15" customHeight="1" x14ac:dyDescent="0.2">
      <c r="A11" s="3" t="s">
        <v>6</v>
      </c>
      <c r="B11" s="144"/>
      <c r="C11" s="147"/>
      <c r="D11" s="147"/>
      <c r="E11" s="10"/>
      <c r="F11" s="10"/>
      <c r="G11" s="10"/>
      <c r="H11" s="3" t="s">
        <v>35</v>
      </c>
      <c r="I11" s="144"/>
      <c r="J11" s="144"/>
      <c r="K11" s="144"/>
      <c r="L11" s="10"/>
      <c r="M11" s="10"/>
      <c r="N11" s="10"/>
    </row>
    <row r="12" spans="1:21" ht="15" customHeight="1" x14ac:dyDescent="0.2">
      <c r="A12" s="3" t="s">
        <v>38</v>
      </c>
      <c r="B12" s="144"/>
      <c r="C12" s="147"/>
      <c r="D12" s="147"/>
      <c r="E12" s="10"/>
      <c r="F12" s="10"/>
      <c r="G12" s="10"/>
      <c r="H12" s="3" t="s">
        <v>36</v>
      </c>
      <c r="I12" s="144"/>
      <c r="J12" s="144"/>
      <c r="K12" s="144"/>
      <c r="L12" s="10"/>
      <c r="M12" s="10"/>
      <c r="N12" s="10"/>
    </row>
    <row r="13" spans="1:21" ht="15" customHeight="1" x14ac:dyDescent="0.2">
      <c r="H13" s="3"/>
      <c r="I13" s="68"/>
      <c r="J13" s="68"/>
      <c r="K13" s="68"/>
      <c r="N13" s="4"/>
      <c r="O13" s="4"/>
      <c r="P13" s="13"/>
      <c r="Q13" s="13"/>
      <c r="R13" s="13"/>
      <c r="S13" s="13"/>
      <c r="T13" s="2"/>
      <c r="U13" s="2"/>
    </row>
    <row r="14" spans="1:21" ht="15" customHeight="1" thickBot="1" x14ac:dyDescent="0.35">
      <c r="A14" s="2"/>
      <c r="B14" s="2"/>
      <c r="C14" s="2"/>
      <c r="D14" s="2"/>
      <c r="E14" s="2"/>
      <c r="F14" s="2"/>
      <c r="G14" s="2"/>
      <c r="H14" s="49" t="s">
        <v>40</v>
      </c>
      <c r="I14" s="50"/>
      <c r="J14" s="50"/>
      <c r="K14" s="51"/>
      <c r="L14" s="2"/>
    </row>
    <row r="15" spans="1:21" ht="30" customHeight="1" thickTop="1" thickBot="1" x14ac:dyDescent="0.35">
      <c r="A15" s="55" t="s">
        <v>30</v>
      </c>
      <c r="B15" s="74" t="s">
        <v>14</v>
      </c>
      <c r="C15" s="74" t="s">
        <v>15</v>
      </c>
      <c r="D15" s="124"/>
      <c r="E15" s="75" t="s">
        <v>29</v>
      </c>
      <c r="F15" s="127"/>
      <c r="G15" s="75" t="s">
        <v>16</v>
      </c>
      <c r="H15" s="76" t="s">
        <v>41</v>
      </c>
      <c r="I15" s="77" t="s">
        <v>32</v>
      </c>
      <c r="J15" s="71"/>
      <c r="K15" s="78" t="s">
        <v>17</v>
      </c>
    </row>
    <row r="16" spans="1:21" ht="17.25" customHeight="1" thickTop="1" x14ac:dyDescent="0.25">
      <c r="A16" s="64" t="s">
        <v>11</v>
      </c>
      <c r="B16" s="30"/>
      <c r="C16" s="30"/>
      <c r="D16" s="125"/>
      <c r="E16" s="30"/>
      <c r="F16" s="125"/>
      <c r="G16" s="32">
        <f>B16-C16</f>
        <v>0</v>
      </c>
      <c r="H16" s="83">
        <f>SUM(B16-C16-E16)</f>
        <v>0</v>
      </c>
      <c r="I16" s="33">
        <f>E16</f>
        <v>0</v>
      </c>
      <c r="J16" s="72"/>
      <c r="K16" s="35">
        <f>SUM(H16:I16)</f>
        <v>0</v>
      </c>
      <c r="L16" s="28" t="str">
        <f>IF(G16=K16,"OKAY","ERROR")</f>
        <v>OKAY</v>
      </c>
    </row>
    <row r="17" spans="1:14" ht="17.25" customHeight="1" x14ac:dyDescent="0.25">
      <c r="A17" s="64" t="s">
        <v>12</v>
      </c>
      <c r="B17" s="30"/>
      <c r="C17" s="30"/>
      <c r="D17" s="125"/>
      <c r="E17" s="30"/>
      <c r="F17" s="125"/>
      <c r="G17" s="32">
        <f>B17-C17</f>
        <v>0</v>
      </c>
      <c r="H17" s="83">
        <f>SUM(B17-C17-E17)</f>
        <v>0</v>
      </c>
      <c r="I17" s="33">
        <f>E17</f>
        <v>0</v>
      </c>
      <c r="J17" s="72"/>
      <c r="K17" s="35">
        <f>SUM(H17:I17)</f>
        <v>0</v>
      </c>
      <c r="L17" s="28" t="str">
        <f>IF(G17=K17,"OKAY","ERROR")</f>
        <v>OKAY</v>
      </c>
    </row>
    <row r="18" spans="1:14" ht="17.25" customHeight="1" thickBot="1" x14ac:dyDescent="0.3">
      <c r="A18" s="65" t="s">
        <v>13</v>
      </c>
      <c r="B18" s="31"/>
      <c r="C18" s="31"/>
      <c r="D18" s="126"/>
      <c r="E18" s="31"/>
      <c r="F18" s="126"/>
      <c r="G18" s="118">
        <f>B18-C18</f>
        <v>0</v>
      </c>
      <c r="H18" s="119">
        <f>SUM(B18-C18-E18)</f>
        <v>0</v>
      </c>
      <c r="I18" s="34">
        <f>E18</f>
        <v>0</v>
      </c>
      <c r="J18" s="73"/>
      <c r="K18" s="120">
        <f>SUM(H18:I18)</f>
        <v>0</v>
      </c>
      <c r="L18" s="28" t="str">
        <f>IF(G18=K18,"OKAY","ERROR")</f>
        <v>OKAY</v>
      </c>
    </row>
    <row r="19" spans="1:14" ht="15" customHeight="1" thickTop="1" thickBo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4" ht="19.5" customHeight="1" thickBot="1" x14ac:dyDescent="0.35">
      <c r="A20" s="66" t="s">
        <v>7</v>
      </c>
      <c r="B20" s="79" t="s">
        <v>8</v>
      </c>
      <c r="C20" s="79" t="s">
        <v>9</v>
      </c>
      <c r="D20" s="80" t="s">
        <v>10</v>
      </c>
      <c r="E20" s="2"/>
      <c r="F20" s="94" t="s">
        <v>22</v>
      </c>
      <c r="G20" s="95"/>
      <c r="H20" s="95"/>
      <c r="I20" s="96" t="s">
        <v>16</v>
      </c>
      <c r="J20" s="96" t="s">
        <v>1</v>
      </c>
      <c r="K20" s="96" t="s">
        <v>47</v>
      </c>
      <c r="L20" s="97" t="s">
        <v>23</v>
      </c>
    </row>
    <row r="21" spans="1:14" ht="18.75" customHeight="1" thickTop="1" x14ac:dyDescent="0.25">
      <c r="A21" s="26" t="s">
        <v>11</v>
      </c>
      <c r="B21" s="69">
        <v>10.88</v>
      </c>
      <c r="C21" s="11">
        <v>1.0900000000000001</v>
      </c>
      <c r="D21" s="6">
        <f>SUM(B21+C21)</f>
        <v>11.97</v>
      </c>
      <c r="E21" s="9"/>
      <c r="F21" s="98" t="s">
        <v>39</v>
      </c>
      <c r="G21" s="18"/>
      <c r="H21" s="19"/>
      <c r="I21" s="44"/>
      <c r="J21" s="45">
        <v>0.5</v>
      </c>
      <c r="K21" s="45">
        <v>0.5</v>
      </c>
      <c r="L21" s="99"/>
    </row>
    <row r="22" spans="1:14" ht="18.75" customHeight="1" x14ac:dyDescent="0.2">
      <c r="A22" s="26" t="s">
        <v>12</v>
      </c>
      <c r="B22" s="69">
        <v>12.93</v>
      </c>
      <c r="C22" s="5">
        <v>1.31</v>
      </c>
      <c r="D22" s="6">
        <f>SUM(B22+C22)</f>
        <v>14.24</v>
      </c>
      <c r="E22" s="14"/>
      <c r="F22" s="100" t="s">
        <v>11</v>
      </c>
      <c r="G22" s="20"/>
      <c r="H22" s="21"/>
      <c r="I22" s="40">
        <f>H16</f>
        <v>0</v>
      </c>
      <c r="J22" s="36">
        <f>SUM(I22*D21*$J$21)</f>
        <v>0</v>
      </c>
      <c r="K22" s="36">
        <f>I22*D21*$K$21</f>
        <v>0</v>
      </c>
      <c r="L22" s="101">
        <f>SUM(J22:K22)</f>
        <v>0</v>
      </c>
    </row>
    <row r="23" spans="1:14" ht="18.75" customHeight="1" thickBot="1" x14ac:dyDescent="0.25">
      <c r="A23" s="27" t="s">
        <v>13</v>
      </c>
      <c r="B23" s="70">
        <v>3.05</v>
      </c>
      <c r="C23" s="7">
        <v>0.31</v>
      </c>
      <c r="D23" s="6">
        <f>SUM(B23+C23)</f>
        <v>3.36</v>
      </c>
      <c r="E23" s="14"/>
      <c r="F23" s="100" t="s">
        <v>12</v>
      </c>
      <c r="G23" s="20"/>
      <c r="H23" s="21"/>
      <c r="I23" s="40">
        <f>H17</f>
        <v>0</v>
      </c>
      <c r="J23" s="36">
        <f>SUM(I23*D22*$J$21)</f>
        <v>0</v>
      </c>
      <c r="K23" s="36">
        <f>I23*D22*$K$21</f>
        <v>0</v>
      </c>
      <c r="L23" s="101">
        <f>SUM(J23:K23)</f>
        <v>0</v>
      </c>
    </row>
    <row r="24" spans="1:14" ht="15" customHeight="1" thickBot="1" x14ac:dyDescent="0.25">
      <c r="A24" s="63"/>
      <c r="B24" s="4"/>
      <c r="C24" s="13"/>
      <c r="D24" s="13"/>
      <c r="E24" s="14"/>
      <c r="F24" s="100" t="s">
        <v>13</v>
      </c>
      <c r="G24" s="20"/>
      <c r="H24" s="21"/>
      <c r="I24" s="40">
        <f>H18</f>
        <v>0</v>
      </c>
      <c r="J24" s="36">
        <f>SUM(I24*D23*$J$21)</f>
        <v>0</v>
      </c>
      <c r="K24" s="36">
        <f>I24*D23*$K$21</f>
        <v>0</v>
      </c>
      <c r="L24" s="101">
        <f>SUM(J24:K24)</f>
        <v>0</v>
      </c>
    </row>
    <row r="25" spans="1:14" ht="20.25" customHeight="1" thickTop="1" thickBot="1" x14ac:dyDescent="0.35">
      <c r="A25" s="54" t="s">
        <v>18</v>
      </c>
      <c r="B25" s="81" t="s">
        <v>19</v>
      </c>
      <c r="C25" s="81" t="s">
        <v>20</v>
      </c>
      <c r="D25" s="82" t="s">
        <v>21</v>
      </c>
      <c r="E25" s="14"/>
      <c r="F25" s="102" t="s">
        <v>31</v>
      </c>
      <c r="G25" s="22"/>
      <c r="H25" s="23"/>
      <c r="I25" s="41"/>
      <c r="J25" s="45">
        <v>0</v>
      </c>
      <c r="K25" s="45">
        <v>1</v>
      </c>
      <c r="L25" s="103"/>
    </row>
    <row r="26" spans="1:14" ht="17.25" customHeight="1" thickTop="1" x14ac:dyDescent="0.2">
      <c r="A26" s="8" t="s">
        <v>11</v>
      </c>
      <c r="B26" s="36">
        <f>SUM(B21*G16)</f>
        <v>0</v>
      </c>
      <c r="C26" s="36">
        <f>SUM(G16*C21)</f>
        <v>0</v>
      </c>
      <c r="D26" s="37">
        <f>SUM(B26:C26)</f>
        <v>0</v>
      </c>
      <c r="E26" s="14"/>
      <c r="F26" s="100" t="s">
        <v>11</v>
      </c>
      <c r="G26" s="20"/>
      <c r="H26" s="21"/>
      <c r="I26" s="40">
        <f>I16</f>
        <v>0</v>
      </c>
      <c r="J26" s="36">
        <f>SUM(I26*D21*$J$25)</f>
        <v>0</v>
      </c>
      <c r="K26" s="36">
        <f>I26*D21*$K$25</f>
        <v>0</v>
      </c>
      <c r="L26" s="101">
        <f>SUM(J26:K26)</f>
        <v>0</v>
      </c>
    </row>
    <row r="27" spans="1:14" ht="17.25" customHeight="1" x14ac:dyDescent="0.2">
      <c r="A27" s="8" t="s">
        <v>12</v>
      </c>
      <c r="B27" s="36">
        <f>SUM(B22*G17)</f>
        <v>0</v>
      </c>
      <c r="C27" s="36">
        <f>SUM(C22*G17)</f>
        <v>0</v>
      </c>
      <c r="D27" s="37">
        <f>SUM(B27:C27)</f>
        <v>0</v>
      </c>
      <c r="E27" s="2"/>
      <c r="F27" s="100" t="s">
        <v>12</v>
      </c>
      <c r="G27" s="20"/>
      <c r="H27" s="21"/>
      <c r="I27" s="40">
        <f>I17</f>
        <v>0</v>
      </c>
      <c r="J27" s="36">
        <f>SUM(I27*D22*$J$25)</f>
        <v>0</v>
      </c>
      <c r="K27" s="36">
        <f>I27*D22*$K$25</f>
        <v>0</v>
      </c>
      <c r="L27" s="101">
        <f>SUM(J27:K27)</f>
        <v>0</v>
      </c>
    </row>
    <row r="28" spans="1:14" ht="17.25" customHeight="1" thickBot="1" x14ac:dyDescent="0.25">
      <c r="A28" s="8" t="s">
        <v>13</v>
      </c>
      <c r="B28" s="36">
        <f>SUM(B23*G18)</f>
        <v>0</v>
      </c>
      <c r="C28" s="36">
        <f>SUM(C23*G18)</f>
        <v>0</v>
      </c>
      <c r="D28" s="37">
        <f>SUM(B28:C28)</f>
        <v>0</v>
      </c>
      <c r="E28" s="2"/>
      <c r="F28" s="112" t="s">
        <v>13</v>
      </c>
      <c r="G28" s="113"/>
      <c r="H28" s="114"/>
      <c r="I28" s="115">
        <f>I18</f>
        <v>0</v>
      </c>
      <c r="J28" s="116">
        <f>SUM(I28*D23*$J$25)</f>
        <v>0</v>
      </c>
      <c r="K28" s="116">
        <f>I28*D23*$K$25</f>
        <v>0</v>
      </c>
      <c r="L28" s="117">
        <f>SUM(J28:K28)</f>
        <v>0</v>
      </c>
    </row>
    <row r="29" spans="1:14" ht="18.75" customHeight="1" thickTop="1" thickBot="1" x14ac:dyDescent="0.35">
      <c r="A29" s="53" t="s">
        <v>0</v>
      </c>
      <c r="B29" s="38">
        <f>SUM(B26:B28)</f>
        <v>0</v>
      </c>
      <c r="C29" s="38">
        <f>SUM(C26:C28)</f>
        <v>0</v>
      </c>
      <c r="D29" s="39">
        <f>SUM(D26:D28)</f>
        <v>0</v>
      </c>
      <c r="F29" s="131" t="s">
        <v>44</v>
      </c>
      <c r="G29" s="132"/>
      <c r="H29" s="133"/>
      <c r="I29" s="109">
        <f>I22+I23+I24+I26+I27+I28</f>
        <v>0</v>
      </c>
      <c r="J29" s="110">
        <f>J22+J23+J24+J26+J27+J28</f>
        <v>0</v>
      </c>
      <c r="K29" s="110">
        <f>K22+K23+K24+K26+K27+K28</f>
        <v>0</v>
      </c>
      <c r="L29" s="111">
        <f>SUM(L22+L23+L24+L26+L27+L28)</f>
        <v>0</v>
      </c>
      <c r="M29" s="9"/>
      <c r="N29" s="2"/>
    </row>
    <row r="30" spans="1:14" ht="20.25" customHeight="1" thickTop="1" x14ac:dyDescent="0.2">
      <c r="A30" s="2"/>
      <c r="B30" s="2"/>
      <c r="C30" s="2"/>
      <c r="D30" s="2"/>
      <c r="F30" s="134" t="s">
        <v>26</v>
      </c>
      <c r="G30" s="135"/>
      <c r="H30" s="136"/>
      <c r="I30" s="121"/>
      <c r="J30" s="84">
        <f>C37*0.5</f>
        <v>0</v>
      </c>
      <c r="K30" s="84">
        <f>(C37*0.5)+D37</f>
        <v>0</v>
      </c>
      <c r="L30" s="104">
        <f>J30+K30</f>
        <v>0</v>
      </c>
      <c r="N30" s="2"/>
    </row>
    <row r="31" spans="1:14" ht="20.25" customHeight="1" thickBot="1" x14ac:dyDescent="0.25">
      <c r="D31" s="14"/>
      <c r="F31" s="137" t="s">
        <v>45</v>
      </c>
      <c r="G31" s="138"/>
      <c r="H31" s="139"/>
      <c r="I31" s="122"/>
      <c r="J31" s="105">
        <f>C39*0.5</f>
        <v>0</v>
      </c>
      <c r="K31" s="105">
        <f>(C39*0.5)+D39</f>
        <v>0</v>
      </c>
      <c r="L31" s="106">
        <f>J31+K31</f>
        <v>0</v>
      </c>
      <c r="M31" s="14"/>
      <c r="N31" s="2"/>
    </row>
    <row r="32" spans="1:14" ht="20.25" customHeight="1" thickBot="1" x14ac:dyDescent="0.25">
      <c r="C32" s="85" t="s">
        <v>42</v>
      </c>
      <c r="D32" s="86" t="s">
        <v>43</v>
      </c>
      <c r="F32" s="141" t="s">
        <v>46</v>
      </c>
      <c r="G32" s="142"/>
      <c r="H32" s="143"/>
      <c r="I32" s="123"/>
      <c r="J32" s="107">
        <f>J29-J30-J31</f>
        <v>0</v>
      </c>
      <c r="K32" s="107">
        <f>K29-K30-K31</f>
        <v>0</v>
      </c>
      <c r="L32" s="108">
        <f>L29-L30-L31</f>
        <v>0</v>
      </c>
      <c r="M32" s="14"/>
      <c r="N32" s="2"/>
    </row>
    <row r="33" spans="1:14" ht="20.25" hidden="1" customHeight="1" x14ac:dyDescent="0.2">
      <c r="D33" s="14"/>
      <c r="F33" s="87" t="s">
        <v>24</v>
      </c>
      <c r="G33" s="88"/>
      <c r="H33" s="89"/>
      <c r="I33" s="90"/>
      <c r="J33" s="91" t="e">
        <f>SUM(J22:J24,#REF!,J26:J28,J30:J32)</f>
        <v>#REF!</v>
      </c>
      <c r="K33" s="92" t="e">
        <f>SUM(K22:K24,#REF!,K26:K28,K30:K32)</f>
        <v>#REF!</v>
      </c>
      <c r="L33" s="93" t="e">
        <f>SUM(L22:L24,#REF!,L26:L28,L30:L32)</f>
        <v>#REF!</v>
      </c>
      <c r="M33" s="14"/>
      <c r="N33" s="2"/>
    </row>
    <row r="34" spans="1:14" ht="20.25" hidden="1" customHeight="1" x14ac:dyDescent="0.25">
      <c r="D34" s="14"/>
      <c r="F34" s="29" t="s">
        <v>34</v>
      </c>
      <c r="G34" s="24"/>
      <c r="H34" s="25"/>
      <c r="I34" s="42"/>
      <c r="J34" s="57">
        <f>(C37+C39)/2</f>
        <v>0</v>
      </c>
      <c r="K34" s="58">
        <f>(C37+C39)/2</f>
        <v>0</v>
      </c>
      <c r="L34" s="59">
        <f>SUM(J34:K34)</f>
        <v>0</v>
      </c>
      <c r="M34" s="14"/>
      <c r="N34" s="2"/>
    </row>
    <row r="35" spans="1:14" ht="20.25" hidden="1" customHeight="1" x14ac:dyDescent="0.3">
      <c r="D35" s="14"/>
      <c r="F35" s="46" t="s">
        <v>25</v>
      </c>
      <c r="G35" s="47"/>
      <c r="H35" s="48"/>
      <c r="I35" s="43"/>
      <c r="J35" s="60" t="e">
        <f>J33-J34</f>
        <v>#REF!</v>
      </c>
      <c r="K35" s="61" t="e">
        <f>K33-K34</f>
        <v>#REF!</v>
      </c>
      <c r="L35" s="62" t="e">
        <f>SUM(J35:K35)</f>
        <v>#REF!</v>
      </c>
      <c r="N35" s="2"/>
    </row>
    <row r="36" spans="1:14" ht="20.25" hidden="1" customHeight="1" thickBot="1" x14ac:dyDescent="0.25">
      <c r="D36" s="14"/>
      <c r="H36" s="2"/>
      <c r="I36" s="2"/>
      <c r="J36" s="2"/>
      <c r="K36" s="2"/>
      <c r="L36" s="2"/>
      <c r="M36" s="14"/>
      <c r="N36" s="2"/>
    </row>
    <row r="37" spans="1:14" ht="20.25" customHeight="1" thickTop="1" thickBot="1" x14ac:dyDescent="0.25">
      <c r="A37" s="52" t="s">
        <v>26</v>
      </c>
      <c r="B37" s="67"/>
      <c r="C37" s="17"/>
      <c r="D37" s="128"/>
      <c r="M37" s="14"/>
      <c r="N37" s="2"/>
    </row>
    <row r="38" spans="1:14" ht="20.25" customHeight="1" thickTop="1" thickBot="1" x14ac:dyDescent="0.25">
      <c r="B38" s="15"/>
      <c r="C38" s="85" t="s">
        <v>42</v>
      </c>
      <c r="D38" s="86" t="s">
        <v>43</v>
      </c>
      <c r="M38" s="14"/>
      <c r="N38" s="2"/>
    </row>
    <row r="39" spans="1:14" ht="20.25" customHeight="1" thickTop="1" thickBot="1" x14ac:dyDescent="0.25">
      <c r="A39" s="52" t="s">
        <v>33</v>
      </c>
      <c r="B39" s="67"/>
      <c r="C39" s="17"/>
      <c r="D39" s="129"/>
      <c r="M39" s="14"/>
      <c r="N39" s="2"/>
    </row>
    <row r="40" spans="1:14" ht="15" customHeight="1" thickTop="1" thickBot="1" x14ac:dyDescent="0.25">
      <c r="B40" s="15"/>
      <c r="D40" s="2"/>
      <c r="N40" s="2"/>
    </row>
    <row r="41" spans="1:14" ht="15" customHeight="1" thickTop="1" thickBot="1" x14ac:dyDescent="0.25">
      <c r="A41" s="52" t="s">
        <v>28</v>
      </c>
      <c r="B41" s="67"/>
      <c r="C41" s="17"/>
      <c r="D41" s="2"/>
      <c r="E41" s="2"/>
      <c r="F41" s="13"/>
    </row>
    <row r="42" spans="1:14" ht="15" customHeight="1" thickTop="1" x14ac:dyDescent="0.2">
      <c r="B42" s="15"/>
      <c r="E42" s="12"/>
    </row>
    <row r="43" spans="1:14" ht="15" customHeight="1" x14ac:dyDescent="0.2">
      <c r="E43" s="13"/>
    </row>
    <row r="44" spans="1:14" ht="15" customHeight="1" x14ac:dyDescent="0.2">
      <c r="E44" s="13"/>
      <c r="H44" s="2"/>
      <c r="I44" s="2"/>
      <c r="J44" s="2"/>
      <c r="K44" s="2"/>
      <c r="L44" s="2"/>
    </row>
    <row r="45" spans="1:14" ht="15" customHeight="1" x14ac:dyDescent="0.2">
      <c r="E45" s="13"/>
      <c r="F45" s="2"/>
      <c r="G45" s="2"/>
      <c r="H45" s="9"/>
      <c r="I45" s="9"/>
      <c r="J45" s="9"/>
      <c r="K45" s="9"/>
      <c r="L45" s="2"/>
    </row>
    <row r="46" spans="1:14" ht="15" customHeight="1" x14ac:dyDescent="0.2">
      <c r="E46" s="2"/>
      <c r="F46" s="2"/>
      <c r="G46" s="2"/>
      <c r="H46" s="10"/>
      <c r="I46" s="10"/>
      <c r="J46" s="10"/>
      <c r="K46" s="10"/>
      <c r="L46" s="2"/>
    </row>
    <row r="47" spans="1:14" ht="15" customHeight="1" x14ac:dyDescent="0.2">
      <c r="E47" s="2"/>
      <c r="F47" s="2"/>
      <c r="G47" s="2"/>
      <c r="H47" s="10"/>
      <c r="I47" s="10"/>
      <c r="J47" s="10"/>
      <c r="K47" s="10"/>
      <c r="L47" s="2"/>
    </row>
    <row r="48" spans="1:14" ht="15" customHeight="1" x14ac:dyDescent="0.2">
      <c r="E48" s="2"/>
      <c r="G48" s="2"/>
      <c r="H48" s="10"/>
      <c r="I48" s="10"/>
      <c r="J48" s="10"/>
      <c r="K48" s="10"/>
      <c r="L48" s="2"/>
    </row>
    <row r="49" spans="5:19" ht="15" customHeight="1" x14ac:dyDescent="0.2">
      <c r="E49" s="2"/>
      <c r="G49" s="2"/>
      <c r="H49" s="10"/>
      <c r="I49" s="10"/>
      <c r="J49" s="10"/>
      <c r="K49" s="10"/>
      <c r="L49" s="2"/>
    </row>
    <row r="50" spans="5:19" ht="15" customHeight="1" x14ac:dyDescent="0.2">
      <c r="E50" s="2"/>
      <c r="G50" s="2"/>
      <c r="H50" s="10"/>
      <c r="I50" s="10"/>
      <c r="J50" s="10"/>
      <c r="K50" s="10"/>
      <c r="L50" s="2"/>
    </row>
    <row r="51" spans="5:19" ht="15" customHeight="1" x14ac:dyDescent="0.2">
      <c r="G51" s="2"/>
      <c r="H51" s="10"/>
      <c r="I51" s="10"/>
      <c r="J51" s="10"/>
      <c r="K51" s="10"/>
      <c r="L51" s="2"/>
      <c r="M51" s="15"/>
      <c r="N51" s="2"/>
    </row>
    <row r="52" spans="5:19" ht="15" customHeight="1" x14ac:dyDescent="0.25">
      <c r="G52" s="2"/>
      <c r="H52" s="10"/>
      <c r="I52" s="10"/>
      <c r="J52" s="10"/>
      <c r="K52" s="10"/>
      <c r="L52" s="2"/>
      <c r="M52" s="16"/>
      <c r="N52" s="2"/>
    </row>
    <row r="53" spans="5:19" ht="15" customHeight="1" x14ac:dyDescent="0.2">
      <c r="E53" s="2"/>
      <c r="G53" s="2"/>
      <c r="H53" s="10"/>
      <c r="I53" s="10"/>
      <c r="J53" s="10"/>
      <c r="K53" s="10"/>
      <c r="L53" s="2"/>
    </row>
    <row r="54" spans="5:19" ht="15" customHeight="1" x14ac:dyDescent="0.2">
      <c r="E54" s="2"/>
      <c r="H54" s="10"/>
      <c r="I54" s="10"/>
      <c r="J54" s="10"/>
      <c r="K54" s="10"/>
      <c r="L54" s="2"/>
    </row>
    <row r="55" spans="5:19" ht="15" customHeight="1" x14ac:dyDescent="0.2">
      <c r="E55" s="2"/>
      <c r="H55" s="10"/>
      <c r="I55" s="10"/>
      <c r="J55" s="10"/>
      <c r="K55" s="10"/>
      <c r="L55" s="2"/>
    </row>
    <row r="56" spans="5:19" ht="15" customHeight="1" x14ac:dyDescent="0.2">
      <c r="H56" s="10"/>
      <c r="I56" s="10"/>
      <c r="J56" s="10"/>
      <c r="K56" s="10"/>
      <c r="L56" s="2"/>
    </row>
    <row r="57" spans="5:19" ht="15" customHeight="1" x14ac:dyDescent="0.2">
      <c r="H57" s="10"/>
      <c r="I57" s="10"/>
      <c r="J57" s="10"/>
      <c r="K57" s="10"/>
      <c r="L57" s="2"/>
    </row>
    <row r="58" spans="5:19" ht="15" customHeight="1" x14ac:dyDescent="0.2">
      <c r="H58" s="10"/>
      <c r="I58" s="10"/>
      <c r="J58" s="10"/>
      <c r="K58" s="10"/>
      <c r="L58" s="2"/>
    </row>
    <row r="59" spans="5:19" ht="15" customHeight="1" x14ac:dyDescent="0.2">
      <c r="L59" s="2"/>
    </row>
    <row r="60" spans="5:19" ht="15" customHeight="1" x14ac:dyDescent="0.2">
      <c r="L60" s="2"/>
    </row>
    <row r="61" spans="5:19" ht="15" customHeight="1" x14ac:dyDescent="0.2">
      <c r="L61" s="2"/>
    </row>
    <row r="62" spans="5:19" ht="15" customHeight="1" x14ac:dyDescent="0.2">
      <c r="L62" s="2"/>
      <c r="O62" s="2"/>
      <c r="P62" s="2"/>
      <c r="Q62" s="2"/>
      <c r="R62" s="2"/>
      <c r="S62" s="2"/>
    </row>
    <row r="63" spans="5:19" ht="15" customHeight="1" x14ac:dyDescent="0.2">
      <c r="L63" s="2"/>
      <c r="O63" s="2"/>
      <c r="P63" s="2"/>
      <c r="Q63" s="2"/>
      <c r="R63" s="2"/>
      <c r="S63" s="2"/>
    </row>
    <row r="64" spans="5:19" ht="15" customHeight="1" x14ac:dyDescent="0.2">
      <c r="L64" s="2"/>
      <c r="O64" s="2"/>
      <c r="P64" s="2"/>
      <c r="Q64" s="2"/>
      <c r="R64" s="2"/>
      <c r="S64" s="2"/>
    </row>
    <row r="65" spans="8:19" ht="15" customHeight="1" x14ac:dyDescent="0.2">
      <c r="L65" s="2"/>
      <c r="O65" s="2"/>
      <c r="P65" s="2"/>
      <c r="Q65" s="2"/>
      <c r="R65" s="2"/>
      <c r="S65" s="2"/>
    </row>
    <row r="66" spans="8:19" ht="15" customHeight="1" x14ac:dyDescent="0.2">
      <c r="L66" s="2"/>
      <c r="O66" s="2"/>
      <c r="P66" s="2"/>
      <c r="Q66" s="2"/>
      <c r="R66" s="2"/>
      <c r="S66" s="2"/>
    </row>
    <row r="67" spans="8:19" ht="15" customHeight="1" x14ac:dyDescent="0.2">
      <c r="H67" s="4"/>
      <c r="I67" s="4"/>
      <c r="J67" s="4"/>
      <c r="K67" s="4"/>
      <c r="L67" s="2"/>
      <c r="O67" s="2"/>
      <c r="P67" s="2"/>
      <c r="Q67" s="2"/>
      <c r="R67" s="2"/>
      <c r="S67" s="2"/>
    </row>
    <row r="68" spans="8:19" ht="15" customHeight="1" x14ac:dyDescent="0.2">
      <c r="H68" s="2"/>
      <c r="I68" s="2"/>
      <c r="J68" s="2"/>
      <c r="K68" s="2"/>
      <c r="L68" s="2"/>
      <c r="O68" s="2"/>
      <c r="P68" s="2"/>
      <c r="Q68" s="2"/>
      <c r="R68" s="2"/>
      <c r="S68" s="2"/>
    </row>
    <row r="69" spans="8:19" ht="15" customHeight="1" x14ac:dyDescent="0.2">
      <c r="H69" s="2"/>
      <c r="I69" s="2"/>
      <c r="J69" s="2"/>
      <c r="K69" s="2"/>
      <c r="L69" s="2"/>
      <c r="O69" s="2"/>
      <c r="P69" s="2"/>
      <c r="Q69" s="2"/>
      <c r="R69" s="2"/>
      <c r="S69" s="2"/>
    </row>
    <row r="70" spans="8:19" ht="15" customHeight="1" x14ac:dyDescent="0.2">
      <c r="H70" s="2"/>
      <c r="I70" s="2"/>
      <c r="J70" s="2"/>
      <c r="K70" s="2"/>
      <c r="L70" s="2"/>
      <c r="O70" s="2"/>
      <c r="P70" s="2"/>
      <c r="Q70" s="2"/>
      <c r="R70" s="2"/>
      <c r="S70" s="2"/>
    </row>
    <row r="71" spans="8:19" ht="15" customHeight="1" x14ac:dyDescent="0.2">
      <c r="H71" s="2"/>
      <c r="I71" s="2"/>
      <c r="J71" s="2"/>
      <c r="K71" s="2"/>
      <c r="L71" s="2"/>
      <c r="O71" s="2"/>
      <c r="P71" s="2"/>
      <c r="Q71" s="2"/>
      <c r="R71" s="2"/>
      <c r="S71" s="2"/>
    </row>
    <row r="72" spans="8:19" ht="15" customHeight="1" x14ac:dyDescent="0.2">
      <c r="O72" s="2"/>
      <c r="P72" s="2"/>
      <c r="Q72" s="2"/>
      <c r="R72" s="2"/>
      <c r="S72" s="2"/>
    </row>
    <row r="73" spans="8:19" ht="15" customHeight="1" x14ac:dyDescent="0.2">
      <c r="O73" s="2"/>
      <c r="P73" s="2"/>
      <c r="Q73" s="2"/>
      <c r="R73" s="2"/>
      <c r="S73" s="2"/>
    </row>
    <row r="74" spans="8:19" ht="15" customHeight="1" x14ac:dyDescent="0.2">
      <c r="O74" s="2"/>
      <c r="P74" s="2"/>
      <c r="Q74" s="2"/>
      <c r="R74" s="2"/>
      <c r="S74" s="2"/>
    </row>
    <row r="75" spans="8:19" ht="15" customHeight="1" x14ac:dyDescent="0.2">
      <c r="O75" s="2"/>
      <c r="P75" s="2"/>
      <c r="Q75" s="2"/>
      <c r="R75" s="2"/>
      <c r="S75" s="2"/>
    </row>
    <row r="76" spans="8:19" ht="15" customHeight="1" x14ac:dyDescent="0.2">
      <c r="O76" s="2"/>
      <c r="P76" s="2"/>
      <c r="Q76" s="2"/>
      <c r="R76" s="2"/>
      <c r="S76" s="2"/>
    </row>
    <row r="77" spans="8:19" ht="15" customHeight="1" x14ac:dyDescent="0.2">
      <c r="O77" s="2"/>
      <c r="P77" s="2"/>
      <c r="Q77" s="2"/>
      <c r="R77" s="2"/>
      <c r="S77" s="2"/>
    </row>
    <row r="84" spans="15:19" ht="15" customHeight="1" x14ac:dyDescent="0.2">
      <c r="O84" s="2"/>
      <c r="P84" s="2"/>
      <c r="Q84" s="2"/>
      <c r="R84" s="2"/>
      <c r="S84" s="2"/>
    </row>
    <row r="85" spans="15:19" ht="15" customHeight="1" x14ac:dyDescent="0.2">
      <c r="O85" s="2"/>
      <c r="P85" s="2"/>
      <c r="Q85" s="2"/>
      <c r="R85" s="2"/>
      <c r="S85" s="2"/>
    </row>
  </sheetData>
  <mergeCells count="11">
    <mergeCell ref="F29:H29"/>
    <mergeCell ref="F30:H30"/>
    <mergeCell ref="F31:H31"/>
    <mergeCell ref="A1:M1"/>
    <mergeCell ref="F32:H32"/>
    <mergeCell ref="I11:K11"/>
    <mergeCell ref="I12:K12"/>
    <mergeCell ref="B10:D10"/>
    <mergeCell ref="B11:D11"/>
    <mergeCell ref="B12:D12"/>
    <mergeCell ref="I10:K10"/>
  </mergeCells>
  <phoneticPr fontId="9" type="noConversion"/>
  <dataValidations xWindow="287" yWindow="533" count="6">
    <dataValidation type="whole" operator="greaterThanOrEqual" allowBlank="1" showInputMessage="1" showErrorMessage="1" sqref="C41 D16:F18 H16:H18 C37 C39" xr:uid="{00000000-0002-0000-0000-000000000000}">
      <formula1>0</formula1>
    </dataValidation>
    <dataValidation type="custom" showInputMessage="1" showErrorMessage="1" errorTitle="Invalid Provider Rate" error="Provider rate must be a dollars-and-cents value, and must not exceed the provider reimbursement component of the USMR." promptTitle="Provider Rate - Methadone Dosing" prompt="Enter the customary charge only if less than the provider reimbursement component of the USMR ($10.88)." sqref="B21" xr:uid="{00000000-0002-0000-0000-000001000000}">
      <formula1>AND(B21=ROUND(B21,2),B21&lt;=10.88)</formula1>
    </dataValidation>
    <dataValidation type="custom" showInputMessage="1" showErrorMessage="1" errorTitle="Invalid Provider Rate" error="Provider rate must be a dollars-and-cents value, and must not exceed the provider reimbursement component of the USMR." promptTitle="Provider Rate - Individual" prompt="Enter the customary charge only if less than the provider reimbursement component of the USMR ($12.93)." sqref="B22" xr:uid="{00000000-0002-0000-0000-000002000000}">
      <formula1>AND(B22=ROUND(B22,2),B22&lt;=12.93)</formula1>
    </dataValidation>
    <dataValidation type="custom" showInputMessage="1" showErrorMessage="1" errorTitle="Invalid Provider Rate" error="Provider rate must be a dollars-and-cents value, and must not exceed the provider reimbursement component of the USMR." promptTitle="Provider Rate - Group" prompt="Enter the customary charge only if less than the provider reimbursement component of the USMR ($3.05)." sqref="B23" xr:uid="{00000000-0002-0000-0000-000003000000}">
      <formula1>AND(B23=ROUND(B23,2),B23&lt;=3.05)</formula1>
    </dataValidation>
    <dataValidation type="whole" operator="greaterThanOrEqual" allowBlank="1" showInputMessage="1" showErrorMessage="1" promptTitle="Submitted Units" prompt="Enter the total number of submitted Drug Medi-Cal units of service, including all Title XIX units and all Non-Title XIX Minor Consent and Other Non-Title XIX units." sqref="B16:B18" xr:uid="{00000000-0002-0000-0000-000004000000}">
      <formula1>0</formula1>
    </dataValidation>
    <dataValidation type="whole" operator="greaterThanOrEqual" allowBlank="1" showInputMessage="1" showErrorMessage="1" promptTitle="Denied Units" prompt="Enter the total number of units denied for Title XIX (federal) reimbursement, including any non-Title XIX units." sqref="C16:C18" xr:uid="{00000000-0002-0000-0000-000005000000}">
      <formula1>0</formula1>
    </dataValidation>
  </dataValidations>
  <printOptions horizontalCentered="1"/>
  <pageMargins left="0.3" right="0.3" top="0.5" bottom="0.5" header="0.26" footer="0.25"/>
  <pageSetup scale="76" orientation="landscape" cellComments="asDisplayed" r:id="rId1"/>
  <headerFooter alignWithMargins="0">
    <oddHeader xml:space="preserve">&amp;LDepartment of Health Care Services&amp;RDocument 2(c)
</oddHeader>
    <oddFooter xml:space="preserve">&amp;LDHCS MC 6011 (1/13)&amp;C
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D778A44A894D44A57135C48A267F0A" ma:contentTypeVersion="0" ma:contentTypeDescription="Create a new document." ma:contentTypeScope="" ma:versionID="ff335c541625bd790cabe8a2ece6926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06424A0-A91C-4E2B-93EE-200D141CB3C7}"/>
</file>

<file path=customXml/itemProps2.xml><?xml version="1.0" encoding="utf-8"?>
<ds:datastoreItem xmlns:ds="http://schemas.openxmlformats.org/officeDocument/2006/customXml" ds:itemID="{79E8EA25-4D6F-4865-858F-E4179454B68E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bc34b3-1921-46c7-8c7a-d18363374b4b"/>
    <ds:schemaRef ds:uri="c1c1dc04-eeda-4b6e-b2df-40979f5da1d3"/>
  </ds:schemaRefs>
</ds:datastoreItem>
</file>

<file path=customXml/itemProps3.xml><?xml version="1.0" encoding="utf-8"?>
<ds:datastoreItem xmlns:ds="http://schemas.openxmlformats.org/officeDocument/2006/customXml" ds:itemID="{302B48A8-25E7-48AC-B931-7935321B619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E5C3840-B677-42D4-98E8-CAD08C98AFD2}">
  <ds:schemaRefs>
    <ds:schemaRef ds:uri="http://schemas.microsoft.com/office/2006/metadata/longProperties"/>
  </ds:schemaRefs>
</ds:datastoreItem>
</file>

<file path=customXml/itemProps5.xml><?xml version="1.0" encoding="utf-8"?>
<ds:datastoreItem xmlns:ds="http://schemas.openxmlformats.org/officeDocument/2006/customXml" ds:itemID="{DAB18E21-46D7-494F-9984-BA5771D09BD7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7990NTP-AD</vt:lpstr>
      <vt:lpstr>'7990NTP-AD'!Print_Area</vt:lpstr>
    </vt:vector>
  </TitlesOfParts>
  <Company>Department of Alcohol &amp; Drug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 2Q(c) - Form 6011 - 1213_DP_NTP_AD</dc:title>
  <dc:creator>ADP</dc:creator>
  <cp:keywords>dmc,drug medi-cal,fiscal,fmab,contract</cp:keywords>
  <cp:lastModifiedBy>westj</cp:lastModifiedBy>
  <cp:lastPrinted>2013-01-29T15:59:50Z</cp:lastPrinted>
  <dcterms:created xsi:type="dcterms:W3CDTF">1999-07-07T16:24:46Z</dcterms:created>
  <dcterms:modified xsi:type="dcterms:W3CDTF">2020-11-11T04:13:17Z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DHCS Document</vt:lpwstr>
  </property>
  <property fmtid="{D5CDD505-2E9C-101B-9397-08002B2CF9AE}" pid="3" name="xd_Signature">
    <vt:lpwstr/>
  </property>
  <property fmtid="{D5CDD505-2E9C-101B-9397-08002B2CF9AE}" pid="4" name="TemplateUrl">
    <vt:lpwstr/>
  </property>
  <property fmtid="{D5CDD505-2E9C-101B-9397-08002B2CF9AE}" pid="5" name="Order">
    <vt:lpwstr>545000.000000000</vt:lpwstr>
  </property>
  <property fmtid="{D5CDD505-2E9C-101B-9397-08002B2CF9AE}" pid="6" name="xd_ProgID">
    <vt:lpwstr/>
  </property>
  <property fmtid="{D5CDD505-2E9C-101B-9397-08002B2CF9AE}" pid="7" name="PublishingStartDate">
    <vt:lpwstr/>
  </property>
  <property fmtid="{D5CDD505-2E9C-101B-9397-08002B2CF9AE}" pid="8" name="PublishingExpirationDate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display_urn:schemas-microsoft-com:office:office#Editor">
    <vt:lpwstr>John SS01. Trapper</vt:lpwstr>
  </property>
  <property fmtid="{D5CDD505-2E9C-101B-9397-08002B2CF9AE}" pid="12" name="display_urn:schemas-microsoft-com:office:office#Author">
    <vt:lpwstr>John SS01. Trapper</vt:lpwstr>
  </property>
  <property fmtid="{D5CDD505-2E9C-101B-9397-08002B2CF9AE}" pid="13" name="_dlc_DocId">
    <vt:lpwstr>DHCSDOC-2129867196-865</vt:lpwstr>
  </property>
  <property fmtid="{D5CDD505-2E9C-101B-9397-08002B2CF9AE}" pid="14" name="_dlc_DocIdItemGuid">
    <vt:lpwstr>bb180e15-2cd7-461c-ab70-8d25347abc3b</vt:lpwstr>
  </property>
  <property fmtid="{D5CDD505-2E9C-101B-9397-08002B2CF9AE}" pid="15" name="_dlc_DocIdUrl">
    <vt:lpwstr>http://dhcs2016prod:88/provgovpart/_layouts/15/DocIdRedir.aspx?ID=DHCSDOC-2129867196-865, DHCSDOC-2129867196-865</vt:lpwstr>
  </property>
  <property fmtid="{D5CDD505-2E9C-101B-9397-08002B2CF9AE}" pid="16" name="ContentTypeId">
    <vt:lpwstr>0x0101000DD778A44A894D44A57135C48A267F0A</vt:lpwstr>
  </property>
</Properties>
</file>