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4E53B68A-2DFD-41B2-9114-00A9EB6D7772}" xr6:coauthVersionLast="47" xr6:coauthVersionMax="47" xr10:uidLastSave="{00000000-0000-0000-0000-000000000000}"/>
  <bookViews>
    <workbookView xWindow="-110" yWindow="-110" windowWidth="19420" windowHeight="10420" activeTab="1" xr2:uid="{00000000-000D-0000-FFFF-FFFF00000000}"/>
  </bookViews>
  <sheets>
    <sheet name="Information" sheetId="2" r:id="rId1"/>
    <sheet name="Enclosure 5" sheetId="1" r:id="rId2"/>
  </sheets>
  <externalReferences>
    <externalReference r:id="rId3"/>
  </externalReferences>
  <definedNames>
    <definedName name="_xlnm.Print_Titles" localSheetId="1">'Enclosure 5'!$3:$6</definedName>
    <definedName name="TitleRegion1.a3.g67.2">'Enclosure 5'!$A$3:$G$67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E8" i="1" l="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D8" i="1"/>
  <c r="F8" i="1" s="1"/>
  <c r="D9" i="1"/>
  <c r="D10" i="1"/>
  <c r="F10" i="1" s="1"/>
  <c r="D11" i="1"/>
  <c r="F11" i="1" s="1"/>
  <c r="D12" i="1"/>
  <c r="F12" i="1" s="1"/>
  <c r="D13" i="1"/>
  <c r="D14" i="1"/>
  <c r="F14" i="1" s="1"/>
  <c r="D15" i="1"/>
  <c r="F15" i="1" s="1"/>
  <c r="D16" i="1"/>
  <c r="F16" i="1" s="1"/>
  <c r="D17" i="1"/>
  <c r="F17" i="1" s="1"/>
  <c r="D18" i="1"/>
  <c r="F18" i="1" s="1"/>
  <c r="D19" i="1"/>
  <c r="F19" i="1" s="1"/>
  <c r="D20" i="1"/>
  <c r="D21" i="1"/>
  <c r="F21" i="1" s="1"/>
  <c r="D22" i="1"/>
  <c r="F22" i="1" s="1"/>
  <c r="D23" i="1"/>
  <c r="F23" i="1" s="1"/>
  <c r="D24" i="1"/>
  <c r="F24" i="1" s="1"/>
  <c r="D25" i="1"/>
  <c r="F25" i="1" s="1"/>
  <c r="D26" i="1"/>
  <c r="F26" i="1" s="1"/>
  <c r="D27" i="1"/>
  <c r="F27" i="1" s="1"/>
  <c r="D28" i="1"/>
  <c r="F28" i="1" s="1"/>
  <c r="D29" i="1"/>
  <c r="F29" i="1" s="1"/>
  <c r="D30" i="1"/>
  <c r="F30" i="1" s="1"/>
  <c r="D31" i="1"/>
  <c r="F31" i="1" s="1"/>
  <c r="D32" i="1"/>
  <c r="D33" i="1"/>
  <c r="F33" i="1" s="1"/>
  <c r="D34" i="1"/>
  <c r="F34" i="1" s="1"/>
  <c r="D35" i="1"/>
  <c r="F35" i="1" s="1"/>
  <c r="D36" i="1"/>
  <c r="F36" i="1" s="1"/>
  <c r="D37" i="1"/>
  <c r="F37" i="1" s="1"/>
  <c r="D38" i="1"/>
  <c r="D39" i="1"/>
  <c r="F39" i="1" s="1"/>
  <c r="D40" i="1"/>
  <c r="F40" i="1" s="1"/>
  <c r="D41" i="1"/>
  <c r="F41" i="1" s="1"/>
  <c r="D42" i="1"/>
  <c r="F42" i="1" s="1"/>
  <c r="D43" i="1"/>
  <c r="F43" i="1" s="1"/>
  <c r="D44" i="1"/>
  <c r="F44" i="1" s="1"/>
  <c r="D45" i="1"/>
  <c r="F45" i="1" s="1"/>
  <c r="D46" i="1"/>
  <c r="F46" i="1" s="1"/>
  <c r="D47" i="1"/>
  <c r="D48" i="1"/>
  <c r="F48" i="1" s="1"/>
  <c r="D49" i="1"/>
  <c r="D50" i="1"/>
  <c r="F50" i="1" s="1"/>
  <c r="D51" i="1"/>
  <c r="F51" i="1" s="1"/>
  <c r="D52" i="1"/>
  <c r="F52" i="1" s="1"/>
  <c r="D53" i="1"/>
  <c r="F53" i="1" s="1"/>
  <c r="D54" i="1"/>
  <c r="F54" i="1" s="1"/>
  <c r="D55" i="1"/>
  <c r="F55" i="1" s="1"/>
  <c r="D56" i="1"/>
  <c r="F56" i="1" s="1"/>
  <c r="D57" i="1"/>
  <c r="F57" i="1" s="1"/>
  <c r="D58" i="1"/>
  <c r="F58" i="1" s="1"/>
  <c r="D59" i="1"/>
  <c r="F59" i="1" s="1"/>
  <c r="D60" i="1"/>
  <c r="D61" i="1"/>
  <c r="F61" i="1" s="1"/>
  <c r="D62" i="1"/>
  <c r="F62" i="1" s="1"/>
  <c r="D63" i="1"/>
  <c r="F63" i="1" s="1"/>
  <c r="E7" i="1"/>
  <c r="D7" i="1"/>
  <c r="F13" i="1" l="1"/>
  <c r="F9" i="1"/>
  <c r="F38" i="1"/>
  <c r="F20" i="1"/>
  <c r="F49" i="1"/>
  <c r="F60" i="1"/>
  <c r="F47" i="1"/>
  <c r="F32" i="1"/>
  <c r="F7" i="1"/>
  <c r="B67" i="1" l="1"/>
  <c r="F67" i="1" l="1"/>
  <c r="G11" i="1" l="1"/>
  <c r="G19" i="1"/>
  <c r="G27" i="1"/>
  <c r="G35" i="1"/>
  <c r="G43" i="1"/>
  <c r="G51" i="1"/>
  <c r="G59" i="1"/>
  <c r="G12" i="1"/>
  <c r="G20" i="1"/>
  <c r="G28" i="1"/>
  <c r="G36" i="1"/>
  <c r="G44" i="1"/>
  <c r="G52" i="1"/>
  <c r="G60" i="1"/>
  <c r="G17" i="1"/>
  <c r="G49" i="1"/>
  <c r="G10" i="1"/>
  <c r="G34" i="1"/>
  <c r="G50" i="1"/>
  <c r="G13" i="1"/>
  <c r="G21" i="1"/>
  <c r="G29" i="1"/>
  <c r="G37" i="1"/>
  <c r="G45" i="1"/>
  <c r="G53" i="1"/>
  <c r="G61" i="1"/>
  <c r="G23" i="1"/>
  <c r="G39" i="1"/>
  <c r="G55" i="1"/>
  <c r="G8" i="1"/>
  <c r="G32" i="1"/>
  <c r="G48" i="1"/>
  <c r="G9" i="1"/>
  <c r="G33" i="1"/>
  <c r="G57" i="1"/>
  <c r="G18" i="1"/>
  <c r="G26" i="1"/>
  <c r="G42" i="1"/>
  <c r="G58" i="1"/>
  <c r="G14" i="1"/>
  <c r="G22" i="1"/>
  <c r="G30" i="1"/>
  <c r="G38" i="1"/>
  <c r="G46" i="1"/>
  <c r="G54" i="1"/>
  <c r="G62" i="1"/>
  <c r="G15" i="1"/>
  <c r="G31" i="1"/>
  <c r="G47" i="1"/>
  <c r="G63" i="1"/>
  <c r="G16" i="1"/>
  <c r="G24" i="1"/>
  <c r="G40" i="1"/>
  <c r="G56" i="1"/>
  <c r="G25" i="1"/>
  <c r="G41" i="1"/>
  <c r="G7" i="1"/>
  <c r="G67" i="1"/>
</calcChain>
</file>

<file path=xl/sharedStrings.xml><?xml version="1.0" encoding="utf-8"?>
<sst xmlns="http://schemas.openxmlformats.org/spreadsheetml/2006/main" count="89" uniqueCount="88">
  <si>
    <t>Counties</t>
  </si>
  <si>
    <t>Revised Need Based on Self Sufficiency</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</si>
  <si>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</si>
  <si>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</si>
  <si>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</si>
  <si>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</si>
  <si>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</si>
  <si>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</si>
  <si>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</si>
  <si>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</si>
  <si>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</si>
  <si>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</si>
  <si>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</si>
  <si>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</si>
  <si>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</si>
  <si>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</si>
  <si>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</si>
  <si>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</si>
  <si>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</si>
  <si>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</si>
  <si>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</si>
  <si>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</si>
  <si>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</si>
  <si>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</si>
  <si>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</si>
  <si>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</si>
  <si>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</si>
  <si>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</si>
  <si>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</si>
  <si>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</si>
  <si>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</si>
  <si>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</si>
  <si>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</si>
  <si>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</si>
  <si>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</si>
  <si>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</si>
  <si>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</si>
  <si>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</si>
  <si>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</si>
  <si>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</si>
  <si>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</si>
  <si>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</si>
  <si>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</si>
  <si>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</si>
  <si>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</si>
  <si>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</si>
  <si>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</si>
  <si>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</si>
  <si>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</si>
  <si>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</si>
  <si>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</si>
  <si>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</si>
  <si>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</si>
  <si>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</si>
  <si>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</si>
  <si>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</si>
  <si>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</si>
  <si>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</si>
  <si>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</si>
  <si>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</si>
  <si>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</si>
  <si>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City of Berkeley</t>
  </si>
  <si>
    <t>Tri-City</t>
  </si>
  <si>
    <t>Total</t>
  </si>
  <si>
    <t>Portion of Total Need to be Weighted by Self Sufficiency= 40%</t>
  </si>
  <si>
    <t>Portion of Need not Weighted by Self Sufficiency= 60%</t>
  </si>
  <si>
    <t>Total Need Weighted by Self Sufficiency</t>
  </si>
  <si>
    <t>Enclosure 5-Adjustments-Self-Sufficiency</t>
  </si>
  <si>
    <t>A</t>
  </si>
  <si>
    <t>B</t>
  </si>
  <si>
    <t>C</t>
  </si>
  <si>
    <t>D</t>
  </si>
  <si>
    <t>E</t>
  </si>
  <si>
    <t>F</t>
  </si>
  <si>
    <t>(A*40%)*B</t>
  </si>
  <si>
    <t>C+D</t>
  </si>
  <si>
    <t>A*(60%)</t>
  </si>
  <si>
    <t xml:space="preserve">E/Total </t>
  </si>
  <si>
    <r>
      <t>Total Need</t>
    </r>
    <r>
      <rPr>
        <b/>
        <vertAlign val="superscript"/>
        <sz val="12"/>
        <rFont val="Arial"/>
        <family val="2"/>
      </rPr>
      <t>a/</t>
    </r>
  </si>
  <si>
    <r>
      <t>Self-Sufficiency Median</t>
    </r>
    <r>
      <rPr>
        <b/>
        <vertAlign val="superscript"/>
        <sz val="12"/>
        <rFont val="Arial"/>
        <family val="2"/>
      </rPr>
      <t>b/</t>
    </r>
  </si>
  <si>
    <t xml:space="preserve">Enclosure 5 displays the data used to calculate the self-sufficiency adjustments to the need for services in each county. 
</t>
  </si>
  <si>
    <t xml:space="preserve">Column A displays the Total Need for Services, as determined previously on Enclosure 1, Column H.
</t>
  </si>
  <si>
    <t xml:space="preserve">Column B displays the Self Sufficiency median, as determined previously on Enclosure 4, Column G.
</t>
  </si>
  <si>
    <t xml:space="preserve">Column C adjusts 40% of total need by self-sufficiency. This amount is the total of Column A multiplied by 40%, multiplied by Column B.
</t>
  </si>
  <si>
    <t xml:space="preserve">Column E displays total weighted need. This is equal to the sum of Column C and Column D.
</t>
  </si>
  <si>
    <t xml:space="preserve">Column F displays the revised need adjusted for self-sufficiency. Column F adjusts Column E’s total to 100%. This is determined by dividing Column E by the total in Column E. 
</t>
  </si>
  <si>
    <t xml:space="preserve">Column D displays the portion of need not weighted by self-sufficiency (60%). This column is necessary to ensure only 40% of the need is adjusted for Self Sufficiency and the remaining 60% of the need remains. This percentage is calculated by multiplying Column A by 60%.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</si>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</sst>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 \ "/>
    <numFmt numFmtId="166" formatCode="0.0000\ \ \ \ "/>
    <numFmt numFmtId="167" formatCode="mm/dd/yy"/>
  </numFmts>
  <fonts count="6" x14ac:knownFonts="1">
    <font>
      <sz val="11"/>
      <color theme="1"/>
      <name val="Calibri"/>
      <family val="2"/>
      <scheme val="minor"/>
    </font>
    <font>
      <sz val="12"/>
      <name val="Arial"/>
      <family val="2"/>
    </font>
    <font>
      <b/>
      <sz val="12"/>
      <name val="Arial"/>
      <family val="2"/>
    </font>
    <font>
      <sz val="12"/>
      <color theme="1"/>
      <name val="Arial"/>
      <family val="2"/>
    </font>
    <font>
      <b/>
      <vertAlign val="superscript"/>
      <sz val="12"/>
      <name val="Arial"/>
      <family val="2"/>
    </font>
    <font>
      <sz val="12"/>
      <color theme="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5" fillId="2" borderId="0" xfId="0" applyFont="1" applyFill="1" applyProtection="1">
      <protection locked="0"/>
    </xf>
    <xf numFmtId="0" fontId="0" fillId="0" borderId="0" xfId="0" applyProtection="1">
      <protection locked="0"/>
    </xf>
    <xf numFmtId="0" fontId="3" fillId="0" borderId="0" xfId="0" applyFont="1" applyAlignment="1" applyProtection="1">
      <alignment vertical="top" wrapText="1"/>
      <protection locked="0"/>
    </xf>
    <xf numFmtId="0" fontId="0" fillId="0" borderId="0" xfId="0" applyAlignment="1" applyProtection="1">
      <alignment wrapText="1"/>
      <protection locked="0"/>
    </xf>
    <xf numFmtId="2" fontId="5" fillId="0" borderId="1" xfId="1" applyNumberFormat="1" applyFont="1" applyBorder="1" applyAlignment="1" applyProtection="1">
      <protection locked="0"/>
    </xf>
    <xf numFmtId="0" fontId="3" fillId="0" borderId="0" xfId="0" applyFont="1" applyProtection="1">
      <protection locked="0"/>
    </xf>
    <xf numFmtId="0" fontId="2" fillId="0" borderId="1" xfId="1" applyFont="1" applyBorder="1" applyAlignment="1" applyProtection="1">
      <alignment horizontal="center" wrapText="1"/>
      <protection locked="0"/>
    </xf>
    <xf numFmtId="0" fontId="2" fillId="0" borderId="1" xfId="1" applyFont="1" applyFill="1" applyBorder="1" applyAlignment="1" applyProtection="1">
      <alignment horizontal="center" wrapText="1"/>
      <protection locked="0"/>
    </xf>
    <xf numFmtId="0" fontId="1" fillId="0" borderId="1" xfId="1" applyFont="1" applyBorder="1" applyProtection="1">
      <protection locked="0"/>
    </xf>
    <xf numFmtId="9" fontId="1" fillId="0" borderId="1" xfId="1" applyNumberFormat="1" applyFont="1" applyFill="1" applyBorder="1" applyAlignment="1" applyProtection="1">
      <alignment horizontal="center"/>
      <protection locked="0"/>
    </xf>
    <xf numFmtId="0" fontId="1" fillId="0" borderId="1" xfId="1" applyNumberFormat="1" applyFont="1" applyFill="1" applyBorder="1" applyAlignment="1" applyProtection="1">
      <alignment horizontal="center"/>
      <protection locked="0"/>
    </xf>
    <xf numFmtId="165" fontId="1" fillId="0" borderId="1" xfId="1" applyNumberFormat="1" applyFont="1" applyBorder="1" applyProtection="1">
      <protection locked="0"/>
    </xf>
    <xf numFmtId="166" fontId="1" fillId="0" borderId="1" xfId="1" applyNumberFormat="1" applyFont="1" applyBorder="1" applyProtection="1">
      <protection locked="0"/>
    </xf>
    <xf numFmtId="164" fontId="1" fillId="0" borderId="1" xfId="1" applyNumberFormat="1" applyFont="1" applyBorder="1" applyProtection="1">
      <protection locked="0"/>
    </xf>
    <xf numFmtId="0" fontId="1" fillId="0" borderId="1" xfId="1" applyFont="1" applyBorder="1" applyAlignment="1" applyProtection="1">
      <alignment horizontal="left"/>
      <protection locked="0"/>
    </xf>
    <xf numFmtId="164" fontId="3" fillId="0" borderId="0" xfId="0" applyNumberFormat="1" applyFont="1" applyProtection="1">
      <protection locked="0"/>
    </xf>
    <xf numFmtId="0" fontId="1" fillId="0" borderId="1" xfId="1" applyFont="1" applyFill="1" applyBorder="1" applyProtection="1">
      <protection locked="0"/>
    </xf>
    <xf numFmtId="167" fontId="1" fillId="0" borderId="1" xfId="1" applyNumberFormat="1" applyFont="1" applyBorder="1" applyProtection="1">
      <protection locked="0"/>
    </xf>
    <xf numFmtId="0" fontId="1" fillId="0" borderId="0" xfId="1" applyFont="1" applyProtection="1">
      <protection locked="0"/>
    </xf>
    <xf numFmtId="0" fontId="2" fillId="0" borderId="0" xfId="1" applyFont="1" applyAlignment="1" applyProtection="1">
      <protection locked="0"/>
    </xf>
    <xf numFmtId="2" fontId="2" fillId="0" borderId="1" xfId="1" applyNumberFormat="1" applyFont="1" applyBorder="1" applyAlignment="1" applyProtection="1"/>
    <xf numFmtId="2" fontId="2" fillId="0" borderId="2" xfId="1" applyNumberFormat="1" applyFont="1" applyBorder="1" applyAlignment="1" applyProtection="1">
      <alignment horizontal="center"/>
      <protection locked="0"/>
    </xf>
    <xf numFmtId="2" fontId="2" fillId="0" borderId="3" xfId="1" applyNumberFormat="1" applyFont="1" applyBorder="1" applyAlignment="1" applyProtection="1">
      <alignment horizontal="center"/>
      <protection locked="0"/>
    </xf>
    <xf numFmtId="2" fontId="2" fillId="0" borderId="4" xfId="1" applyNumberFormat="1" applyFont="1" applyBorder="1" applyAlignment="1" applyProtection="1">
      <alignment horizontal="center"/>
      <protection locked="0"/>
    </xf>
  </cellXfs>
  <cellStyles count="2">
    <cellStyle name="Normal" xfId="0" builtinId="0"/>
    <cellStyle name="Normal 2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F7">
            <v>3.5777200410418791E-2</v>
          </cell>
          <cell r="G7">
            <v>1.3986505161667309</v>
          </cell>
        </row>
        <row r="8">
          <cell r="F8">
            <v>3.3354127416482834E-5</v>
          </cell>
          <cell r="G8">
            <v>0.80442906786921209</v>
          </cell>
        </row>
        <row r="9">
          <cell r="F9">
            <v>8.6999683832894429E-4</v>
          </cell>
          <cell r="G9">
            <v>0.8286390053131889</v>
          </cell>
        </row>
        <row r="10">
          <cell r="F10">
            <v>6.152403971218438E-3</v>
          </cell>
          <cell r="G10">
            <v>0.84319195981114725</v>
          </cell>
        </row>
        <row r="11">
          <cell r="F11">
            <v>1.1458309315599932E-3</v>
          </cell>
          <cell r="G11">
            <v>0.84281571385313692</v>
          </cell>
        </row>
        <row r="12">
          <cell r="F12">
            <v>6.381596633556984E-4</v>
          </cell>
          <cell r="G12">
            <v>0.74715681670309542</v>
          </cell>
        </row>
        <row r="13">
          <cell r="F13">
            <v>2.4120667173889943E-2</v>
          </cell>
          <cell r="G13">
            <v>1.4572819187683417</v>
          </cell>
        </row>
        <row r="14">
          <cell r="F14">
            <v>7.6292820670878308E-4</v>
          </cell>
          <cell r="G14">
            <v>0.76255281798314989</v>
          </cell>
        </row>
        <row r="15">
          <cell r="F15">
            <v>3.9431060720915489E-3</v>
          </cell>
          <cell r="G15">
            <v>1.0689247647251776</v>
          </cell>
        </row>
        <row r="16">
          <cell r="F16">
            <v>3.2099079298047693E-2</v>
          </cell>
          <cell r="G16">
            <v>0.76449846677761535</v>
          </cell>
        </row>
        <row r="17">
          <cell r="F17">
            <v>8.8580269074351543E-4</v>
          </cell>
          <cell r="G17">
            <v>0.72511053398834369</v>
          </cell>
        </row>
        <row r="18">
          <cell r="F18">
            <v>4.1040503131818222E-3</v>
          </cell>
          <cell r="G18">
            <v>0.82588993837166991</v>
          </cell>
        </row>
        <row r="19">
          <cell r="F19">
            <v>5.7685724998081944E-3</v>
          </cell>
          <cell r="G19">
            <v>0.74836499898196251</v>
          </cell>
        </row>
        <row r="20">
          <cell r="F20">
            <v>4.6904912368458311E-4</v>
          </cell>
          <cell r="G20">
            <v>0.80510433320902508</v>
          </cell>
        </row>
        <row r="21">
          <cell r="F21">
            <v>2.8709237027443549E-2</v>
          </cell>
          <cell r="G21">
            <v>0.71722798557835565</v>
          </cell>
        </row>
        <row r="22">
          <cell r="F22">
            <v>4.4468208262244107E-3</v>
          </cell>
          <cell r="G22">
            <v>0.76294628423562239</v>
          </cell>
        </row>
        <row r="23">
          <cell r="F23">
            <v>1.9889392518667491E-3</v>
          </cell>
          <cell r="G23">
            <v>0.81036650831603929</v>
          </cell>
        </row>
        <row r="24">
          <cell r="F24">
            <v>6.9525756985996056E-4</v>
          </cell>
          <cell r="G24">
            <v>0.73218104444332843</v>
          </cell>
        </row>
        <row r="25">
          <cell r="F25">
            <v>0.27179942966713594</v>
          </cell>
          <cell r="G25">
            <v>1.193223123319024</v>
          </cell>
        </row>
        <row r="26">
          <cell r="F26">
            <v>4.8195760339847828E-3</v>
          </cell>
          <cell r="G26">
            <v>0.80276273907876283</v>
          </cell>
        </row>
        <row r="27">
          <cell r="F27">
            <v>4.9533891554583293E-3</v>
          </cell>
          <cell r="G27">
            <v>2.0164188928551727</v>
          </cell>
        </row>
        <row r="28">
          <cell r="F28">
            <v>4.5792839088019282E-4</v>
          </cell>
          <cell r="G28">
            <v>0.78321257967954161</v>
          </cell>
        </row>
        <row r="29">
          <cell r="F29">
            <v>2.6007454551849061E-3</v>
          </cell>
          <cell r="G29">
            <v>0.85374624872344618</v>
          </cell>
        </row>
        <row r="30">
          <cell r="F30">
            <v>9.0677177291671272E-3</v>
          </cell>
          <cell r="G30">
            <v>0.8040324808331194</v>
          </cell>
        </row>
        <row r="31">
          <cell r="F31">
            <v>2.6106411604111279E-4</v>
          </cell>
          <cell r="G31">
            <v>0.67038283234424567</v>
          </cell>
        </row>
        <row r="32">
          <cell r="F32">
            <v>3.2202369507109574E-4</v>
          </cell>
          <cell r="G32">
            <v>0.92669272027247052</v>
          </cell>
        </row>
        <row r="33">
          <cell r="F33">
            <v>1.142773776678974E-2</v>
          </cell>
          <cell r="G33">
            <v>1.1446155872679182</v>
          </cell>
        </row>
        <row r="34">
          <cell r="F34">
            <v>2.9353270533105441E-3</v>
          </cell>
          <cell r="G34">
            <v>1.2083678912795714</v>
          </cell>
        </row>
        <row r="35">
          <cell r="F35">
            <v>2.3779750296672232E-3</v>
          </cell>
          <cell r="G35">
            <v>0.95755901110132879</v>
          </cell>
        </row>
        <row r="36">
          <cell r="F36">
            <v>7.3068499804428255E-2</v>
          </cell>
          <cell r="G36">
            <v>1.3306071486139703</v>
          </cell>
        </row>
        <row r="37">
          <cell r="F37">
            <v>8.1234489822341587E-3</v>
          </cell>
          <cell r="G37">
            <v>1.0772589777141324</v>
          </cell>
        </row>
        <row r="38">
          <cell r="F38">
            <v>4.9007838861775887E-4</v>
          </cell>
          <cell r="G38">
            <v>0.7224105833234582</v>
          </cell>
        </row>
        <row r="39">
          <cell r="F39">
            <v>6.4113591632443415E-2</v>
          </cell>
          <cell r="G39">
            <v>0.89267640082153688</v>
          </cell>
        </row>
        <row r="40">
          <cell r="F40">
            <v>4.1117510407093695E-2</v>
          </cell>
          <cell r="G40">
            <v>0.94361113623328463</v>
          </cell>
        </row>
        <row r="41">
          <cell r="F41">
            <v>1.5101148086866935E-3</v>
          </cell>
          <cell r="G41">
            <v>1.0893751225691259</v>
          </cell>
        </row>
        <row r="42">
          <cell r="F42">
            <v>6.0691131143919712E-2</v>
          </cell>
          <cell r="G42">
            <v>0.8657764338231706</v>
          </cell>
        </row>
        <row r="43">
          <cell r="F43">
            <v>7.9308305332007847E-2</v>
          </cell>
          <cell r="G43">
            <v>1.2016691285527397</v>
          </cell>
        </row>
        <row r="44">
          <cell r="F44">
            <v>1.8356937970752388E-2</v>
          </cell>
          <cell r="G44">
            <v>1.8594725119251381</v>
          </cell>
        </row>
        <row r="45">
          <cell r="F45">
            <v>2.159076960780822E-2</v>
          </cell>
          <cell r="G45">
            <v>0.84818868766016897</v>
          </cell>
        </row>
        <row r="46">
          <cell r="F46">
            <v>6.5949849844774968E-3</v>
          </cell>
          <cell r="G46">
            <v>1.0293522115066387</v>
          </cell>
        </row>
        <row r="47">
          <cell r="F47">
            <v>1.4226096485559317E-2</v>
          </cell>
          <cell r="G47">
            <v>2.0498541062163946</v>
          </cell>
        </row>
        <row r="48">
          <cell r="F48">
            <v>1.1636348201329505E-2</v>
          </cell>
          <cell r="G48">
            <v>1.3954639597693228</v>
          </cell>
        </row>
        <row r="49">
          <cell r="F49">
            <v>3.7566653170410143E-2</v>
          </cell>
          <cell r="G49">
            <v>1.7299464990693707</v>
          </cell>
        </row>
        <row r="50">
          <cell r="F50">
            <v>6.2830987040607871E-3</v>
          </cell>
          <cell r="G50">
            <v>1.5743183929896305</v>
          </cell>
        </row>
        <row r="51">
          <cell r="F51">
            <v>5.0190305903347653E-3</v>
          </cell>
          <cell r="G51">
            <v>0.82906346542963494</v>
          </cell>
        </row>
        <row r="52">
          <cell r="F52">
            <v>7.4353223999595739E-5</v>
          </cell>
          <cell r="G52">
            <v>0.827505646699083</v>
          </cell>
        </row>
        <row r="53">
          <cell r="F53">
            <v>1.2920730496599603E-3</v>
          </cell>
          <cell r="G53">
            <v>0.7317078143804554</v>
          </cell>
        </row>
        <row r="54">
          <cell r="F54">
            <v>9.8889932289275718E-3</v>
          </cell>
          <cell r="G54">
            <v>1.0399043463824769</v>
          </cell>
        </row>
        <row r="55">
          <cell r="F55">
            <v>1.0363955597470309E-2</v>
          </cell>
          <cell r="G55">
            <v>1.1815835882614383</v>
          </cell>
        </row>
        <row r="56">
          <cell r="F56">
            <v>1.5447295593406065E-2</v>
          </cell>
          <cell r="G56">
            <v>0.83412341467282558</v>
          </cell>
        </row>
        <row r="57">
          <cell r="F57">
            <v>5.1762839003941692E-3</v>
          </cell>
          <cell r="G57">
            <v>0.80630328604599977</v>
          </cell>
        </row>
        <row r="58">
          <cell r="F58">
            <v>1.9447990241805205E-3</v>
          </cell>
          <cell r="G58">
            <v>0.73231450725344138</v>
          </cell>
        </row>
        <row r="59">
          <cell r="F59">
            <v>4.9049859534037337E-4</v>
          </cell>
          <cell r="G59">
            <v>0.6984996567472388</v>
          </cell>
        </row>
        <row r="60">
          <cell r="F60">
            <v>1.5768748680385414E-2</v>
          </cell>
          <cell r="G60">
            <v>0.72643336586237639</v>
          </cell>
        </row>
        <row r="61">
          <cell r="F61">
            <v>1.2964062354141406E-3</v>
          </cell>
          <cell r="G61">
            <v>0.83334121206924983</v>
          </cell>
        </row>
        <row r="62">
          <cell r="F62">
            <v>1.8969566723200781E-2</v>
          </cell>
          <cell r="G62">
            <v>1.1413068359982179</v>
          </cell>
        </row>
        <row r="63">
          <cell r="F63">
            <v>5.9570558449169031E-3</v>
          </cell>
          <cell r="G63">
            <v>1.0015847775597426</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7"/>
  <sheetViews>
    <sheetView zoomScale="80" zoomScaleNormal="80" workbookViewId="0"/>
  </sheetViews>
  <sheetFormatPr defaultColWidth="0" defaultRowHeight="14.5" zeroHeight="1" x14ac:dyDescent="0.35"/>
  <cols>
    <col min="1" max="1" width="97" style="2" customWidth="1"/>
    <col min="2" max="2" width="10.7265625" style="2" hidden="1" customWidth="1"/>
    <col min="3" max="16384" width="9.1796875" style="2" hidden="1"/>
  </cols>
  <sheetData>
    <row r="1" spans="1:1" ht="15.5" x14ac:dyDescent="0.35">
      <c r="A1" s="1" t="s">
        <v>87</v>
      </c>
    </row>
    <row r="2" spans="1:1" ht="41.25" customHeight="1" x14ac:dyDescent="0.35">
      <c r="A2" s="3" t="s">
        <v>80</v>
      </c>
    </row>
    <row r="3" spans="1:1" ht="39" customHeight="1" x14ac:dyDescent="0.35">
      <c r="A3" s="3" t="s">
        <v>81</v>
      </c>
    </row>
    <row r="4" spans="1:1" ht="38.25" customHeight="1" x14ac:dyDescent="0.35">
      <c r="A4" s="3" t="s">
        <v>82</v>
      </c>
    </row>
    <row r="5" spans="1:1" ht="38.25" customHeight="1" x14ac:dyDescent="0.35">
      <c r="A5" s="3" t="s">
        <v>83</v>
      </c>
    </row>
    <row r="6" spans="1:1" ht="63" customHeight="1" x14ac:dyDescent="0.35">
      <c r="A6" s="3" t="s">
        <v>86</v>
      </c>
    </row>
    <row r="7" spans="1:1" ht="28.5" customHeight="1" x14ac:dyDescent="0.35">
      <c r="A7" s="3" t="s">
        <v>84</v>
      </c>
    </row>
    <row r="8" spans="1:1" ht="42" customHeight="1" x14ac:dyDescent="0.35">
      <c r="A8" s="3" t="s">
        <v>85</v>
      </c>
    </row>
    <row r="9" spans="1:1" hidden="1" x14ac:dyDescent="0.35">
      <c r="A9" s="4"/>
    </row>
    <row r="10" spans="1:1" hidden="1" x14ac:dyDescent="0.35">
      <c r="A10" s="4"/>
    </row>
    <row r="11" spans="1:1" hidden="1" x14ac:dyDescent="0.35">
      <c r="A11" s="4"/>
    </row>
    <row r="12" spans="1:1" hidden="1" x14ac:dyDescent="0.35">
      <c r="A12" s="4"/>
    </row>
    <row r="13" spans="1:1" hidden="1" x14ac:dyDescent="0.35">
      <c r="A13" s="4"/>
    </row>
    <row r="14" spans="1:1" hidden="1" x14ac:dyDescent="0.35">
      <c r="A14" s="4"/>
    </row>
    <row r="15" spans="1:1" hidden="1" x14ac:dyDescent="0.35">
      <c r="A15" s="4"/>
    </row>
    <row r="16" spans="1:1" hidden="1" x14ac:dyDescent="0.35">
      <c r="A16" s="4"/>
    </row>
    <row r="17" spans="1:1" hidden="1" x14ac:dyDescent="0.35">
      <c r="A17" s="4"/>
    </row>
    <row r="18" spans="1:1" hidden="1" x14ac:dyDescent="0.35">
      <c r="A18" s="4"/>
    </row>
    <row r="19" spans="1:1" hidden="1" x14ac:dyDescent="0.35">
      <c r="A19" s="4"/>
    </row>
    <row r="33" s="2" customFormat="1" hidden="1" x14ac:dyDescent="0.35"/>
    <row r="34" s="2" customFormat="1" hidden="1" x14ac:dyDescent="0.35"/>
    <row r="35" s="2" customFormat="1" hidden="1" x14ac:dyDescent="0.35"/>
    <row r="36" s="2" customFormat="1" hidden="1" x14ac:dyDescent="0.35"/>
    <row r="37" s="2" customFormat="1" hidden="1" x14ac:dyDescent="0.35"/>
  </sheetData>
  <sheetProtection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1"/>
  <sheetViews>
    <sheetView tabSelected="1" zoomScale="80" zoomScaleNormal="80" workbookViewId="0">
      <selection activeCell="C7" sqref="C7"/>
    </sheetView>
  </sheetViews>
  <sheetFormatPr defaultColWidth="0" defaultRowHeight="15.5" zeroHeight="1" x14ac:dyDescent="0.35"/>
  <cols>
    <col min="1" max="1" width="18.7265625" style="19" bestFit="1" customWidth="1"/>
    <col min="2" max="2" width="14.1796875" style="19" bestFit="1" customWidth="1"/>
    <col min="3" max="3" width="14.1796875" style="19" customWidth="1"/>
    <col min="4" max="4" width="15.1796875" style="19" customWidth="1"/>
    <col min="5" max="5" width="14.26953125" style="19" customWidth="1"/>
    <col min="6" max="6" width="14.453125" style="19" customWidth="1"/>
    <col min="7" max="7" width="14.54296875" style="19" customWidth="1"/>
    <col min="8" max="9" width="9.1796875" style="6" hidden="1" customWidth="1"/>
    <col min="10" max="10" width="9.54296875" style="6" hidden="1" customWidth="1"/>
    <col min="11" max="13" width="9.1796875" style="6" hidden="1" customWidth="1"/>
    <col min="14" max="15" width="9.54296875" style="6" hidden="1" customWidth="1"/>
    <col min="16" max="16384" width="9.1796875" style="6" hidden="1"/>
  </cols>
  <sheetData>
    <row r="1" spans="1:10" ht="15" customHeight="1" x14ac:dyDescent="0.35">
      <c r="A1" s="5" t="s">
        <v>87</v>
      </c>
      <c r="B1" s="21"/>
      <c r="C1" s="21"/>
      <c r="D1" s="21"/>
      <c r="E1" s="21"/>
      <c r="F1" s="21"/>
      <c r="G1" s="21"/>
    </row>
    <row r="2" spans="1:10" ht="15" customHeight="1" x14ac:dyDescent="0.35">
      <c r="A2" s="22" t="s">
        <v>67</v>
      </c>
      <c r="B2" s="23"/>
      <c r="C2" s="23"/>
      <c r="D2" s="23"/>
      <c r="E2" s="23"/>
      <c r="F2" s="23"/>
      <c r="G2" s="24"/>
    </row>
    <row r="3" spans="1:10" ht="93" x14ac:dyDescent="0.35">
      <c r="A3" s="7" t="s">
        <v>0</v>
      </c>
      <c r="B3" s="8" t="s">
        <v>78</v>
      </c>
      <c r="C3" s="8" t="s">
        <v>79</v>
      </c>
      <c r="D3" s="8" t="s">
        <v>64</v>
      </c>
      <c r="E3" s="8" t="s">
        <v>65</v>
      </c>
      <c r="F3" s="8" t="s">
        <v>66</v>
      </c>
      <c r="G3" s="8" t="s">
        <v>1</v>
      </c>
    </row>
    <row r="4" spans="1:10" hidden="1" x14ac:dyDescent="0.35">
      <c r="A4" s="9" t="s">
        <v>2</v>
      </c>
      <c r="B4" s="10"/>
      <c r="C4" s="10">
        <v>0.4</v>
      </c>
      <c r="D4" s="10"/>
      <c r="E4" s="10"/>
      <c r="F4" s="10"/>
      <c r="G4" s="10"/>
    </row>
    <row r="5" spans="1:10" x14ac:dyDescent="0.35">
      <c r="A5" s="9"/>
      <c r="B5" s="11" t="s">
        <v>68</v>
      </c>
      <c r="C5" s="11" t="s">
        <v>69</v>
      </c>
      <c r="D5" s="11" t="s">
        <v>70</v>
      </c>
      <c r="E5" s="11" t="s">
        <v>71</v>
      </c>
      <c r="F5" s="11" t="s">
        <v>72</v>
      </c>
      <c r="G5" s="11" t="s">
        <v>73</v>
      </c>
    </row>
    <row r="6" spans="1:10" x14ac:dyDescent="0.35">
      <c r="A6" s="9"/>
      <c r="B6" s="11"/>
      <c r="C6" s="11"/>
      <c r="D6" s="11" t="s">
        <v>74</v>
      </c>
      <c r="E6" s="11" t="s">
        <v>76</v>
      </c>
      <c r="F6" s="11" t="s">
        <v>75</v>
      </c>
      <c r="G6" s="11" t="s">
        <v>77</v>
      </c>
    </row>
    <row r="7" spans="1:10" x14ac:dyDescent="0.35">
      <c r="A7" s="9" t="s">
        <v>3</v>
      </c>
      <c r="B7" s="12">
        <f>[1]Allocation!F7</f>
        <v>3.5777200410418791E-2</v>
      </c>
      <c r="C7" s="13">
        <f>[1]Allocation!G7</f>
        <v>1.3986505161667309</v>
      </c>
      <c r="D7" s="13">
        <f>B7*C7*$C$4</f>
        <v>2.0015919928413131E-2</v>
      </c>
      <c r="E7" s="13">
        <f>B7*(1-$C$4)</f>
        <v>2.1466320246251273E-2</v>
      </c>
      <c r="F7" s="14">
        <f>D7+E7</f>
        <v>4.1482240174664405E-2</v>
      </c>
      <c r="G7" s="12">
        <f>(F7/$F$67)</f>
        <v>3.9249680775614526E-2</v>
      </c>
    </row>
    <row r="8" spans="1:10" x14ac:dyDescent="0.35">
      <c r="A8" s="15" t="s">
        <v>4</v>
      </c>
      <c r="B8" s="12">
        <f>[1]Allocation!F8</f>
        <v>3.3354127416482834E-5</v>
      </c>
      <c r="C8" s="13">
        <f>[1]Allocation!G8</f>
        <v>0.80442906786921209</v>
      </c>
      <c r="D8" s="13">
        <f t="shared" ref="D8:D63" si="0">B8*C8*$C$4</f>
        <v>1.0732411850892887E-5</v>
      </c>
      <c r="E8" s="13">
        <f t="shared" ref="E8:E63" si="1">B8*(1-$C$4)</f>
        <v>2.0012476449889701E-5</v>
      </c>
      <c r="F8" s="14">
        <f t="shared" ref="F8:F63" si="2">D8+E8</f>
        <v>3.074488830078259E-5</v>
      </c>
      <c r="G8" s="12">
        <f t="shared" ref="G8:G63" si="3">(F8/$F$67)</f>
        <v>2.9090209357224161E-5</v>
      </c>
      <c r="J8" s="16"/>
    </row>
    <row r="9" spans="1:10" x14ac:dyDescent="0.35">
      <c r="A9" s="15" t="s">
        <v>5</v>
      </c>
      <c r="B9" s="12">
        <f>[1]Allocation!F9</f>
        <v>8.6999683832894429E-4</v>
      </c>
      <c r="C9" s="13">
        <f>[1]Allocation!G9</f>
        <v>0.8286390053131889</v>
      </c>
      <c r="D9" s="13">
        <f t="shared" si="0"/>
        <v>2.8836532589540626E-4</v>
      </c>
      <c r="E9" s="13">
        <f t="shared" si="1"/>
        <v>5.2199810299736658E-4</v>
      </c>
      <c r="F9" s="14">
        <f t="shared" si="2"/>
        <v>8.1036342889277278E-4</v>
      </c>
      <c r="G9" s="12">
        <f t="shared" si="3"/>
        <v>7.6674995762885051E-4</v>
      </c>
    </row>
    <row r="10" spans="1:10" x14ac:dyDescent="0.35">
      <c r="A10" s="9" t="s">
        <v>6</v>
      </c>
      <c r="B10" s="12">
        <f>[1]Allocation!F10</f>
        <v>6.152403971218438E-3</v>
      </c>
      <c r="C10" s="13">
        <f>[1]Allocation!G10</f>
        <v>0.84319195981114725</v>
      </c>
      <c r="D10" s="13">
        <f t="shared" si="0"/>
        <v>2.0750630248166243E-3</v>
      </c>
      <c r="E10" s="13">
        <f t="shared" si="1"/>
        <v>3.6914423827310626E-3</v>
      </c>
      <c r="F10" s="14">
        <f t="shared" si="2"/>
        <v>5.7665054075476865E-3</v>
      </c>
      <c r="G10" s="12">
        <f t="shared" si="3"/>
        <v>5.4561541393161441E-3</v>
      </c>
    </row>
    <row r="11" spans="1:10" x14ac:dyDescent="0.35">
      <c r="A11" s="9" t="s">
        <v>7</v>
      </c>
      <c r="B11" s="12">
        <f>[1]Allocation!F11</f>
        <v>1.1458309315599932E-3</v>
      </c>
      <c r="C11" s="13">
        <f>[1]Allocation!G11</f>
        <v>0.84281571385313692</v>
      </c>
      <c r="D11" s="13">
        <f t="shared" si="0"/>
        <v>3.8628972581509623E-4</v>
      </c>
      <c r="E11" s="13">
        <f t="shared" si="1"/>
        <v>6.8749855893599594E-4</v>
      </c>
      <c r="F11" s="14">
        <f t="shared" si="2"/>
        <v>1.0737882847510921E-3</v>
      </c>
      <c r="G11" s="12">
        <f t="shared" si="3"/>
        <v>1.0159973815207775E-3</v>
      </c>
    </row>
    <row r="12" spans="1:10" x14ac:dyDescent="0.35">
      <c r="A12" s="9" t="s">
        <v>8</v>
      </c>
      <c r="B12" s="12">
        <f>[1]Allocation!F12</f>
        <v>6.381596633556984E-4</v>
      </c>
      <c r="C12" s="13">
        <f>[1]Allocation!G12</f>
        <v>0.74715681670309542</v>
      </c>
      <c r="D12" s="13">
        <f t="shared" si="0"/>
        <v>1.9072213704846507E-4</v>
      </c>
      <c r="E12" s="13">
        <f t="shared" si="1"/>
        <v>3.8289579801341903E-4</v>
      </c>
      <c r="F12" s="14">
        <f t="shared" si="2"/>
        <v>5.7361793506188405E-4</v>
      </c>
      <c r="G12" s="12">
        <f t="shared" si="3"/>
        <v>5.4274602199755177E-4</v>
      </c>
    </row>
    <row r="13" spans="1:10" x14ac:dyDescent="0.35">
      <c r="A13" s="9" t="s">
        <v>9</v>
      </c>
      <c r="B13" s="12">
        <f>[1]Allocation!F13</f>
        <v>2.4120667173889943E-2</v>
      </c>
      <c r="C13" s="13">
        <f>[1]Allocation!G13</f>
        <v>1.4572819187683417</v>
      </c>
      <c r="D13" s="13">
        <f t="shared" si="0"/>
        <v>1.4060244856455557E-2</v>
      </c>
      <c r="E13" s="13">
        <f t="shared" si="1"/>
        <v>1.4472400304333964E-2</v>
      </c>
      <c r="F13" s="14">
        <f t="shared" si="2"/>
        <v>2.8532645160789523E-2</v>
      </c>
      <c r="G13" s="12">
        <f t="shared" si="3"/>
        <v>2.6997028355495063E-2</v>
      </c>
    </row>
    <row r="14" spans="1:10" x14ac:dyDescent="0.35">
      <c r="A14" s="9" t="s">
        <v>10</v>
      </c>
      <c r="B14" s="12">
        <f>[1]Allocation!F14</f>
        <v>7.6292820670878308E-4</v>
      </c>
      <c r="C14" s="13">
        <f>[1]Allocation!G14</f>
        <v>0.76255281798314989</v>
      </c>
      <c r="D14" s="13">
        <f t="shared" si="0"/>
        <v>2.3270922157784545E-4</v>
      </c>
      <c r="E14" s="13">
        <f t="shared" si="1"/>
        <v>4.5775692402526985E-4</v>
      </c>
      <c r="F14" s="14">
        <f t="shared" si="2"/>
        <v>6.9046614560311532E-4</v>
      </c>
      <c r="G14" s="12">
        <f t="shared" si="3"/>
        <v>6.5330550344393267E-4</v>
      </c>
    </row>
    <row r="15" spans="1:10" x14ac:dyDescent="0.35">
      <c r="A15" s="9" t="s">
        <v>11</v>
      </c>
      <c r="B15" s="12">
        <f>[1]Allocation!F15</f>
        <v>3.9431060720915489E-3</v>
      </c>
      <c r="C15" s="13">
        <f>[1]Allocation!G15</f>
        <v>1.0689247647251776</v>
      </c>
      <c r="D15" s="13">
        <f t="shared" si="0"/>
        <v>1.6859534921587515E-3</v>
      </c>
      <c r="E15" s="13">
        <f t="shared" si="1"/>
        <v>2.3658636432549291E-3</v>
      </c>
      <c r="F15" s="14">
        <f t="shared" si="2"/>
        <v>4.0518171354136804E-3</v>
      </c>
      <c r="G15" s="12">
        <f t="shared" si="3"/>
        <v>3.8337497795811466E-3</v>
      </c>
    </row>
    <row r="16" spans="1:10" x14ac:dyDescent="0.35">
      <c r="A16" s="9" t="s">
        <v>12</v>
      </c>
      <c r="B16" s="12">
        <f>[1]Allocation!F16</f>
        <v>3.2099079298047693E-2</v>
      </c>
      <c r="C16" s="13">
        <f>[1]Allocation!G16</f>
        <v>0.76449846677761535</v>
      </c>
      <c r="D16" s="13">
        <f t="shared" si="0"/>
        <v>9.8158787633322239E-3</v>
      </c>
      <c r="E16" s="13">
        <f t="shared" si="1"/>
        <v>1.9259447578828616E-2</v>
      </c>
      <c r="F16" s="14">
        <f t="shared" si="2"/>
        <v>2.907532634216084E-2</v>
      </c>
      <c r="G16" s="12">
        <f t="shared" si="3"/>
        <v>2.7510502628872582E-2</v>
      </c>
    </row>
    <row r="17" spans="1:7" x14ac:dyDescent="0.35">
      <c r="A17" s="9" t="s">
        <v>13</v>
      </c>
      <c r="B17" s="12">
        <f>[1]Allocation!F17</f>
        <v>8.8580269074351543E-4</v>
      </c>
      <c r="C17" s="13">
        <f>[1]Allocation!G17</f>
        <v>0.72511053398834369</v>
      </c>
      <c r="D17" s="13">
        <f t="shared" si="0"/>
        <v>2.5692194483733686E-4</v>
      </c>
      <c r="E17" s="13">
        <f t="shared" si="1"/>
        <v>5.3148161444610922E-4</v>
      </c>
      <c r="F17" s="14">
        <f t="shared" si="2"/>
        <v>7.8840355928344607E-4</v>
      </c>
      <c r="G17" s="12">
        <f t="shared" si="3"/>
        <v>7.4597196038446315E-4</v>
      </c>
    </row>
    <row r="18" spans="1:7" x14ac:dyDescent="0.35">
      <c r="A18" s="9" t="s">
        <v>14</v>
      </c>
      <c r="B18" s="12">
        <f>[1]Allocation!F18</f>
        <v>4.1040503131818222E-3</v>
      </c>
      <c r="C18" s="13">
        <f>[1]Allocation!G18</f>
        <v>0.82588993837166991</v>
      </c>
      <c r="D18" s="13">
        <f t="shared" si="0"/>
        <v>1.3557975440911872E-3</v>
      </c>
      <c r="E18" s="13">
        <f t="shared" si="1"/>
        <v>2.4624301879090931E-3</v>
      </c>
      <c r="F18" s="14">
        <f t="shared" si="2"/>
        <v>3.8182277320002803E-3</v>
      </c>
      <c r="G18" s="12">
        <f t="shared" si="3"/>
        <v>3.6127320747045954E-3</v>
      </c>
    </row>
    <row r="19" spans="1:7" x14ac:dyDescent="0.35">
      <c r="A19" s="9" t="s">
        <v>15</v>
      </c>
      <c r="B19" s="12">
        <f>[1]Allocation!F19</f>
        <v>5.7685724998081944E-3</v>
      </c>
      <c r="C19" s="13">
        <f>[1]Allocation!G19</f>
        <v>0.74836499898196251</v>
      </c>
      <c r="D19" s="13">
        <f t="shared" si="0"/>
        <v>1.7267991011785347E-3</v>
      </c>
      <c r="E19" s="13">
        <f t="shared" si="1"/>
        <v>3.4611434998849167E-3</v>
      </c>
      <c r="F19" s="14">
        <f t="shared" si="2"/>
        <v>5.1879426010634517E-3</v>
      </c>
      <c r="G19" s="12">
        <f t="shared" si="3"/>
        <v>4.9087293771158816E-3</v>
      </c>
    </row>
    <row r="20" spans="1:7" x14ac:dyDescent="0.35">
      <c r="A20" s="9" t="s">
        <v>16</v>
      </c>
      <c r="B20" s="12">
        <f>[1]Allocation!F20</f>
        <v>4.6904912368458311E-4</v>
      </c>
      <c r="C20" s="13">
        <f>[1]Allocation!G20</f>
        <v>0.80510433320902508</v>
      </c>
      <c r="D20" s="13">
        <f t="shared" si="0"/>
        <v>1.5105339278654152E-4</v>
      </c>
      <c r="E20" s="13">
        <f t="shared" si="1"/>
        <v>2.8142947421074986E-4</v>
      </c>
      <c r="F20" s="14">
        <f t="shared" si="2"/>
        <v>4.3248286699729138E-4</v>
      </c>
      <c r="G20" s="12">
        <f t="shared" si="3"/>
        <v>4.0920679305390408E-4</v>
      </c>
    </row>
    <row r="21" spans="1:7" x14ac:dyDescent="0.35">
      <c r="A21" s="9" t="s">
        <v>17</v>
      </c>
      <c r="B21" s="12">
        <f>[1]Allocation!F21</f>
        <v>2.8709237027443549E-2</v>
      </c>
      <c r="C21" s="13">
        <f>[1]Allocation!G21</f>
        <v>0.71722798557835565</v>
      </c>
      <c r="D21" s="13">
        <f t="shared" si="0"/>
        <v>8.2364272962739508E-3</v>
      </c>
      <c r="E21" s="13">
        <f t="shared" si="1"/>
        <v>1.722554221646613E-2</v>
      </c>
      <c r="F21" s="14">
        <f t="shared" si="2"/>
        <v>2.5461969512740081E-2</v>
      </c>
      <c r="G21" s="12">
        <f t="shared" si="3"/>
        <v>2.4091615377702116E-2</v>
      </c>
    </row>
    <row r="22" spans="1:7" x14ac:dyDescent="0.35">
      <c r="A22" s="9" t="s">
        <v>18</v>
      </c>
      <c r="B22" s="12">
        <f>[1]Allocation!F22</f>
        <v>4.4468208262244107E-3</v>
      </c>
      <c r="C22" s="13">
        <f>[1]Allocation!G22</f>
        <v>0.76294628423562239</v>
      </c>
      <c r="D22" s="13">
        <f t="shared" si="0"/>
        <v>1.357074170411798E-3</v>
      </c>
      <c r="E22" s="13">
        <f t="shared" si="1"/>
        <v>2.6680924957346464E-3</v>
      </c>
      <c r="F22" s="14">
        <f t="shared" si="2"/>
        <v>4.0251666661464446E-3</v>
      </c>
      <c r="G22" s="12">
        <f t="shared" si="3"/>
        <v>3.8085336290826451E-3</v>
      </c>
    </row>
    <row r="23" spans="1:7" x14ac:dyDescent="0.35">
      <c r="A23" s="9" t="s">
        <v>19</v>
      </c>
      <c r="B23" s="12">
        <f>[1]Allocation!F23</f>
        <v>1.9889392518667491E-3</v>
      </c>
      <c r="C23" s="13">
        <f>[1]Allocation!G23</f>
        <v>0.81036650831603929</v>
      </c>
      <c r="D23" s="13">
        <f t="shared" si="0"/>
        <v>6.4470790271518917E-4</v>
      </c>
      <c r="E23" s="13">
        <f t="shared" si="1"/>
        <v>1.1933635511200494E-3</v>
      </c>
      <c r="F23" s="14">
        <f t="shared" si="2"/>
        <v>1.8380714538352386E-3</v>
      </c>
      <c r="G23" s="12">
        <f t="shared" si="3"/>
        <v>1.739147102519915E-3</v>
      </c>
    </row>
    <row r="24" spans="1:7" x14ac:dyDescent="0.35">
      <c r="A24" s="9" t="s">
        <v>20</v>
      </c>
      <c r="B24" s="12">
        <f>[1]Allocation!F24</f>
        <v>6.9525756985996056E-4</v>
      </c>
      <c r="C24" s="13">
        <f>[1]Allocation!G24</f>
        <v>0.73218104444332843</v>
      </c>
      <c r="D24" s="13">
        <f t="shared" si="0"/>
        <v>2.0362176546287851E-4</v>
      </c>
      <c r="E24" s="13">
        <f t="shared" si="1"/>
        <v>4.1715454191597632E-4</v>
      </c>
      <c r="F24" s="14">
        <f t="shared" si="2"/>
        <v>6.2077630737885487E-4</v>
      </c>
      <c r="G24" s="12">
        <f t="shared" si="3"/>
        <v>5.8736634750420475E-4</v>
      </c>
    </row>
    <row r="25" spans="1:7" x14ac:dyDescent="0.35">
      <c r="A25" s="9" t="s">
        <v>21</v>
      </c>
      <c r="B25" s="12">
        <f>[1]Allocation!F25</f>
        <v>0.27179942966713594</v>
      </c>
      <c r="C25" s="13">
        <f>[1]Allocation!G25</f>
        <v>1.193223123319024</v>
      </c>
      <c r="D25" s="13">
        <f t="shared" si="0"/>
        <v>0.12972694575349974</v>
      </c>
      <c r="E25" s="13">
        <f t="shared" si="1"/>
        <v>0.16307965780028155</v>
      </c>
      <c r="F25" s="14">
        <f t="shared" si="2"/>
        <v>0.2928066035537813</v>
      </c>
      <c r="G25" s="12">
        <f t="shared" si="3"/>
        <v>0.2770478563859482</v>
      </c>
    </row>
    <row r="26" spans="1:7" x14ac:dyDescent="0.35">
      <c r="A26" s="9" t="s">
        <v>22</v>
      </c>
      <c r="B26" s="12">
        <f>[1]Allocation!F26</f>
        <v>4.8195760339847828E-3</v>
      </c>
      <c r="C26" s="13">
        <f>[1]Allocation!G26</f>
        <v>0.80276273907876283</v>
      </c>
      <c r="D26" s="13">
        <f t="shared" si="0"/>
        <v>1.5475904232959939E-3</v>
      </c>
      <c r="E26" s="13">
        <f t="shared" si="1"/>
        <v>2.8917456203908696E-3</v>
      </c>
      <c r="F26" s="14">
        <f t="shared" si="2"/>
        <v>4.4393360436868635E-3</v>
      </c>
      <c r="G26" s="12">
        <f t="shared" si="3"/>
        <v>4.2004125581628759E-3</v>
      </c>
    </row>
    <row r="27" spans="1:7" x14ac:dyDescent="0.35">
      <c r="A27" s="9" t="s">
        <v>23</v>
      </c>
      <c r="B27" s="12">
        <f>[1]Allocation!F27</f>
        <v>4.9533891554583293E-3</v>
      </c>
      <c r="C27" s="13">
        <f>[1]Allocation!G27</f>
        <v>2.0164188928551727</v>
      </c>
      <c r="D27" s="13">
        <f t="shared" si="0"/>
        <v>3.995242990692041E-3</v>
      </c>
      <c r="E27" s="13">
        <f t="shared" si="1"/>
        <v>2.9720334932749975E-3</v>
      </c>
      <c r="F27" s="14">
        <f t="shared" si="2"/>
        <v>6.967276483967038E-3</v>
      </c>
      <c r="G27" s="12">
        <f t="shared" si="3"/>
        <v>6.5923001438618562E-3</v>
      </c>
    </row>
    <row r="28" spans="1:7" x14ac:dyDescent="0.35">
      <c r="A28" s="9" t="s">
        <v>24</v>
      </c>
      <c r="B28" s="12">
        <f>[1]Allocation!F28</f>
        <v>4.5792839088019282E-4</v>
      </c>
      <c r="C28" s="13">
        <f>[1]Allocation!G28</f>
        <v>0.78321257967954161</v>
      </c>
      <c r="D28" s="13">
        <f t="shared" si="0"/>
        <v>1.4346211053191092E-4</v>
      </c>
      <c r="E28" s="13">
        <f t="shared" si="1"/>
        <v>2.747570345281157E-4</v>
      </c>
      <c r="F28" s="14">
        <f t="shared" si="2"/>
        <v>4.1821914506002666E-4</v>
      </c>
      <c r="G28" s="12">
        <f t="shared" si="3"/>
        <v>3.957107395535991E-4</v>
      </c>
    </row>
    <row r="29" spans="1:7" x14ac:dyDescent="0.35">
      <c r="A29" s="9" t="s">
        <v>25</v>
      </c>
      <c r="B29" s="12">
        <f>[1]Allocation!F29</f>
        <v>2.6007454551849061E-3</v>
      </c>
      <c r="C29" s="13">
        <f>[1]Allocation!G29</f>
        <v>0.85374624872344618</v>
      </c>
      <c r="D29" s="13">
        <f t="shared" si="0"/>
        <v>8.8815067049946616E-4</v>
      </c>
      <c r="E29" s="13">
        <f t="shared" si="1"/>
        <v>1.5604472731109435E-3</v>
      </c>
      <c r="F29" s="14">
        <f t="shared" si="2"/>
        <v>2.4485979436104097E-3</v>
      </c>
      <c r="G29" s="12">
        <f t="shared" si="3"/>
        <v>2.3168152739550612E-3</v>
      </c>
    </row>
    <row r="30" spans="1:7" x14ac:dyDescent="0.35">
      <c r="A30" s="9" t="s">
        <v>26</v>
      </c>
      <c r="B30" s="12">
        <f>[1]Allocation!F30</f>
        <v>9.0677177291671272E-3</v>
      </c>
      <c r="C30" s="13">
        <f>[1]Allocation!G30</f>
        <v>0.8040324808331194</v>
      </c>
      <c r="D30" s="13">
        <f t="shared" si="0"/>
        <v>2.9162958325106821E-3</v>
      </c>
      <c r="E30" s="13">
        <f t="shared" si="1"/>
        <v>5.4406306375002758E-3</v>
      </c>
      <c r="F30" s="14">
        <f t="shared" si="2"/>
        <v>8.3569264700109579E-3</v>
      </c>
      <c r="G30" s="12">
        <f t="shared" si="3"/>
        <v>7.9071596623546351E-3</v>
      </c>
    </row>
    <row r="31" spans="1:7" x14ac:dyDescent="0.35">
      <c r="A31" s="9" t="s">
        <v>27</v>
      </c>
      <c r="B31" s="12">
        <f>[1]Allocation!F31</f>
        <v>2.6106411604111279E-4</v>
      </c>
      <c r="C31" s="13">
        <f>[1]Allocation!G31</f>
        <v>0.67038283234424567</v>
      </c>
      <c r="D31" s="13">
        <f t="shared" si="0"/>
        <v>7.0005160614035206E-5</v>
      </c>
      <c r="E31" s="13">
        <f t="shared" si="1"/>
        <v>1.5663846962466767E-4</v>
      </c>
      <c r="F31" s="14">
        <f t="shared" si="2"/>
        <v>2.2664363023870286E-4</v>
      </c>
      <c r="G31" s="12">
        <f t="shared" si="3"/>
        <v>2.1444575074150923E-4</v>
      </c>
    </row>
    <row r="32" spans="1:7" x14ac:dyDescent="0.35">
      <c r="A32" s="9" t="s">
        <v>28</v>
      </c>
      <c r="B32" s="12">
        <f>[1]Allocation!F32</f>
        <v>3.2202369507109574E-4</v>
      </c>
      <c r="C32" s="13">
        <f>[1]Allocation!G32</f>
        <v>0.92669272027247052</v>
      </c>
      <c r="D32" s="13">
        <f t="shared" si="0"/>
        <v>1.1936680559105051E-4</v>
      </c>
      <c r="E32" s="13">
        <f t="shared" si="1"/>
        <v>1.9321421704265743E-4</v>
      </c>
      <c r="F32" s="14">
        <f t="shared" si="2"/>
        <v>3.1258102263370793E-4</v>
      </c>
      <c r="G32" s="12">
        <f t="shared" si="3"/>
        <v>2.9575802327043519E-4</v>
      </c>
    </row>
    <row r="33" spans="1:7" x14ac:dyDescent="0.35">
      <c r="A33" s="9" t="s">
        <v>29</v>
      </c>
      <c r="B33" s="12">
        <f>[1]Allocation!F33</f>
        <v>1.142773776678974E-2</v>
      </c>
      <c r="C33" s="13">
        <f>[1]Allocation!G33</f>
        <v>1.1446155872679182</v>
      </c>
      <c r="D33" s="13">
        <f t="shared" si="0"/>
        <v>5.2321467100311233E-3</v>
      </c>
      <c r="E33" s="13">
        <f t="shared" si="1"/>
        <v>6.8566426600738433E-3</v>
      </c>
      <c r="F33" s="14">
        <f t="shared" si="2"/>
        <v>1.2088789370104967E-2</v>
      </c>
      <c r="G33" s="12">
        <f t="shared" si="3"/>
        <v>1.1438175029661371E-2</v>
      </c>
    </row>
    <row r="34" spans="1:7" x14ac:dyDescent="0.35">
      <c r="A34" s="9" t="s">
        <v>30</v>
      </c>
      <c r="B34" s="12">
        <f>[1]Allocation!F34</f>
        <v>2.9353270533105441E-3</v>
      </c>
      <c r="C34" s="13">
        <f>[1]Allocation!G34</f>
        <v>1.2083678912795714</v>
      </c>
      <c r="D34" s="13">
        <f t="shared" si="0"/>
        <v>1.4187819846498964E-3</v>
      </c>
      <c r="E34" s="13">
        <f t="shared" si="1"/>
        <v>1.7611962319863264E-3</v>
      </c>
      <c r="F34" s="14">
        <f t="shared" si="2"/>
        <v>3.1799782166362228E-3</v>
      </c>
      <c r="G34" s="12">
        <f t="shared" si="3"/>
        <v>3.0088329210487116E-3</v>
      </c>
    </row>
    <row r="35" spans="1:7" x14ac:dyDescent="0.35">
      <c r="A35" s="9" t="s">
        <v>31</v>
      </c>
      <c r="B35" s="12">
        <f>[1]Allocation!F35</f>
        <v>2.3779750296672232E-3</v>
      </c>
      <c r="C35" s="13">
        <f>[1]Allocation!G35</f>
        <v>0.95755901110132879</v>
      </c>
      <c r="D35" s="13">
        <f t="shared" si="0"/>
        <v>9.108205671327197E-4</v>
      </c>
      <c r="E35" s="13">
        <f t="shared" si="1"/>
        <v>1.4267850178003338E-3</v>
      </c>
      <c r="F35" s="14">
        <f t="shared" si="2"/>
        <v>2.3376055849330534E-3</v>
      </c>
      <c r="G35" s="12">
        <f t="shared" si="3"/>
        <v>2.2117964845098505E-3</v>
      </c>
    </row>
    <row r="36" spans="1:7" x14ac:dyDescent="0.35">
      <c r="A36" s="9" t="s">
        <v>32</v>
      </c>
      <c r="B36" s="12">
        <f>[1]Allocation!F36</f>
        <v>7.3068499804428255E-2</v>
      </c>
      <c r="C36" s="13">
        <f>[1]Allocation!G36</f>
        <v>1.3306071486139703</v>
      </c>
      <c r="D36" s="13">
        <f t="shared" si="0"/>
        <v>3.8890187271308295E-2</v>
      </c>
      <c r="E36" s="13">
        <f t="shared" si="1"/>
        <v>4.3841099882656949E-2</v>
      </c>
      <c r="F36" s="14">
        <f t="shared" si="2"/>
        <v>8.2731287153965244E-2</v>
      </c>
      <c r="G36" s="12">
        <f t="shared" si="3"/>
        <v>7.827871873062614E-2</v>
      </c>
    </row>
    <row r="37" spans="1:7" x14ac:dyDescent="0.35">
      <c r="A37" s="9" t="s">
        <v>33</v>
      </c>
      <c r="B37" s="12">
        <f>[1]Allocation!F37</f>
        <v>8.1234489822341587E-3</v>
      </c>
      <c r="C37" s="13">
        <f>[1]Allocation!G37</f>
        <v>1.0772589777141324</v>
      </c>
      <c r="D37" s="13">
        <f t="shared" si="0"/>
        <v>3.5004233384457913E-3</v>
      </c>
      <c r="E37" s="13">
        <f t="shared" si="1"/>
        <v>4.8740693893404947E-3</v>
      </c>
      <c r="F37" s="14">
        <f t="shared" si="2"/>
        <v>8.3744927277862868E-3</v>
      </c>
      <c r="G37" s="12">
        <f t="shared" si="3"/>
        <v>7.9237805103898606E-3</v>
      </c>
    </row>
    <row r="38" spans="1:7" x14ac:dyDescent="0.35">
      <c r="A38" s="9" t="s">
        <v>34</v>
      </c>
      <c r="B38" s="12">
        <f>[1]Allocation!F38</f>
        <v>4.9007838861775887E-4</v>
      </c>
      <c r="C38" s="13">
        <f>[1]Allocation!G38</f>
        <v>0.7224105833234582</v>
      </c>
      <c r="D38" s="13">
        <f t="shared" si="0"/>
        <v>1.4161512583823026E-4</v>
      </c>
      <c r="E38" s="13">
        <f t="shared" si="1"/>
        <v>2.9404703317065532E-4</v>
      </c>
      <c r="F38" s="14">
        <f t="shared" si="2"/>
        <v>4.3566215900888556E-4</v>
      </c>
      <c r="G38" s="12">
        <f t="shared" si="3"/>
        <v>4.1221497670122179E-4</v>
      </c>
    </row>
    <row r="39" spans="1:7" x14ac:dyDescent="0.35">
      <c r="A39" s="9" t="s">
        <v>35</v>
      </c>
      <c r="B39" s="12">
        <f>[1]Allocation!F39</f>
        <v>6.4113591632443415E-2</v>
      </c>
      <c r="C39" s="13">
        <f>[1]Allocation!G39</f>
        <v>0.89267640082153688</v>
      </c>
      <c r="D39" s="13">
        <f t="shared" si="0"/>
        <v>2.2893076088876557E-2</v>
      </c>
      <c r="E39" s="13">
        <f t="shared" si="1"/>
        <v>3.8468154979466047E-2</v>
      </c>
      <c r="F39" s="14">
        <f t="shared" si="2"/>
        <v>6.1361231068342605E-2</v>
      </c>
      <c r="G39" s="12">
        <f t="shared" si="3"/>
        <v>5.8058791456063207E-2</v>
      </c>
    </row>
    <row r="40" spans="1:7" x14ac:dyDescent="0.35">
      <c r="A40" s="9" t="s">
        <v>36</v>
      </c>
      <c r="B40" s="12">
        <f>[1]Allocation!F40</f>
        <v>4.1117510407093695E-2</v>
      </c>
      <c r="C40" s="13">
        <f>[1]Allocation!G40</f>
        <v>0.94361113623328463</v>
      </c>
      <c r="D40" s="13">
        <f t="shared" si="0"/>
        <v>1.5519576285728635E-2</v>
      </c>
      <c r="E40" s="13">
        <f t="shared" si="1"/>
        <v>2.4670506244256218E-2</v>
      </c>
      <c r="F40" s="14">
        <f t="shared" si="2"/>
        <v>4.019008252998485E-2</v>
      </c>
      <c r="G40" s="12">
        <f t="shared" si="3"/>
        <v>3.8027066595379917E-2</v>
      </c>
    </row>
    <row r="41" spans="1:7" x14ac:dyDescent="0.35">
      <c r="A41" s="9" t="s">
        <v>37</v>
      </c>
      <c r="B41" s="12">
        <f>[1]Allocation!F41</f>
        <v>1.5101148086866935E-3</v>
      </c>
      <c r="C41" s="13">
        <f>[1]Allocation!G41</f>
        <v>1.0893751225691259</v>
      </c>
      <c r="D41" s="13">
        <f t="shared" si="0"/>
        <v>6.5803260192260759E-4</v>
      </c>
      <c r="E41" s="13">
        <f t="shared" si="1"/>
        <v>9.0606888521201599E-4</v>
      </c>
      <c r="F41" s="14">
        <f t="shared" si="2"/>
        <v>1.5641014871346235E-3</v>
      </c>
      <c r="G41" s="12">
        <f t="shared" si="3"/>
        <v>1.479922101897299E-3</v>
      </c>
    </row>
    <row r="42" spans="1:7" x14ac:dyDescent="0.35">
      <c r="A42" s="9" t="s">
        <v>38</v>
      </c>
      <c r="B42" s="12">
        <f>[1]Allocation!F42</f>
        <v>6.0691131143919712E-2</v>
      </c>
      <c r="C42" s="13">
        <f>[1]Allocation!G42</f>
        <v>0.8657764338231706</v>
      </c>
      <c r="D42" s="13">
        <f t="shared" si="0"/>
        <v>2.1017980434590869E-2</v>
      </c>
      <c r="E42" s="13">
        <f t="shared" si="1"/>
        <v>3.6414678686351828E-2</v>
      </c>
      <c r="F42" s="14">
        <f t="shared" si="2"/>
        <v>5.7432659120942697E-2</v>
      </c>
      <c r="G42" s="12">
        <f t="shared" si="3"/>
        <v>5.4341653852350652E-2</v>
      </c>
    </row>
    <row r="43" spans="1:7" x14ac:dyDescent="0.35">
      <c r="A43" s="9" t="s">
        <v>39</v>
      </c>
      <c r="B43" s="12">
        <f>[1]Allocation!F43</f>
        <v>7.9308305332007847E-2</v>
      </c>
      <c r="C43" s="13">
        <f>[1]Allocation!G43</f>
        <v>1.2016691285527397</v>
      </c>
      <c r="D43" s="13">
        <f t="shared" si="0"/>
        <v>3.8120936862123395E-2</v>
      </c>
      <c r="E43" s="13">
        <f t="shared" si="1"/>
        <v>4.7584983199204706E-2</v>
      </c>
      <c r="F43" s="14">
        <f t="shared" si="2"/>
        <v>8.57059200613281E-2</v>
      </c>
      <c r="G43" s="12">
        <f t="shared" si="3"/>
        <v>8.1093257953846254E-2</v>
      </c>
    </row>
    <row r="44" spans="1:7" x14ac:dyDescent="0.35">
      <c r="A44" s="9" t="s">
        <v>40</v>
      </c>
      <c r="B44" s="12">
        <f>[1]Allocation!F44</f>
        <v>1.8356937970752388E-2</v>
      </c>
      <c r="C44" s="13">
        <f>[1]Allocation!G44</f>
        <v>1.8594725119251381</v>
      </c>
      <c r="D44" s="13">
        <f t="shared" si="0"/>
        <v>1.3653688623891555E-2</v>
      </c>
      <c r="E44" s="13">
        <f t="shared" si="1"/>
        <v>1.1014162782451433E-2</v>
      </c>
      <c r="F44" s="14">
        <f t="shared" si="2"/>
        <v>2.4667851406342988E-2</v>
      </c>
      <c r="G44" s="12">
        <f t="shared" si="3"/>
        <v>2.3340236425095359E-2</v>
      </c>
    </row>
    <row r="45" spans="1:7" x14ac:dyDescent="0.35">
      <c r="A45" s="9" t="s">
        <v>41</v>
      </c>
      <c r="B45" s="12">
        <f>[1]Allocation!F45</f>
        <v>2.159076960780822E-2</v>
      </c>
      <c r="C45" s="13">
        <f>[1]Allocation!G45</f>
        <v>0.84818868766016897</v>
      </c>
      <c r="D45" s="13">
        <f t="shared" si="0"/>
        <v>7.3252186156879664E-3</v>
      </c>
      <c r="E45" s="13">
        <f t="shared" si="1"/>
        <v>1.2954461764684932E-2</v>
      </c>
      <c r="F45" s="14">
        <f t="shared" si="2"/>
        <v>2.0279680380372898E-2</v>
      </c>
      <c r="G45" s="12">
        <f t="shared" si="3"/>
        <v>1.9188235201609834E-2</v>
      </c>
    </row>
    <row r="46" spans="1:7" x14ac:dyDescent="0.35">
      <c r="A46" s="9" t="s">
        <v>42</v>
      </c>
      <c r="B46" s="12">
        <f>[1]Allocation!F46</f>
        <v>6.5949849844774968E-3</v>
      </c>
      <c r="C46" s="13">
        <f>[1]Allocation!G46</f>
        <v>1.0293522115066387</v>
      </c>
      <c r="D46" s="13">
        <f t="shared" si="0"/>
        <v>2.7154249514499949E-3</v>
      </c>
      <c r="E46" s="13">
        <f t="shared" si="1"/>
        <v>3.9569909906864978E-3</v>
      </c>
      <c r="F46" s="14">
        <f t="shared" si="2"/>
        <v>6.6724159421364931E-3</v>
      </c>
      <c r="G46" s="12">
        <f t="shared" si="3"/>
        <v>6.3133088914260243E-3</v>
      </c>
    </row>
    <row r="47" spans="1:7" x14ac:dyDescent="0.35">
      <c r="A47" s="9" t="s">
        <v>43</v>
      </c>
      <c r="B47" s="12">
        <f>[1]Allocation!F47</f>
        <v>1.4226096485559317E-2</v>
      </c>
      <c r="C47" s="13">
        <f>[1]Allocation!G47</f>
        <v>2.0498541062163946</v>
      </c>
      <c r="D47" s="13">
        <f t="shared" si="0"/>
        <v>1.1664568918541757E-2</v>
      </c>
      <c r="E47" s="13">
        <f t="shared" si="1"/>
        <v>8.5356578913355907E-3</v>
      </c>
      <c r="F47" s="14">
        <f t="shared" si="2"/>
        <v>2.0200226809877347E-2</v>
      </c>
      <c r="G47" s="12">
        <f t="shared" si="3"/>
        <v>1.9113057793993894E-2</v>
      </c>
    </row>
    <row r="48" spans="1:7" x14ac:dyDescent="0.35">
      <c r="A48" s="9" t="s">
        <v>44</v>
      </c>
      <c r="B48" s="12">
        <f>[1]Allocation!F48</f>
        <v>1.1636348201329505E-2</v>
      </c>
      <c r="C48" s="13">
        <f>[1]Allocation!G48</f>
        <v>1.3954639597693228</v>
      </c>
      <c r="D48" s="13">
        <f t="shared" si="0"/>
        <v>6.495241815312764E-3</v>
      </c>
      <c r="E48" s="13">
        <f t="shared" si="1"/>
        <v>6.9818089207977028E-3</v>
      </c>
      <c r="F48" s="14">
        <f t="shared" si="2"/>
        <v>1.3477050736110467E-2</v>
      </c>
      <c r="G48" s="12">
        <f t="shared" si="3"/>
        <v>1.2751720663151868E-2</v>
      </c>
    </row>
    <row r="49" spans="1:7" x14ac:dyDescent="0.35">
      <c r="A49" s="9" t="s">
        <v>45</v>
      </c>
      <c r="B49" s="12">
        <f>[1]Allocation!F49</f>
        <v>3.7566653170410143E-2</v>
      </c>
      <c r="C49" s="13">
        <f>[1]Allocation!G49</f>
        <v>1.7299464990693707</v>
      </c>
      <c r="D49" s="13">
        <f t="shared" si="0"/>
        <v>2.5995320053561723E-2</v>
      </c>
      <c r="E49" s="13">
        <f t="shared" si="1"/>
        <v>2.2539991902246086E-2</v>
      </c>
      <c r="F49" s="14">
        <f t="shared" si="2"/>
        <v>4.8535311955807806E-2</v>
      </c>
      <c r="G49" s="12">
        <f t="shared" si="3"/>
        <v>4.5923158744300752E-2</v>
      </c>
    </row>
    <row r="50" spans="1:7" x14ac:dyDescent="0.35">
      <c r="A50" s="9" t="s">
        <v>46</v>
      </c>
      <c r="B50" s="12">
        <f>[1]Allocation!F50</f>
        <v>6.2830987040607871E-3</v>
      </c>
      <c r="C50" s="13">
        <f>[1]Allocation!G50</f>
        <v>1.5743183929896305</v>
      </c>
      <c r="D50" s="13">
        <f t="shared" si="0"/>
        <v>3.9566391419088836E-3</v>
      </c>
      <c r="E50" s="13">
        <f t="shared" si="1"/>
        <v>3.769859222436472E-3</v>
      </c>
      <c r="F50" s="14">
        <f t="shared" si="2"/>
        <v>7.726498364345356E-3</v>
      </c>
      <c r="G50" s="12">
        <f t="shared" si="3"/>
        <v>7.3106609729115587E-3</v>
      </c>
    </row>
    <row r="51" spans="1:7" x14ac:dyDescent="0.35">
      <c r="A51" s="9" t="s">
        <v>47</v>
      </c>
      <c r="B51" s="12">
        <f>[1]Allocation!F51</f>
        <v>5.0190305903347653E-3</v>
      </c>
      <c r="C51" s="13">
        <f>[1]Allocation!G51</f>
        <v>0.82906346542963494</v>
      </c>
      <c r="D51" s="13">
        <f t="shared" si="0"/>
        <v>1.6644379577281149E-3</v>
      </c>
      <c r="E51" s="13">
        <f t="shared" si="1"/>
        <v>3.0114183542008593E-3</v>
      </c>
      <c r="F51" s="14">
        <f t="shared" si="2"/>
        <v>4.6758563119289739E-3</v>
      </c>
      <c r="G51" s="12">
        <f t="shared" si="3"/>
        <v>4.4242033897664073E-3</v>
      </c>
    </row>
    <row r="52" spans="1:7" x14ac:dyDescent="0.35">
      <c r="A52" s="9" t="s">
        <v>48</v>
      </c>
      <c r="B52" s="12">
        <f>[1]Allocation!F52</f>
        <v>7.4353223999595739E-5</v>
      </c>
      <c r="C52" s="13">
        <f>[1]Allocation!G52</f>
        <v>0.827505646699083</v>
      </c>
      <c r="D52" s="13">
        <f t="shared" si="0"/>
        <v>2.46110850839789E-5</v>
      </c>
      <c r="E52" s="13">
        <f t="shared" si="1"/>
        <v>4.4611934399757442E-5</v>
      </c>
      <c r="F52" s="14">
        <f t="shared" si="2"/>
        <v>6.9223019483736345E-5</v>
      </c>
      <c r="G52" s="12">
        <f t="shared" si="3"/>
        <v>6.549746121763727E-5</v>
      </c>
    </row>
    <row r="53" spans="1:7" x14ac:dyDescent="0.35">
      <c r="A53" s="9" t="s">
        <v>49</v>
      </c>
      <c r="B53" s="12">
        <f>[1]Allocation!F53</f>
        <v>1.2920730496599603E-3</v>
      </c>
      <c r="C53" s="13">
        <f>[1]Allocation!G53</f>
        <v>0.7317078143804554</v>
      </c>
      <c r="D53" s="13">
        <f t="shared" si="0"/>
        <v>3.7816797887463169E-4</v>
      </c>
      <c r="E53" s="13">
        <f t="shared" si="1"/>
        <v>7.7524382979597618E-4</v>
      </c>
      <c r="F53" s="14">
        <f t="shared" si="2"/>
        <v>1.1534118086706079E-3</v>
      </c>
      <c r="G53" s="12">
        <f t="shared" si="3"/>
        <v>1.0913355957279081E-3</v>
      </c>
    </row>
    <row r="54" spans="1:7" x14ac:dyDescent="0.35">
      <c r="A54" s="9" t="s">
        <v>50</v>
      </c>
      <c r="B54" s="12">
        <f>[1]Allocation!F54</f>
        <v>9.8889932289275718E-3</v>
      </c>
      <c r="C54" s="13">
        <f>[1]Allocation!G54</f>
        <v>1.0399043463824769</v>
      </c>
      <c r="D54" s="13">
        <f t="shared" si="0"/>
        <v>4.1134428160434664E-3</v>
      </c>
      <c r="E54" s="13">
        <f t="shared" si="1"/>
        <v>5.9333959373565432E-3</v>
      </c>
      <c r="F54" s="14">
        <f t="shared" si="2"/>
        <v>1.004683875340001E-2</v>
      </c>
      <c r="G54" s="12">
        <f t="shared" si="3"/>
        <v>9.5061214682389938E-3</v>
      </c>
    </row>
    <row r="55" spans="1:7" x14ac:dyDescent="0.35">
      <c r="A55" s="9" t="s">
        <v>51</v>
      </c>
      <c r="B55" s="12">
        <f>[1]Allocation!F55</f>
        <v>1.0363955597470309E-2</v>
      </c>
      <c r="C55" s="13">
        <f>[1]Allocation!G55</f>
        <v>1.1815835882614383</v>
      </c>
      <c r="D55" s="13">
        <f t="shared" si="0"/>
        <v>4.8983519373764746E-3</v>
      </c>
      <c r="E55" s="13">
        <f t="shared" si="1"/>
        <v>6.218373358482185E-3</v>
      </c>
      <c r="F55" s="14">
        <f t="shared" si="2"/>
        <v>1.111672529585866E-2</v>
      </c>
      <c r="G55" s="12">
        <f t="shared" si="3"/>
        <v>1.0518427097848539E-2</v>
      </c>
    </row>
    <row r="56" spans="1:7" x14ac:dyDescent="0.35">
      <c r="A56" s="9" t="s">
        <v>52</v>
      </c>
      <c r="B56" s="12">
        <f>[1]Allocation!F56</f>
        <v>1.5447295593406065E-2</v>
      </c>
      <c r="C56" s="13">
        <f>[1]Allocation!G56</f>
        <v>0.83412341467282558</v>
      </c>
      <c r="D56" s="13">
        <f t="shared" si="0"/>
        <v>5.1539803791329436E-3</v>
      </c>
      <c r="E56" s="13">
        <f t="shared" si="1"/>
        <v>9.2683773560436385E-3</v>
      </c>
      <c r="F56" s="14">
        <f t="shared" si="2"/>
        <v>1.4422357735176583E-2</v>
      </c>
      <c r="G56" s="12">
        <f t="shared" si="3"/>
        <v>1.3646151576045528E-2</v>
      </c>
    </row>
    <row r="57" spans="1:7" x14ac:dyDescent="0.35">
      <c r="A57" s="17" t="s">
        <v>53</v>
      </c>
      <c r="B57" s="12">
        <f>[1]Allocation!F57</f>
        <v>5.1762839003941692E-3</v>
      </c>
      <c r="C57" s="13">
        <f>[1]Allocation!G57</f>
        <v>0.80630328604599977</v>
      </c>
      <c r="D57" s="13">
        <f t="shared" si="0"/>
        <v>1.6694618873579294E-3</v>
      </c>
      <c r="E57" s="13">
        <f t="shared" si="1"/>
        <v>3.1057703402365016E-3</v>
      </c>
      <c r="F57" s="14">
        <f t="shared" si="2"/>
        <v>4.7752322275944311E-3</v>
      </c>
      <c r="G57" s="12">
        <f t="shared" si="3"/>
        <v>4.5182309290273132E-3</v>
      </c>
    </row>
    <row r="58" spans="1:7" x14ac:dyDescent="0.35">
      <c r="A58" s="9" t="s">
        <v>54</v>
      </c>
      <c r="B58" s="12">
        <f>[1]Allocation!F58</f>
        <v>1.9447990241805205E-3</v>
      </c>
      <c r="C58" s="13">
        <f>[1]Allocation!G58</f>
        <v>0.73231450725344138</v>
      </c>
      <c r="D58" s="13">
        <f t="shared" si="0"/>
        <v>5.6968181563989259E-4</v>
      </c>
      <c r="E58" s="13">
        <f t="shared" si="1"/>
        <v>1.1668794145083122E-3</v>
      </c>
      <c r="F58" s="14">
        <f t="shared" si="2"/>
        <v>1.7365612301482049E-3</v>
      </c>
      <c r="G58" s="12">
        <f t="shared" si="3"/>
        <v>1.6431001229353672E-3</v>
      </c>
    </row>
    <row r="59" spans="1:7" x14ac:dyDescent="0.35">
      <c r="A59" s="9" t="s">
        <v>55</v>
      </c>
      <c r="B59" s="12">
        <f>[1]Allocation!F59</f>
        <v>4.9049859534037337E-4</v>
      </c>
      <c r="C59" s="13">
        <f>[1]Allocation!G59</f>
        <v>0.6984996567472388</v>
      </c>
      <c r="D59" s="13">
        <f t="shared" si="0"/>
        <v>1.3704524019210145E-4</v>
      </c>
      <c r="E59" s="13">
        <f t="shared" si="1"/>
        <v>2.9429915720422401E-4</v>
      </c>
      <c r="F59" s="14">
        <f t="shared" si="2"/>
        <v>4.3134439739632544E-4</v>
      </c>
      <c r="G59" s="12">
        <f t="shared" si="3"/>
        <v>4.0812959548158138E-4</v>
      </c>
    </row>
    <row r="60" spans="1:7" x14ac:dyDescent="0.35">
      <c r="A60" s="9" t="s">
        <v>56</v>
      </c>
      <c r="B60" s="12">
        <f>[1]Allocation!F60</f>
        <v>1.5768748680385414E-2</v>
      </c>
      <c r="C60" s="13">
        <f>[1]Allocation!G60</f>
        <v>0.72643336586237639</v>
      </c>
      <c r="D60" s="13">
        <f t="shared" si="0"/>
        <v>4.5819780717321129E-3</v>
      </c>
      <c r="E60" s="13">
        <f t="shared" si="1"/>
        <v>9.4612492082312479E-3</v>
      </c>
      <c r="F60" s="14">
        <f t="shared" si="2"/>
        <v>1.404322727996336E-2</v>
      </c>
      <c r="G60" s="12">
        <f t="shared" si="3"/>
        <v>1.3287425786966255E-2</v>
      </c>
    </row>
    <row r="61" spans="1:7" x14ac:dyDescent="0.35">
      <c r="A61" s="9" t="s">
        <v>57</v>
      </c>
      <c r="B61" s="12">
        <f>[1]Allocation!F61</f>
        <v>1.2964062354141406E-3</v>
      </c>
      <c r="C61" s="13">
        <f>[1]Allocation!G61</f>
        <v>0.83334121206924983</v>
      </c>
      <c r="D61" s="13">
        <f t="shared" si="0"/>
        <v>4.3213949742166132E-4</v>
      </c>
      <c r="E61" s="13">
        <f t="shared" si="1"/>
        <v>7.7784374124848432E-4</v>
      </c>
      <c r="F61" s="14">
        <f t="shared" si="2"/>
        <v>1.2099832386701457E-3</v>
      </c>
      <c r="G61" s="12">
        <f t="shared" si="3"/>
        <v>1.1448623715035813E-3</v>
      </c>
    </row>
    <row r="62" spans="1:7" x14ac:dyDescent="0.35">
      <c r="A62" s="9" t="s">
        <v>58</v>
      </c>
      <c r="B62" s="12">
        <f>[1]Allocation!F62</f>
        <v>1.8969566723200781E-2</v>
      </c>
      <c r="C62" s="13">
        <f>[1]Allocation!G62</f>
        <v>1.1413068359982179</v>
      </c>
      <c r="D62" s="13">
        <f t="shared" si="0"/>
        <v>8.6600384708453472E-3</v>
      </c>
      <c r="E62" s="13">
        <f t="shared" si="1"/>
        <v>1.1381740033920468E-2</v>
      </c>
      <c r="F62" s="14">
        <f t="shared" si="2"/>
        <v>2.0041778504765816E-2</v>
      </c>
      <c r="G62" s="12">
        <f t="shared" si="3"/>
        <v>1.8963137120257881E-2</v>
      </c>
    </row>
    <row r="63" spans="1:7" x14ac:dyDescent="0.35">
      <c r="A63" s="9" t="s">
        <v>59</v>
      </c>
      <c r="B63" s="12">
        <f>[1]Allocation!F63</f>
        <v>5.9570558449169031E-3</v>
      </c>
      <c r="C63" s="13">
        <f>[1]Allocation!G63</f>
        <v>1.0015847775597426</v>
      </c>
      <c r="D63" s="13">
        <f t="shared" si="0"/>
        <v>2.3865985813368244E-3</v>
      </c>
      <c r="E63" s="13">
        <f t="shared" si="1"/>
        <v>3.5742335069501416E-3</v>
      </c>
      <c r="F63" s="14">
        <f t="shared" si="2"/>
        <v>5.9608320882869655E-3</v>
      </c>
      <c r="G63" s="12">
        <f t="shared" si="3"/>
        <v>5.6400222272758654E-3</v>
      </c>
    </row>
    <row r="64" spans="1:7" x14ac:dyDescent="0.35">
      <c r="A64" s="9" t="s">
        <v>60</v>
      </c>
      <c r="B64" s="12"/>
      <c r="C64" s="13"/>
      <c r="D64" s="13"/>
      <c r="E64" s="13"/>
      <c r="F64" s="13"/>
      <c r="G64" s="12"/>
    </row>
    <row r="65" spans="1:7" x14ac:dyDescent="0.35">
      <c r="A65" s="9" t="s">
        <v>61</v>
      </c>
      <c r="B65" s="12"/>
      <c r="C65" s="13"/>
      <c r="D65" s="13"/>
      <c r="E65" s="13"/>
      <c r="F65" s="13"/>
      <c r="G65" s="12"/>
    </row>
    <row r="66" spans="1:7" x14ac:dyDescent="0.35">
      <c r="A66" s="9" t="s">
        <v>62</v>
      </c>
      <c r="B66" s="12"/>
      <c r="C66" s="13"/>
      <c r="D66" s="13"/>
      <c r="E66" s="13"/>
      <c r="F66" s="13"/>
      <c r="G66" s="12"/>
    </row>
    <row r="67" spans="1:7" x14ac:dyDescent="0.35">
      <c r="A67" s="18" t="s">
        <v>63</v>
      </c>
      <c r="B67" s="12">
        <f t="shared" ref="B67" si="4">SUM(B7:B66)</f>
        <v>1.0000000000000002</v>
      </c>
      <c r="C67" s="12"/>
      <c r="D67" s="12"/>
      <c r="E67" s="12"/>
      <c r="F67" s="12">
        <f>SUM(F7:F66)</f>
        <v>1.0568809568621242</v>
      </c>
      <c r="G67" s="12">
        <f t="shared" ref="G67" si="5">(F67/$F$67)</f>
        <v>1</v>
      </c>
    </row>
    <row r="69" spans="1:7" hidden="1" x14ac:dyDescent="0.35">
      <c r="G69" s="20"/>
    </row>
    <row r="70" spans="1:7" hidden="1" x14ac:dyDescent="0.35">
      <c r="G70" s="20"/>
    </row>
    <row r="71" spans="1:7" hidden="1" x14ac:dyDescent="0.35">
      <c r="G71" s="20"/>
    </row>
  </sheetData>
  <sheetProtection sheet="1" objects="1" scenarios="1" selectLockedCells="1"/>
  <mergeCells count="1">
    <mergeCell ref="A2:G2"/>
  </mergeCells>
  <printOptions gridLines="1"/>
  <pageMargins left="0.7" right="0.7" top="0.75" bottom="0.75" header="0.3" footer="0.3"/>
  <pageSetup scale="86" fitToHeight="0" orientation="portrait" r:id="rId1"/>
  <headerFooter>
    <oddHeader xml:space="preserve">&amp;LEnclosure 5
</oddHeader>
    <oddFooter>&amp;L&amp;Xa/enclosure 1, column h
b/enclousre 4, column g&amp;C&amp;P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DHCSDOC-1797567310-7344</_dlc_DocId>
    <_dlc_DocIdUrl xmlns="69bc34b3-1921-46c7-8c7a-d18363374b4b">
      <Url>https://dhcscagovauthoring/_layouts/15/DocIdRedir.aspx?ID=DHCSDOC-1797567310-7344</Url>
      <Description>DHCSDOC-1797567310-7344</Description>
    </_dlc_DocIdUrl>
  </documentManagement>
</p:properties>
</file>

<file path=customXml/itemProps1.xml><?xml version="1.0" encoding="utf-8"?>
<ds:datastoreItem xmlns:ds="http://schemas.openxmlformats.org/officeDocument/2006/customXml" ds:itemID="{96F65EFB-D210-49FA-82F0-439968CF4698}"/>
</file>

<file path=customXml/itemProps2.xml><?xml version="1.0" encoding="utf-8"?>
<ds:datastoreItem xmlns:ds="http://schemas.openxmlformats.org/officeDocument/2006/customXml" ds:itemID="{7654E336-1D96-44E8-B70B-7EE3D600671E}"/>
</file>

<file path=customXml/itemProps3.xml><?xml version="1.0" encoding="utf-8"?>
<ds:datastoreItem xmlns:ds="http://schemas.openxmlformats.org/officeDocument/2006/customXml" ds:itemID="{B25D3434-D481-4977-B92C-A7D262D7A6E4}"/>
</file>

<file path=customXml/itemProps4.xml><?xml version="1.0" encoding="utf-8"?>
<ds:datastoreItem xmlns:ds="http://schemas.openxmlformats.org/officeDocument/2006/customXml" ds:itemID="{BFA03321-DFA1-4380-95F2-3F21BE971D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5</vt:lpstr>
      <vt:lpstr>'Enclosure 5'!Print_Titles</vt:lpstr>
      <vt:lpstr>TitleRegion1.a3.g67.2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Enc-5-Adjustments-Self-Sufficiency</dc:title>
  <dc:creator>Tchrist2</dc:creator>
  <cp:keywords/>
  <cp:lastModifiedBy>Liu, Becky@DHCS</cp:lastModifiedBy>
  <cp:lastPrinted>2023-06-06T22:35:18Z</cp:lastPrinted>
  <dcterms:created xsi:type="dcterms:W3CDTF">2017-06-12T19:42:54Z</dcterms:created>
  <dcterms:modified xsi:type="dcterms:W3CDTF">2023-11-06T23:13:44Z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80266b41-b88b-46cf-9796-247fac5b243a</vt:lpwstr>
  </property>
  <property fmtid="{D5CDD505-2E9C-101B-9397-08002B2CF9AE}" pid="4" name="Division">
    <vt:lpwstr>11;#Community Services|c23dee46-a4de-4c29-8bbc-79830d9e7d7c</vt:lpwstr>
  </property>
</Properties>
</file>