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6034A964-F800-42CF-961B-D69AFAC0D7C5}" xr6:coauthVersionLast="47" xr6:coauthVersionMax="47" xr10:uidLastSave="{00000000-0000-0000-0000-000000000000}"/>
  <bookViews>
    <workbookView xWindow="-108" yWindow="-108" windowWidth="23256" windowHeight="14016" firstSheet="1" activeTab="2" xr2:uid="{00000000-000D-0000-FFFF-FFFF00000000}"/>
  </bookViews>
  <sheets>
    <sheet name="Adjusted Resources" sheetId="1" state="hidden" r:id="rId1"/>
    <sheet name="Information" sheetId="9" r:id="rId2"/>
    <sheet name="Adjustment #1 ENC 7"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2">'Adjustment #1 ENC 7'!$A$1:$I$64</definedName>
    <definedName name="_xlnm.Print_Area" localSheetId="4">'Adjustment #3 ENC 9'!$S$1:$AC$64</definedName>
    <definedName name="_xlnm.Print_Titles" localSheetId="2">'Adjustment #1 ENC 7'!$4:$6</definedName>
    <definedName name="_xlnm.Print_Titles" localSheetId="3">'Adjustment #2 ENC 8'!$3:$6</definedName>
    <definedName name="_xlnm.Print_Titles" localSheetId="4">'Adjustment #3 ENC 9'!$3:$6</definedName>
    <definedName name="TitleRegion1.a4.i64.2">'Adjustment #1 ENC 7'!$A$4:$I$64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8" i="3"/>
  <c r="L30" i="3"/>
  <c r="L65" i="3"/>
  <c r="L57" i="3"/>
  <c r="L37" i="3"/>
  <c r="L11" i="3"/>
  <c r="L12" i="3"/>
  <c r="L20" i="3"/>
  <c r="L28" i="3"/>
  <c r="L36" i="3"/>
  <c r="B68" i="2"/>
  <c r="C44" i="2" s="1"/>
  <c r="F44" i="2" s="1"/>
  <c r="D68" i="2"/>
  <c r="E68" i="2"/>
  <c r="L9" i="3" l="1"/>
  <c r="L34" i="3"/>
  <c r="L45" i="3"/>
  <c r="L42" i="3"/>
  <c r="L49" i="3"/>
  <c r="C48" i="1" s="1"/>
  <c r="M48" i="1" s="1"/>
  <c r="U48" i="1" s="1"/>
  <c r="L63" i="3"/>
  <c r="C61" i="6" s="1"/>
  <c r="M61" i="6" s="1"/>
  <c r="U61" i="6" s="1"/>
  <c r="L53" i="3"/>
  <c r="L15" i="3"/>
  <c r="L39" i="3"/>
  <c r="L56" i="3"/>
  <c r="L43" i="3"/>
  <c r="L6" i="3"/>
  <c r="L35" i="3"/>
  <c r="C34" i="8" s="1"/>
  <c r="M34" i="8" s="1"/>
  <c r="U34" i="8" s="1"/>
  <c r="L13" i="3"/>
  <c r="C12" i="8" s="1"/>
  <c r="M12" i="8" s="1"/>
  <c r="U12" i="8" s="1"/>
  <c r="L10" i="3"/>
  <c r="L58" i="3"/>
  <c r="L48" i="3"/>
  <c r="C48" i="6" s="1"/>
  <c r="M48" i="6" s="1"/>
  <c r="U48" i="6" s="1"/>
  <c r="L61" i="3"/>
  <c r="L54" i="3"/>
  <c r="L52" i="3"/>
  <c r="L27" i="3"/>
  <c r="C27" i="4" s="1"/>
  <c r="M27" i="4" s="1"/>
  <c r="U27" i="4" s="1"/>
  <c r="L21" i="3"/>
  <c r="C21" i="6" s="1"/>
  <c r="M21" i="6" s="1"/>
  <c r="U21" i="6" s="1"/>
  <c r="L22" i="3"/>
  <c r="L62" i="3"/>
  <c r="L40" i="3"/>
  <c r="C39" i="8" s="1"/>
  <c r="M39" i="8" s="1"/>
  <c r="U39" i="8" s="1"/>
  <c r="L44" i="3"/>
  <c r="L19" i="3"/>
  <c r="L25" i="3"/>
  <c r="L26" i="3"/>
  <c r="C25" i="8" s="1"/>
  <c r="M25" i="8" s="1"/>
  <c r="U25" i="8" s="1"/>
  <c r="L7" i="3"/>
  <c r="C8" i="4" s="1"/>
  <c r="M8" i="4" s="1"/>
  <c r="U8" i="4" s="1"/>
  <c r="L32" i="3"/>
  <c r="C30" i="8"/>
  <c r="M30" i="8" s="1"/>
  <c r="U30" i="8" s="1"/>
  <c r="C31" i="5"/>
  <c r="M31" i="5" s="1"/>
  <c r="T31" i="5" s="1"/>
  <c r="C31" i="6"/>
  <c r="M31" i="6" s="1"/>
  <c r="U31" i="6" s="1"/>
  <c r="C31" i="4"/>
  <c r="M31" i="4" s="1"/>
  <c r="U31" i="4" s="1"/>
  <c r="C30" i="1"/>
  <c r="M30" i="1" s="1"/>
  <c r="U30" i="1" s="1"/>
  <c r="C49" i="4"/>
  <c r="M49" i="4" s="1"/>
  <c r="U49"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1"/>
  <c r="M25" i="1" s="1"/>
  <c r="U25" i="1" s="1"/>
  <c r="C56" i="8"/>
  <c r="M56" i="8" s="1"/>
  <c r="U56" i="8" s="1"/>
  <c r="C57" i="4"/>
  <c r="M57" i="4" s="1"/>
  <c r="U57" i="4" s="1"/>
  <c r="C57" i="5"/>
  <c r="M57" i="5" s="1"/>
  <c r="T57" i="5" s="1"/>
  <c r="C57" i="6"/>
  <c r="M57" i="6" s="1"/>
  <c r="U57" i="6" s="1"/>
  <c r="C56" i="1"/>
  <c r="M56" i="1" s="1"/>
  <c r="U56" i="1" s="1"/>
  <c r="C61" i="4"/>
  <c r="M61" i="4" s="1"/>
  <c r="U61" i="4"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1" i="4"/>
  <c r="M21" i="4" s="1"/>
  <c r="U21" i="4"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3" i="5"/>
  <c r="M13" i="5" s="1"/>
  <c r="T13" i="5"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12" i="1" l="1"/>
  <c r="M12" i="1" s="1"/>
  <c r="U12" i="1" s="1"/>
  <c r="C27" i="6"/>
  <c r="M27" i="6" s="1"/>
  <c r="U27" i="6" s="1"/>
  <c r="C20" i="1"/>
  <c r="M20" i="1" s="1"/>
  <c r="U20" i="1" s="1"/>
  <c r="C7" i="8"/>
  <c r="M7" i="8" s="1"/>
  <c r="U7" i="8" s="1"/>
  <c r="C49" i="6"/>
  <c r="M49" i="6" s="1"/>
  <c r="U49" i="6" s="1"/>
  <c r="C48" i="8"/>
  <c r="M48" i="8" s="1"/>
  <c r="U48" i="8" s="1"/>
  <c r="C13" i="4"/>
  <c r="M13" i="4" s="1"/>
  <c r="U13" i="4" s="1"/>
  <c r="C26" i="8"/>
  <c r="M26" i="8" s="1"/>
  <c r="U26" i="8" s="1"/>
  <c r="C21" i="5"/>
  <c r="M21" i="5" s="1"/>
  <c r="T21" i="5" s="1"/>
  <c r="C60" i="1"/>
  <c r="M60" i="1" s="1"/>
  <c r="U60" i="1" s="1"/>
  <c r="C49" i="5"/>
  <c r="M49" i="5" s="1"/>
  <c r="T49" i="5" s="1"/>
  <c r="C13" i="6"/>
  <c r="M13" i="6" s="1"/>
  <c r="U13" i="6" s="1"/>
  <c r="C20" i="8"/>
  <c r="M20" i="8" s="1"/>
  <c r="U20" i="8" s="1"/>
  <c r="C7" i="1"/>
  <c r="M7" i="1" s="1"/>
  <c r="U7" i="1" s="1"/>
  <c r="C61" i="5"/>
  <c r="M61" i="5" s="1"/>
  <c r="T61" i="5" s="1"/>
  <c r="C26" i="6"/>
  <c r="M26" i="6" s="1"/>
  <c r="U26" i="6" s="1"/>
  <c r="C35" i="4"/>
  <c r="M35" i="4" s="1"/>
  <c r="U35" i="4" s="1"/>
  <c r="C26" i="1"/>
  <c r="M26" i="1" s="1"/>
  <c r="U26" i="1" s="1"/>
  <c r="C8" i="5"/>
  <c r="M8" i="5" s="1"/>
  <c r="T8" i="5" s="1"/>
  <c r="C60" i="8"/>
  <c r="M60" i="8" s="1"/>
  <c r="U60" i="8" s="1"/>
  <c r="C26" i="5"/>
  <c r="M26" i="5" s="1"/>
  <c r="T26" i="5" s="1"/>
  <c r="C35" i="6"/>
  <c r="M35" i="6" s="1"/>
  <c r="U35" i="6" s="1"/>
  <c r="C27" i="5"/>
  <c r="M27" i="5" s="1"/>
  <c r="T27" i="5" s="1"/>
  <c r="C8" i="6"/>
  <c r="M8" i="6" s="1"/>
  <c r="U8" i="6" s="1"/>
  <c r="C26" i="4"/>
  <c r="M26" i="4" s="1"/>
  <c r="U26" i="4" s="1"/>
  <c r="C47" i="8"/>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<sst xmlns="http://schemas.openxmlformats.org/spreadsheetml/2006/main" count="1729" uniqueCount="198">
  <si>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</si>
  <si>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</si>
  <si>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</si>
  <si>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</si>
  <si>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</si>
  <si>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</si>
  <si>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</si>
  <si>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</si>
  <si>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</si>
  <si>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</si>
  <si>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</si>
  <si>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</si>
  <si>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</si>
  <si>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</si>
  <si>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</si>
  <si>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</si>
  <si>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</si>
  <si>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</si>
  <si>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</si>
  <si>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</si>
  <si>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</si>
  <si>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</si>
  <si>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</si>
  <si>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</si>
  <si>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</si>
  <si>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</si>
  <si>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</si>
  <si>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</si>
  <si>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</si>
  <si>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</si>
  <si>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</si>
  <si>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</si>
  <si>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</si>
  <si>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</si>
  <si>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</si>
  <si>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</si>
  <si>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</si>
  <si>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</si>
  <si>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</si>
  <si>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</si>
  <si>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</si>
  <si>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</si>
  <si>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</si>
  <si>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</si>
  <si>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</si>
  <si>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</si>
  <si>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</si>
  <si>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</si>
  <si>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</si>
  <si>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</si>
  <si>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</si>
  <si>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</si>
  <si>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</si>
  <si>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</si>
  <si>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</si>
  <si>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</si>
  <si>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</si>
  <si>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</si>
  <si>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</si>
  <si>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</si>
  <si>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</si>
  <si>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</si>
  <si>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</si>
  <si>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</si>
  <si>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</si>
  <si>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</si>
  <si>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</si>
  <si>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</si>
  <si>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</si>
  <si>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</si>
  <si>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</si>
  <si>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</si>
  <si>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</si>
  <si>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</si>
  <si>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</si>
  <si>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</si>
  <si>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</si>
  <si>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</si>
  <si>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</si>
  <si>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</si>
  <si>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</si>
  <si>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</si>
  <si>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</si>
  <si>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</si>
  <si>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</si>
  <si>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</si>
  <si>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</si>
  <si>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</si>
  <si>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</si>
  <si>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</si>
  <si>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</si>
  <si>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</si>
  <si>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</si>
  <si>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</si>
  <si>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</si>
  <si>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</si>
  <si>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</si>
  <si>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</si>
  <si>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</si>
  <si>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</si>
  <si>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</si>
  <si>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</si>
  <si>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</si>
  <si>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</si>
  <si>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</si>
  <si>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</si>
  <si>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</si>
  <si>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</si>
  <si>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</si>
  <si>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</si>
  <si>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</si>
  <si>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</si>
  <si>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</si>
  <si>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</si>
  <si>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</si>
  <si>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</si>
  <si>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</si>
  <si>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</si>
  <si>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</si>
  <si>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</si>
  <si>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</si>
  <si>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</si>
  <si>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</si>
  <si>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</si>
  <si>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</si>
  <si>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</si>
  <si>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</si>
  <si>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</si>
  <si>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</si>
  <si>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</si>
  <si>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</si>
  <si>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</si>
  <si>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</si>
  <si>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</si>
  <si>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</si>
  <si>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</si>
  <si>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</si>
  <si>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</si>
  <si>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</si>
  <si>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</si>
  <si>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</si>
  <si>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</si>
  <si>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</si>
  <si>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</si>
  <si>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</si>
  <si>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</si>
  <si>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</si>
  <si>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</si>
  <si>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</si>
  <si>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</si>
  <si>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</si>
  <si>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</si>
  <si>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</si>
  <si>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</si>
  <si>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</si>
  <si>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</si>
  <si>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</si>
  <si>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</si>
  <si>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</si>
  <si>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</si>
  <si>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</si>
  <si>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</si>
  <si>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</si>
  <si>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</si>
  <si>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</si>
  <si>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</si>
  <si>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</si>
  <si>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</si>
  <si>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</si>
  <si>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</si>
  <si>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</si>
  <si>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</si>
  <si>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</si>
  <si>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</si>
  <si>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</si>
  <si>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</si>
  <si>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</si>
  <si>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</si>
  <si>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</si>
  <si>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</si>
  <si>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</si>
  <si>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</si>
  <si>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</si>
  <si>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</si>
  <si>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</si>
  <si>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</si>
  <si>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</si>
  <si>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</si>
  <si>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</si>
  <si>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</si>
  <si>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</si>
  <si>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</si>
  <si>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</si>
  <si>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</si>
  <si>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</si>
  <si>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</si>
  <si>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Press TAB to move to input areas. Press UP, DOWN, LEFT or RIGHT ARROW in columns and rows to read through the document.</t>
  </si>
  <si>
    <t xml:space="preserve">Column B displays the FY 2022-23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</si>
</sst>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6">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5" fillId="0" borderId="0" xfId="0" applyFont="1"/>
    <xf numFmtId="0" fontId="3" fillId="0" borderId="0" xfId="3" applyFont="1" applyFill="1"/>
    <xf numFmtId="164" fontId="14" fillId="0" borderId="13" xfId="3" applyNumberFormat="1" applyFont="1" applyFill="1" applyBorder="1"/>
    <xf numFmtId="164" fontId="3" fillId="0" borderId="14" xfId="3" applyNumberFormat="1" applyFont="1" applyFill="1" applyBorder="1"/>
    <xf numFmtId="4" fontId="3" fillId="0" borderId="0" xfId="3" applyNumberFormat="1" applyFont="1" applyFill="1"/>
    <xf numFmtId="167" fontId="3" fillId="0" borderId="0" xfId="1" applyNumberFormat="1" applyFont="1" applyFill="1"/>
    <xf numFmtId="0" fontId="3" fillId="0" borderId="0" xfId="3" applyFont="1" applyFill="1" applyBorder="1"/>
    <xf numFmtId="0" fontId="0" fillId="0" borderId="0" xfId="0" applyAlignment="1">
      <alignment wrapText="1"/>
    </xf>
    <xf numFmtId="0" fontId="14" fillId="0" borderId="4" xfId="3" applyFont="1" applyFill="1" applyBorder="1" applyAlignment="1" applyProtection="1"/>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0" fontId="17" fillId="0" borderId="0" xfId="0" applyFont="1" applyAlignment="1" applyProtection="1">
      <alignment vertical="top"/>
      <protection locked="0"/>
    </xf>
    <xf numFmtId="0" fontId="16"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7" fillId="0" borderId="4" xfId="3" applyFont="1" applyFill="1" applyBorder="1" applyAlignme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cell r="J7">
            <v>4.3985717685214767E-2</v>
          </cell>
        </row>
        <row r="8">
          <cell r="I8">
            <v>2.9745114558379995E-5</v>
          </cell>
          <cell r="J8">
            <v>2.7669315329264258E-4</v>
          </cell>
        </row>
        <row r="9">
          <cell r="I9">
            <v>7.6989639100694227E-4</v>
          </cell>
          <cell r="J9">
            <v>8.9991872930079834E-4</v>
          </cell>
        </row>
        <row r="11">
          <cell r="I11">
            <v>5.4059813089823716E-3</v>
          </cell>
          <cell r="J11">
            <v>7.3011220801425603E-3</v>
          </cell>
        </row>
        <row r="12">
          <cell r="I12">
            <v>1.0120493008780802E-3</v>
          </cell>
          <cell r="J12">
            <v>1.156828435730793E-3</v>
          </cell>
        </row>
        <row r="13">
          <cell r="I13">
            <v>5.2828298613590366E-4</v>
          </cell>
          <cell r="J13">
            <v>9.5205270069340629E-4</v>
          </cell>
        </row>
        <row r="14">
          <cell r="I14">
            <v>2.6888409027702238E-2</v>
          </cell>
          <cell r="J14">
            <v>2.5621714478438896E-2</v>
          </cell>
        </row>
        <row r="15">
          <cell r="I15">
            <v>6.3180776299434996E-4</v>
          </cell>
          <cell r="J15">
            <v>1.1027862462313722E-3</v>
          </cell>
        </row>
        <row r="16">
          <cell r="I16">
            <v>3.8293963092003512E-3</v>
          </cell>
          <cell r="J16">
            <v>3.2687943637365667E-3</v>
          </cell>
        </row>
        <row r="17">
          <cell r="I17">
            <v>2.7496780833520858E-2</v>
          </cell>
          <cell r="J17">
            <v>2.7312038944038608E-2</v>
          </cell>
        </row>
        <row r="18">
          <cell r="I18">
            <v>7.3663317739671992E-4</v>
          </cell>
          <cell r="J18">
            <v>1.1035048766673407E-3</v>
          </cell>
        </row>
        <row r="19">
          <cell r="I19">
            <v>3.5333745228688161E-3</v>
          </cell>
          <cell r="J19">
            <v>4.5744608068345313E-3</v>
          </cell>
        </row>
        <row r="20">
          <cell r="I20">
            <v>5.0147416298577385E-3</v>
          </cell>
          <cell r="J20">
            <v>6.234299844774813E-3</v>
          </cell>
        </row>
        <row r="21">
          <cell r="I21">
            <v>4.2554499546004499E-4</v>
          </cell>
          <cell r="J21">
            <v>7.9667555021181247E-4</v>
          </cell>
        </row>
        <row r="22">
          <cell r="I22">
            <v>2.4112013255767648E-2</v>
          </cell>
          <cell r="J22">
            <v>2.3156300751267931E-2</v>
          </cell>
        </row>
        <row r="23">
          <cell r="I23">
            <v>3.8406216027072858E-3</v>
          </cell>
          <cell r="J23">
            <v>3.494459720228132E-3</v>
          </cell>
        </row>
        <row r="24">
          <cell r="I24">
            <v>1.7438260653522882E-3</v>
          </cell>
          <cell r="J24">
            <v>2.1281068163502021E-3</v>
          </cell>
        </row>
        <row r="25">
          <cell r="I25">
            <v>6.0571291326684941E-4</v>
          </cell>
          <cell r="J25">
            <v>9.8053540074553814E-4</v>
          </cell>
        </row>
        <row r="26">
          <cell r="I26">
            <v>0.27718590609932808</v>
          </cell>
          <cell r="J26">
            <v>0.30319694597896291</v>
          </cell>
        </row>
        <row r="27">
          <cell r="I27">
            <v>4.2376022555205015E-3</v>
          </cell>
          <cell r="J27">
            <v>3.7146662317410341E-3</v>
          </cell>
        </row>
        <row r="28">
          <cell r="I28">
            <v>6.5815460911253518E-3</v>
          </cell>
          <cell r="J28">
            <v>6.4415290621787627E-3</v>
          </cell>
        </row>
        <row r="29">
          <cell r="I29">
            <v>3.9368817253914053E-4</v>
          </cell>
          <cell r="J29">
            <v>7.0620112409258695E-4</v>
          </cell>
        </row>
        <row r="30">
          <cell r="I30">
            <v>2.2879488230754825E-3</v>
          </cell>
          <cell r="J30">
            <v>3.2583357293300605E-3</v>
          </cell>
        </row>
        <row r="31">
          <cell r="I31">
            <v>7.9241657372421895E-3</v>
          </cell>
          <cell r="J31">
            <v>8.2457631868821241E-3</v>
          </cell>
        </row>
        <row r="32">
          <cell r="I32">
            <v>2.1203275001025545E-4</v>
          </cell>
          <cell r="J32">
            <v>5.479022519827931E-4</v>
          </cell>
        </row>
        <row r="33">
          <cell r="I33">
            <v>2.8466512133349205E-4</v>
          </cell>
          <cell r="J33">
            <v>4.496628312378505E-4</v>
          </cell>
        </row>
        <row r="34">
          <cell r="I34">
            <v>1.160222020082817E-2</v>
          </cell>
          <cell r="J34">
            <v>1.1661999745361713E-2</v>
          </cell>
        </row>
        <row r="35">
          <cell r="I35">
            <v>3.0293880458058184E-3</v>
          </cell>
          <cell r="J35">
            <v>3.6565717129618358E-3</v>
          </cell>
        </row>
        <row r="36">
          <cell r="I36">
            <v>2.1947817048125233E-3</v>
          </cell>
          <cell r="J36">
            <v>2.5948953555512055E-3</v>
          </cell>
        </row>
        <row r="37">
          <cell r="I37">
            <v>7.8276495574130467E-2</v>
          </cell>
          <cell r="J37">
            <v>5.9405674255347186E-2</v>
          </cell>
        </row>
        <row r="38">
          <cell r="I38">
            <v>7.9474388559692653E-3</v>
          </cell>
          <cell r="J38">
            <v>5.4015627456001358E-3</v>
          </cell>
        </row>
        <row r="39">
          <cell r="I39">
            <v>3.977213112343191E-4</v>
          </cell>
          <cell r="J39">
            <v>8.777524504939569E-4</v>
          </cell>
        </row>
        <row r="40">
          <cell r="I40">
            <v>5.7646663004237417E-2</v>
          </cell>
          <cell r="J40">
            <v>4.4037193496855503E-2</v>
          </cell>
        </row>
        <row r="41">
          <cell r="I41">
            <v>3.7881616298633153E-2</v>
          </cell>
          <cell r="J41">
            <v>4.14657463226457E-2</v>
          </cell>
        </row>
        <row r="42">
          <cell r="I42">
            <v>1.5022755198129797E-3</v>
          </cell>
          <cell r="J42">
            <v>1.2529844168805372E-3</v>
          </cell>
        </row>
        <row r="43">
          <cell r="I43">
            <v>5.4157368903552168E-2</v>
          </cell>
          <cell r="J43">
            <v>4.9417110936655802E-2</v>
          </cell>
        </row>
        <row r="44">
          <cell r="I44">
            <v>8.0902090132213861E-2</v>
          </cell>
          <cell r="J44">
            <v>6.9681515286619575E-2</v>
          </cell>
        </row>
        <row r="45">
          <cell r="I45">
            <v>2.3592231099104004E-2</v>
          </cell>
          <cell r="J45">
            <v>3.2788362357752003E-2</v>
          </cell>
        </row>
        <row r="46">
          <cell r="I46">
            <v>1.9199311934661428E-2</v>
          </cell>
          <cell r="J46">
            <v>1.8471963951756026E-2</v>
          </cell>
        </row>
        <row r="47">
          <cell r="I47">
            <v>6.3145887438417498E-3</v>
          </cell>
          <cell r="J47">
            <v>6.2525589155027891E-3</v>
          </cell>
        </row>
        <row r="48">
          <cell r="I48">
            <v>1.9135652689545857E-2</v>
          </cell>
          <cell r="J48">
            <v>1.7232372964192652E-2</v>
          </cell>
        </row>
        <row r="49">
          <cell r="I49">
            <v>1.2820880496613358E-2</v>
          </cell>
          <cell r="J49">
            <v>1.0647460714999167E-2</v>
          </cell>
        </row>
        <row r="50">
          <cell r="I50">
            <v>4.619938315014633E-2</v>
          </cell>
          <cell r="J50">
            <v>5.0083671352947397E-2</v>
          </cell>
        </row>
        <row r="51">
          <cell r="I51">
            <v>7.351701630923857E-3</v>
          </cell>
          <cell r="J51">
            <v>7.2584966139924365E-3</v>
          </cell>
        </row>
        <row r="52">
          <cell r="I52">
            <v>4.3583901549103382E-3</v>
          </cell>
          <cell r="J52">
            <v>5.306908537514453E-3</v>
          </cell>
        </row>
        <row r="53">
          <cell r="I53">
            <v>6.5645368479848656E-5</v>
          </cell>
          <cell r="J53">
            <v>3.4847114627351348E-4</v>
          </cell>
        </row>
        <row r="54">
          <cell r="I54">
            <v>1.082117435531798E-3</v>
          </cell>
          <cell r="J54">
            <v>1.4880217705189314E-3</v>
          </cell>
        </row>
        <row r="55">
          <cell r="I55">
            <v>9.5746406465534832E-3</v>
          </cell>
          <cell r="J55">
            <v>1.1176245862489999E-2</v>
          </cell>
        </row>
        <row r="56">
          <cell r="I56">
            <v>1.0546864204021806E-2</v>
          </cell>
          <cell r="J56">
            <v>9.5105688172397937E-3</v>
          </cell>
        </row>
        <row r="57">
          <cell r="I57">
            <v>1.364377329521522E-2</v>
          </cell>
          <cell r="J57">
            <v>1.347441762502222E-2</v>
          </cell>
        </row>
        <row r="58">
          <cell r="I58">
            <v>4.5645090991239447E-3</v>
          </cell>
          <cell r="J58">
            <v>5.058434383471656E-3</v>
          </cell>
        </row>
        <row r="59">
          <cell r="I59">
            <v>1.6329142502974506E-3</v>
          </cell>
          <cell r="J59">
            <v>1.8397426268868321E-3</v>
          </cell>
        </row>
        <row r="61">
          <cell r="I61">
            <v>4.1121537546560396E-4</v>
          </cell>
          <cell r="J61">
            <v>6.7881512793020596E-4</v>
          </cell>
        </row>
        <row r="62">
          <cell r="I62">
            <v>1.3237524854500282E-2</v>
          </cell>
          <cell r="J62">
            <v>1.4882653324900698E-2</v>
          </cell>
        </row>
        <row r="63">
          <cell r="I63">
            <v>1.1619084284282776E-3</v>
          </cell>
          <cell r="J63">
            <v>1.2978393689505807E-3</v>
          </cell>
        </row>
        <row r="64">
          <cell r="I64">
            <v>1.8899504209689583E-2</v>
          </cell>
          <cell r="J64">
            <v>1.7314854528237878E-2</v>
          </cell>
        </row>
        <row r="65">
          <cell r="I65">
            <v>5.6756106777683217E-3</v>
          </cell>
          <cell r="J65">
            <v>4.5281163041390885E-3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77734375" style="5" bestFit="1" customWidth="1"/>
    <col min="2" max="2" width="11.77734375" style="5" bestFit="1" customWidth="1"/>
    <col min="3" max="3" width="10.5546875" style="5" bestFit="1" customWidth="1"/>
    <col min="4" max="5" width="11.77734375" style="5" bestFit="1" customWidth="1"/>
    <col min="6" max="6" width="12.21875" style="5" bestFit="1" customWidth="1"/>
    <col min="7" max="9" width="11.77734375" style="5" bestFit="1" customWidth="1"/>
    <col min="10" max="10" width="2.77734375" style="5" customWidth="1"/>
    <col min="11" max="11" width="13.77734375" style="8" bestFit="1" customWidth="1"/>
    <col min="12" max="12" width="11.77734375" style="5" bestFit="1" customWidth="1"/>
    <col min="13" max="13" width="9.5546875" style="5" bestFit="1" customWidth="1"/>
    <col min="14" max="14" width="12.21875" style="5" bestFit="1" customWidth="1"/>
    <col min="15" max="16" width="11.77734375" style="5" bestFit="1" customWidth="1"/>
    <col min="17" max="18" width="2.77734375" style="8"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bestFit="1" customWidth="1"/>
    <col min="32" max="34" width="11.21875" style="5" bestFit="1" customWidth="1"/>
    <col min="35" max="36" width="10.5546875" style="5" bestFit="1" customWidth="1"/>
    <col min="37" max="37" width="15.5546875" style="5" bestFit="1" customWidth="1"/>
    <col min="38" max="16384" width="11.44140625" style="5"/>
  </cols>
  <sheetData>
    <row r="1" spans="1:37" ht="13.05" customHeight="1" x14ac:dyDescent="0.3">
      <c r="A1" s="218" t="s">
        <v>0</v>
      </c>
      <c r="B1" s="219"/>
      <c r="C1" s="219"/>
      <c r="D1" s="219"/>
      <c r="E1" s="219"/>
      <c r="F1" s="219"/>
      <c r="G1" s="219"/>
      <c r="H1" s="219"/>
      <c r="I1" s="220"/>
      <c r="J1" s="2"/>
      <c r="K1" s="221" t="s">
        <v>0</v>
      </c>
      <c r="L1" s="222"/>
      <c r="M1" s="222"/>
      <c r="N1" s="222"/>
      <c r="O1" s="222"/>
      <c r="P1" s="222"/>
      <c r="Q1" s="223"/>
      <c r="R1" s="4"/>
      <c r="S1" s="218" t="s">
        <v>0</v>
      </c>
      <c r="T1" s="219"/>
      <c r="U1" s="219"/>
      <c r="V1" s="219"/>
      <c r="W1" s="219"/>
      <c r="X1" s="219"/>
      <c r="Y1" s="219"/>
      <c r="Z1" s="219"/>
      <c r="AA1" s="219"/>
      <c r="AB1" s="219"/>
      <c r="AC1" s="220"/>
      <c r="AD1" s="1"/>
      <c r="AE1" s="224" t="s">
        <v>141</v>
      </c>
      <c r="AF1" s="224"/>
      <c r="AG1" s="224"/>
      <c r="AH1" s="224"/>
      <c r="AI1" s="224"/>
      <c r="AJ1" s="224"/>
      <c r="AK1" s="224"/>
    </row>
    <row r="2" spans="1:37" s="8" customFormat="1" ht="20.100000000000001" customHeight="1" x14ac:dyDescent="0.3">
      <c r="A2" s="225" t="s">
        <v>1</v>
      </c>
      <c r="B2" s="226"/>
      <c r="C2" s="227" t="s">
        <v>2</v>
      </c>
      <c r="D2" s="227"/>
      <c r="E2" s="227"/>
      <c r="F2" s="227"/>
      <c r="G2" s="227"/>
      <c r="H2" s="227"/>
      <c r="I2" s="227"/>
      <c r="J2" s="6"/>
      <c r="K2" s="225" t="s">
        <v>1</v>
      </c>
      <c r="L2" s="226"/>
      <c r="M2" s="221" t="s">
        <v>3</v>
      </c>
      <c r="N2" s="222"/>
      <c r="O2" s="222"/>
      <c r="P2" s="222"/>
      <c r="Q2" s="223"/>
      <c r="R2" s="7"/>
      <c r="S2" s="225" t="s">
        <v>1</v>
      </c>
      <c r="T2" s="226"/>
      <c r="U2" s="221" t="s">
        <v>4</v>
      </c>
      <c r="V2" s="222"/>
      <c r="W2" s="222"/>
      <c r="X2" s="222"/>
      <c r="Y2" s="222"/>
      <c r="Z2" s="222"/>
      <c r="AA2" s="222"/>
      <c r="AB2" s="222"/>
      <c r="AC2" s="223"/>
      <c r="AD2" s="3"/>
      <c r="AE2" s="224"/>
      <c r="AF2" s="224"/>
      <c r="AG2" s="224"/>
      <c r="AH2" s="224"/>
      <c r="AI2" s="224"/>
      <c r="AJ2" s="224"/>
      <c r="AK2" s="224"/>
    </row>
    <row r="3" spans="1:37" s="15" customFormat="1" ht="97.05"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15" t="s">
        <v>25</v>
      </c>
      <c r="AG3" s="216"/>
      <c r="AH3" s="216"/>
      <c r="AI3" s="217"/>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zoomScale="80" zoomScaleNormal="80" workbookViewId="0">
      <selection sqref="A1:A11"/>
    </sheetView>
  </sheetViews>
  <sheetFormatPr defaultColWidth="0" defaultRowHeight="14.4" zeroHeight="1" x14ac:dyDescent="0.3"/>
  <cols>
    <col min="1" max="1" width="95.77734375" customWidth="1"/>
    <col min="2" max="2" width="10.77734375" hidden="1" customWidth="1"/>
    <col min="3" max="16384" width="9.21875" hidden="1"/>
  </cols>
  <sheetData>
    <row r="1" spans="1:1" ht="15" x14ac:dyDescent="0.3">
      <c r="A1" s="202" t="s">
        <v>196</v>
      </c>
    </row>
    <row r="2" spans="1:1" ht="31.2" x14ac:dyDescent="0.3">
      <c r="A2" s="203" t="s">
        <v>188</v>
      </c>
    </row>
    <row r="3" spans="1:1" ht="60" x14ac:dyDescent="0.3">
      <c r="A3" s="204" t="s">
        <v>187</v>
      </c>
    </row>
    <row r="4" spans="1:1" ht="30" x14ac:dyDescent="0.3">
      <c r="A4" s="204" t="s">
        <v>189</v>
      </c>
    </row>
    <row r="5" spans="1:1" ht="45" x14ac:dyDescent="0.3">
      <c r="A5" s="204" t="s">
        <v>197</v>
      </c>
    </row>
    <row r="6" spans="1:1" ht="60" x14ac:dyDescent="0.3">
      <c r="A6" s="204" t="s">
        <v>190</v>
      </c>
    </row>
    <row r="7" spans="1:1" ht="60" x14ac:dyDescent="0.3">
      <c r="A7" s="204" t="s">
        <v>191</v>
      </c>
    </row>
    <row r="8" spans="1:1" ht="45" x14ac:dyDescent="0.3">
      <c r="A8" s="204" t="s">
        <v>192</v>
      </c>
    </row>
    <row r="9" spans="1:1" ht="45" x14ac:dyDescent="0.3">
      <c r="A9" s="204" t="s">
        <v>193</v>
      </c>
    </row>
    <row r="10" spans="1:1" ht="45" x14ac:dyDescent="0.3">
      <c r="A10" s="204" t="s">
        <v>194</v>
      </c>
    </row>
    <row r="11" spans="1:1" ht="45" x14ac:dyDescent="0.3">
      <c r="A11" s="204" t="s">
        <v>195</v>
      </c>
    </row>
    <row r="12" spans="1:1" hidden="1" x14ac:dyDescent="0.3">
      <c r="A12" s="196"/>
    </row>
    <row r="13" spans="1:1" hidden="1" x14ac:dyDescent="0.3">
      <c r="A13" s="196"/>
    </row>
    <row r="14" spans="1:1" hidden="1" x14ac:dyDescent="0.3">
      <c r="A14" s="196"/>
    </row>
    <row r="15" spans="1:1" hidden="1" x14ac:dyDescent="0.3">
      <c r="A15" s="196"/>
    </row>
    <row r="16" spans="1:1" hidden="1" x14ac:dyDescent="0.3">
      <c r="A16" s="196"/>
    </row>
    <row r="17" spans="1:1" hidden="1" x14ac:dyDescent="0.3">
      <c r="A17" s="196"/>
    </row>
    <row r="18" spans="1:1" hidden="1" x14ac:dyDescent="0.3">
      <c r="A18" s="196"/>
    </row>
    <row r="19" spans="1:1" hidden="1" x14ac:dyDescent="0.3">
      <c r="A19" s="196"/>
    </row>
    <row r="20" spans="1:1" hidden="1" x14ac:dyDescent="0.3">
      <c r="A20" s="196"/>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5"/>
  <sheetViews>
    <sheetView tabSelected="1" zoomScale="80" zoomScaleNormal="80" workbookViewId="0">
      <selection activeCell="A7" sqref="A7"/>
    </sheetView>
  </sheetViews>
  <sheetFormatPr defaultColWidth="0" defaultRowHeight="15" zeroHeight="1" x14ac:dyDescent="0.25"/>
  <cols>
    <col min="1" max="1" width="18.21875" style="190" bestFit="1" customWidth="1"/>
    <col min="2" max="2" width="14.44140625" style="190" bestFit="1" customWidth="1"/>
    <col min="3" max="3" width="14.21875" style="190" bestFit="1" customWidth="1"/>
    <col min="4" max="6" width="13" style="190" customWidth="1"/>
    <col min="7" max="7" width="15.44140625" style="190" bestFit="1" customWidth="1"/>
    <col min="8" max="9" width="13" style="190" customWidth="1"/>
    <col min="10" max="16384" width="13" style="189" hidden="1"/>
  </cols>
  <sheetData>
    <row r="1" spans="1:9" ht="15" customHeight="1" x14ac:dyDescent="0.3">
      <c r="A1" s="205" t="s">
        <v>196</v>
      </c>
      <c r="B1" s="197"/>
      <c r="C1" s="197"/>
      <c r="D1" s="197"/>
      <c r="E1" s="197"/>
      <c r="F1" s="197"/>
      <c r="G1" s="197"/>
      <c r="H1" s="197"/>
      <c r="I1" s="197"/>
    </row>
    <row r="2" spans="1:9" ht="15" customHeight="1" x14ac:dyDescent="0.3">
      <c r="A2" s="231" t="s">
        <v>145</v>
      </c>
      <c r="B2" s="232"/>
      <c r="C2" s="232"/>
      <c r="D2" s="232"/>
      <c r="E2" s="232"/>
      <c r="F2" s="232"/>
      <c r="G2" s="232"/>
      <c r="H2" s="232"/>
      <c r="I2" s="233"/>
    </row>
    <row r="3" spans="1:9" ht="15.6" x14ac:dyDescent="0.25">
      <c r="A3" s="228" t="s">
        <v>2</v>
      </c>
      <c r="B3" s="229"/>
      <c r="C3" s="229"/>
      <c r="D3" s="229"/>
      <c r="E3" s="229"/>
      <c r="F3" s="229"/>
      <c r="G3" s="229"/>
      <c r="H3" s="229"/>
      <c r="I3" s="230"/>
    </row>
    <row r="4" spans="1:9" ht="156" x14ac:dyDescent="0.25">
      <c r="A4" s="206" t="s">
        <v>5</v>
      </c>
      <c r="B4" s="206" t="s">
        <v>159</v>
      </c>
      <c r="C4" s="206" t="s">
        <v>160</v>
      </c>
      <c r="D4" s="206" t="s">
        <v>143</v>
      </c>
      <c r="E4" s="206" t="s">
        <v>144</v>
      </c>
      <c r="F4" s="206" t="s">
        <v>10</v>
      </c>
      <c r="G4" s="206" t="s">
        <v>11</v>
      </c>
      <c r="H4" s="206" t="s">
        <v>12</v>
      </c>
      <c r="I4" s="206" t="s">
        <v>13</v>
      </c>
    </row>
    <row r="5" spans="1:9" x14ac:dyDescent="0.25">
      <c r="A5" s="198"/>
      <c r="B5" s="207" t="s">
        <v>165</v>
      </c>
      <c r="C5" s="207" t="s">
        <v>166</v>
      </c>
      <c r="D5" s="207" t="s">
        <v>167</v>
      </c>
      <c r="E5" s="207" t="s">
        <v>168</v>
      </c>
      <c r="F5" s="207" t="s">
        <v>169</v>
      </c>
      <c r="G5" s="207" t="s">
        <v>170</v>
      </c>
      <c r="H5" s="207" t="s">
        <v>171</v>
      </c>
      <c r="I5" s="207" t="s">
        <v>172</v>
      </c>
    </row>
    <row r="6" spans="1:9" x14ac:dyDescent="0.25">
      <c r="A6" s="199"/>
      <c r="B6" s="200"/>
      <c r="C6" s="200"/>
      <c r="D6" s="200"/>
      <c r="E6" s="209" t="s">
        <v>182</v>
      </c>
      <c r="F6" s="209" t="s">
        <v>183</v>
      </c>
      <c r="G6" s="210" t="s">
        <v>184</v>
      </c>
      <c r="H6" s="210" t="s">
        <v>185</v>
      </c>
      <c r="I6" s="210" t="s">
        <v>186</v>
      </c>
    </row>
    <row r="7" spans="1:9" x14ac:dyDescent="0.25">
      <c r="A7" s="208" t="s">
        <v>47</v>
      </c>
      <c r="B7" s="211">
        <f>[1]Allocation!I7</f>
        <v>3.928120045611587E-2</v>
      </c>
      <c r="C7" s="211">
        <f>[1]Allocation!J7</f>
        <v>4.3985717685214767E-2</v>
      </c>
      <c r="D7" s="211">
        <f>IF(B7&gt;C7,B7,0)</f>
        <v>0</v>
      </c>
      <c r="E7" s="211">
        <f>D7*0.2</f>
        <v>0</v>
      </c>
      <c r="F7" s="211">
        <f>D7-E7</f>
        <v>0</v>
      </c>
      <c r="G7" s="211">
        <f>IF(E7&gt;0,B7/C7,0)</f>
        <v>0</v>
      </c>
      <c r="H7" s="211">
        <f>G7*E7</f>
        <v>0</v>
      </c>
      <c r="I7" s="212">
        <f>ROUND(F7+H7,6)</f>
        <v>0</v>
      </c>
    </row>
    <row r="8" spans="1:9" x14ac:dyDescent="0.25">
      <c r="A8" s="213" t="s">
        <v>48</v>
      </c>
      <c r="B8" s="211">
        <f>[1]Allocation!I8</f>
        <v>2.9745114558379995E-5</v>
      </c>
      <c r="C8" s="211">
        <f>[1]Allocation!J8</f>
        <v>2.7669315329264258E-4</v>
      </c>
      <c r="D8" s="211">
        <f t="shared" ref="D8:D63" si="0">IF(B8&gt;C8,B8,0)</f>
        <v>0</v>
      </c>
      <c r="E8" s="211">
        <f t="shared" ref="E8:E63" si="1">D8*0.2</f>
        <v>0</v>
      </c>
      <c r="F8" s="211">
        <f t="shared" ref="F8:F63" si="2">D8-E8</f>
        <v>0</v>
      </c>
      <c r="G8" s="211">
        <f t="shared" ref="G8:G63" si="3">IF(E8&gt;0,B8/C8,0)</f>
        <v>0</v>
      </c>
      <c r="H8" s="211">
        <f>G8*E8</f>
        <v>0</v>
      </c>
      <c r="I8" s="212">
        <f>ROUND(F8+H8,6)</f>
        <v>0</v>
      </c>
    </row>
    <row r="9" spans="1:9" x14ac:dyDescent="0.25">
      <c r="A9" s="213" t="s">
        <v>49</v>
      </c>
      <c r="B9" s="211">
        <f>[1]Allocation!I9</f>
        <v>7.6989639100694227E-4</v>
      </c>
      <c r="C9" s="211">
        <f>[1]Allocation!J9</f>
        <v>8.9991872930079834E-4</v>
      </c>
      <c r="D9" s="211">
        <f t="shared" si="0"/>
        <v>0</v>
      </c>
      <c r="E9" s="211">
        <f t="shared" si="1"/>
        <v>0</v>
      </c>
      <c r="F9" s="211">
        <f t="shared" si="2"/>
        <v>0</v>
      </c>
      <c r="G9" s="211">
        <f t="shared" si="3"/>
        <v>0</v>
      </c>
      <c r="H9" s="211">
        <f>G9*E9</f>
        <v>0</v>
      </c>
      <c r="I9" s="212">
        <f t="shared" ref="I9:I63" si="4">ROUND(F9+H9,6)</f>
        <v>0</v>
      </c>
    </row>
    <row r="10" spans="1:9" x14ac:dyDescent="0.25">
      <c r="A10" s="208" t="s">
        <v>50</v>
      </c>
      <c r="B10" s="211">
        <f>[1]Allocation!I11</f>
        <v>5.4059813089823716E-3</v>
      </c>
      <c r="C10" s="211">
        <f>[1]Allocation!J11</f>
        <v>7.3011220801425603E-3</v>
      </c>
      <c r="D10" s="211">
        <f t="shared" si="0"/>
        <v>0</v>
      </c>
      <c r="E10" s="211">
        <f t="shared" si="1"/>
        <v>0</v>
      </c>
      <c r="F10" s="211">
        <f t="shared" si="2"/>
        <v>0</v>
      </c>
      <c r="G10" s="211">
        <f t="shared" si="3"/>
        <v>0</v>
      </c>
      <c r="H10" s="211">
        <f t="shared" ref="H10:H63" si="5">G10*E10</f>
        <v>0</v>
      </c>
      <c r="I10" s="212">
        <f t="shared" si="4"/>
        <v>0</v>
      </c>
    </row>
    <row r="11" spans="1:9" x14ac:dyDescent="0.25">
      <c r="A11" s="208" t="s">
        <v>51</v>
      </c>
      <c r="B11" s="211">
        <f>[1]Allocation!I12</f>
        <v>1.0120493008780802E-3</v>
      </c>
      <c r="C11" s="211">
        <f>[1]Allocation!J12</f>
        <v>1.156828435730793E-3</v>
      </c>
      <c r="D11" s="211">
        <f t="shared" si="0"/>
        <v>0</v>
      </c>
      <c r="E11" s="211">
        <f t="shared" si="1"/>
        <v>0</v>
      </c>
      <c r="F11" s="211">
        <f t="shared" si="2"/>
        <v>0</v>
      </c>
      <c r="G11" s="211">
        <f t="shared" si="3"/>
        <v>0</v>
      </c>
      <c r="H11" s="211">
        <f t="shared" si="5"/>
        <v>0</v>
      </c>
      <c r="I11" s="212">
        <f t="shared" si="4"/>
        <v>0</v>
      </c>
    </row>
    <row r="12" spans="1:9" x14ac:dyDescent="0.25">
      <c r="A12" s="208" t="s">
        <v>52</v>
      </c>
      <c r="B12" s="211">
        <f>[1]Allocation!I13</f>
        <v>5.2828298613590366E-4</v>
      </c>
      <c r="C12" s="211">
        <f>[1]Allocation!J13</f>
        <v>9.5205270069340629E-4</v>
      </c>
      <c r="D12" s="211">
        <f t="shared" si="0"/>
        <v>0</v>
      </c>
      <c r="E12" s="211">
        <f t="shared" si="1"/>
        <v>0</v>
      </c>
      <c r="F12" s="211">
        <f t="shared" si="2"/>
        <v>0</v>
      </c>
      <c r="G12" s="211">
        <f t="shared" si="3"/>
        <v>0</v>
      </c>
      <c r="H12" s="211">
        <f t="shared" si="5"/>
        <v>0</v>
      </c>
      <c r="I12" s="212">
        <f t="shared" si="4"/>
        <v>0</v>
      </c>
    </row>
    <row r="13" spans="1:9" x14ac:dyDescent="0.25">
      <c r="A13" s="208" t="s">
        <v>53</v>
      </c>
      <c r="B13" s="211">
        <f>[1]Allocation!I14</f>
        <v>2.6888409027702238E-2</v>
      </c>
      <c r="C13" s="211">
        <f>[1]Allocation!J14</f>
        <v>2.5621714478438896E-2</v>
      </c>
      <c r="D13" s="211">
        <f t="shared" si="0"/>
        <v>2.6888409027702238E-2</v>
      </c>
      <c r="E13" s="211">
        <f t="shared" si="1"/>
        <v>5.3776818055404482E-3</v>
      </c>
      <c r="F13" s="211">
        <f t="shared" si="2"/>
        <v>2.1510727222161789E-2</v>
      </c>
      <c r="G13" s="211">
        <f t="shared" si="3"/>
        <v>1.049438321168136</v>
      </c>
      <c r="H13" s="211">
        <f t="shared" si="5"/>
        <v>5.643545365782798E-3</v>
      </c>
      <c r="I13" s="212">
        <f t="shared" si="4"/>
        <v>2.7154000000000001E-2</v>
      </c>
    </row>
    <row r="14" spans="1:9" x14ac:dyDescent="0.25">
      <c r="A14" s="208" t="s">
        <v>54</v>
      </c>
      <c r="B14" s="211">
        <f>[1]Allocation!I15</f>
        <v>6.3180776299434996E-4</v>
      </c>
      <c r="C14" s="211">
        <f>[1]Allocation!J15</f>
        <v>1.1027862462313722E-3</v>
      </c>
      <c r="D14" s="211">
        <f t="shared" si="0"/>
        <v>0</v>
      </c>
      <c r="E14" s="211">
        <f t="shared" si="1"/>
        <v>0</v>
      </c>
      <c r="F14" s="211">
        <f t="shared" si="2"/>
        <v>0</v>
      </c>
      <c r="G14" s="211">
        <f t="shared" si="3"/>
        <v>0</v>
      </c>
      <c r="H14" s="211">
        <f t="shared" si="5"/>
        <v>0</v>
      </c>
      <c r="I14" s="212">
        <f t="shared" si="4"/>
        <v>0</v>
      </c>
    </row>
    <row r="15" spans="1:9" x14ac:dyDescent="0.25">
      <c r="A15" s="208" t="s">
        <v>55</v>
      </c>
      <c r="B15" s="211">
        <f>[1]Allocation!I16</f>
        <v>3.8293963092003512E-3</v>
      </c>
      <c r="C15" s="211">
        <f>[1]Allocation!J16</f>
        <v>3.2687943637365667E-3</v>
      </c>
      <c r="D15" s="211">
        <f t="shared" si="0"/>
        <v>3.8293963092003512E-3</v>
      </c>
      <c r="E15" s="211">
        <f t="shared" si="1"/>
        <v>7.6587926184007026E-4</v>
      </c>
      <c r="F15" s="211">
        <f t="shared" si="2"/>
        <v>3.063517047360281E-3</v>
      </c>
      <c r="G15" s="211">
        <f t="shared" si="3"/>
        <v>1.1715011356122627</v>
      </c>
      <c r="H15" s="211">
        <f t="shared" si="5"/>
        <v>8.9722842498752382E-4</v>
      </c>
      <c r="I15" s="212">
        <f t="shared" si="4"/>
        <v>3.9610000000000001E-3</v>
      </c>
    </row>
    <row r="16" spans="1:9" x14ac:dyDescent="0.25">
      <c r="A16" s="208" t="s">
        <v>56</v>
      </c>
      <c r="B16" s="211">
        <f>[1]Allocation!I17</f>
        <v>2.7496780833520858E-2</v>
      </c>
      <c r="C16" s="211">
        <f>[1]Allocation!J17</f>
        <v>2.7312038944038608E-2</v>
      </c>
      <c r="D16" s="211">
        <f t="shared" si="0"/>
        <v>2.7496780833520858E-2</v>
      </c>
      <c r="E16" s="211">
        <f t="shared" si="1"/>
        <v>5.4993561667041717E-3</v>
      </c>
      <c r="F16" s="211">
        <f t="shared" si="2"/>
        <v>2.1997424666816687E-2</v>
      </c>
      <c r="G16" s="211">
        <f t="shared" si="3"/>
        <v>1.0067641192904264</v>
      </c>
      <c r="H16" s="211">
        <f t="shared" si="5"/>
        <v>5.5365544678363009E-3</v>
      </c>
      <c r="I16" s="212">
        <f t="shared" si="4"/>
        <v>2.7533999999999999E-2</v>
      </c>
    </row>
    <row r="17" spans="1:9" x14ac:dyDescent="0.25">
      <c r="A17" s="208" t="s">
        <v>57</v>
      </c>
      <c r="B17" s="211">
        <f>[1]Allocation!I18</f>
        <v>7.3663317739671992E-4</v>
      </c>
      <c r="C17" s="211">
        <f>[1]Allocation!J18</f>
        <v>1.1035048766673407E-3</v>
      </c>
      <c r="D17" s="211">
        <f t="shared" si="0"/>
        <v>0</v>
      </c>
      <c r="E17" s="211">
        <f t="shared" si="1"/>
        <v>0</v>
      </c>
      <c r="F17" s="211">
        <f t="shared" si="2"/>
        <v>0</v>
      </c>
      <c r="G17" s="211">
        <f t="shared" si="3"/>
        <v>0</v>
      </c>
      <c r="H17" s="211">
        <f t="shared" si="5"/>
        <v>0</v>
      </c>
      <c r="I17" s="212">
        <f t="shared" si="4"/>
        <v>0</v>
      </c>
    </row>
    <row r="18" spans="1:9" x14ac:dyDescent="0.25">
      <c r="A18" s="208" t="s">
        <v>58</v>
      </c>
      <c r="B18" s="211">
        <f>[1]Allocation!I19</f>
        <v>3.5333745228688161E-3</v>
      </c>
      <c r="C18" s="211">
        <f>[1]Allocation!J19</f>
        <v>4.5744608068345313E-3</v>
      </c>
      <c r="D18" s="211">
        <f t="shared" si="0"/>
        <v>0</v>
      </c>
      <c r="E18" s="211">
        <f t="shared" si="1"/>
        <v>0</v>
      </c>
      <c r="F18" s="211">
        <f t="shared" si="2"/>
        <v>0</v>
      </c>
      <c r="G18" s="211">
        <f t="shared" si="3"/>
        <v>0</v>
      </c>
      <c r="H18" s="211">
        <f t="shared" si="5"/>
        <v>0</v>
      </c>
      <c r="I18" s="212">
        <f t="shared" si="4"/>
        <v>0</v>
      </c>
    </row>
    <row r="19" spans="1:9" x14ac:dyDescent="0.25">
      <c r="A19" s="208" t="s">
        <v>59</v>
      </c>
      <c r="B19" s="211">
        <f>[1]Allocation!I20</f>
        <v>5.0147416298577385E-3</v>
      </c>
      <c r="C19" s="211">
        <f>[1]Allocation!J20</f>
        <v>6.234299844774813E-3</v>
      </c>
      <c r="D19" s="211">
        <f t="shared" si="0"/>
        <v>0</v>
      </c>
      <c r="E19" s="211">
        <f t="shared" si="1"/>
        <v>0</v>
      </c>
      <c r="F19" s="211">
        <f t="shared" si="2"/>
        <v>0</v>
      </c>
      <c r="G19" s="211">
        <f t="shared" si="3"/>
        <v>0</v>
      </c>
      <c r="H19" s="211">
        <f t="shared" si="5"/>
        <v>0</v>
      </c>
      <c r="I19" s="212">
        <f t="shared" si="4"/>
        <v>0</v>
      </c>
    </row>
    <row r="20" spans="1:9" x14ac:dyDescent="0.25">
      <c r="A20" s="208" t="s">
        <v>60</v>
      </c>
      <c r="B20" s="211">
        <f>[1]Allocation!I21</f>
        <v>4.2554499546004499E-4</v>
      </c>
      <c r="C20" s="211">
        <f>[1]Allocation!J21</f>
        <v>7.9667555021181247E-4</v>
      </c>
      <c r="D20" s="211">
        <f t="shared" si="0"/>
        <v>0</v>
      </c>
      <c r="E20" s="211">
        <f t="shared" si="1"/>
        <v>0</v>
      </c>
      <c r="F20" s="211">
        <f t="shared" si="2"/>
        <v>0</v>
      </c>
      <c r="G20" s="211">
        <f t="shared" si="3"/>
        <v>0</v>
      </c>
      <c r="H20" s="211">
        <f t="shared" si="5"/>
        <v>0</v>
      </c>
      <c r="I20" s="212">
        <f t="shared" si="4"/>
        <v>0</v>
      </c>
    </row>
    <row r="21" spans="1:9" x14ac:dyDescent="0.25">
      <c r="A21" s="208" t="s">
        <v>61</v>
      </c>
      <c r="B21" s="211">
        <f>[1]Allocation!I22</f>
        <v>2.4112013255767648E-2</v>
      </c>
      <c r="C21" s="211">
        <f>[1]Allocation!J22</f>
        <v>2.3156300751267931E-2</v>
      </c>
      <c r="D21" s="211">
        <f t="shared" si="0"/>
        <v>2.4112013255767648E-2</v>
      </c>
      <c r="E21" s="211">
        <f t="shared" si="1"/>
        <v>4.8224026511535303E-3</v>
      </c>
      <c r="F21" s="211">
        <f t="shared" si="2"/>
        <v>1.9289610604614118E-2</v>
      </c>
      <c r="G21" s="211">
        <f t="shared" si="3"/>
        <v>1.0412722444213109</v>
      </c>
      <c r="H21" s="211">
        <f t="shared" si="5"/>
        <v>5.021434032069917E-3</v>
      </c>
      <c r="I21" s="212">
        <f t="shared" si="4"/>
        <v>2.4310999999999999E-2</v>
      </c>
    </row>
    <row r="22" spans="1:9" x14ac:dyDescent="0.25">
      <c r="A22" s="208" t="s">
        <v>62</v>
      </c>
      <c r="B22" s="211">
        <f>[1]Allocation!I23</f>
        <v>3.8406216027072858E-3</v>
      </c>
      <c r="C22" s="211">
        <f>[1]Allocation!J23</f>
        <v>3.494459720228132E-3</v>
      </c>
      <c r="D22" s="211">
        <f t="shared" si="0"/>
        <v>3.8406216027072858E-3</v>
      </c>
      <c r="E22" s="211">
        <f t="shared" si="1"/>
        <v>7.6812432054145722E-4</v>
      </c>
      <c r="F22" s="211">
        <f t="shared" si="2"/>
        <v>3.0724972821658285E-3</v>
      </c>
      <c r="G22" s="211">
        <f t="shared" si="3"/>
        <v>1.0990602010592228</v>
      </c>
      <c r="H22" s="211">
        <f t="shared" si="5"/>
        <v>8.4421487017277285E-4</v>
      </c>
      <c r="I22" s="212">
        <f t="shared" si="4"/>
        <v>3.9170000000000003E-3</v>
      </c>
    </row>
    <row r="23" spans="1:9" x14ac:dyDescent="0.25">
      <c r="A23" s="208" t="s">
        <v>63</v>
      </c>
      <c r="B23" s="211">
        <f>[1]Allocation!I24</f>
        <v>1.7438260653522882E-3</v>
      </c>
      <c r="C23" s="211">
        <f>[1]Allocation!J24</f>
        <v>2.1281068163502021E-3</v>
      </c>
      <c r="D23" s="211">
        <f t="shared" si="0"/>
        <v>0</v>
      </c>
      <c r="E23" s="211">
        <f t="shared" si="1"/>
        <v>0</v>
      </c>
      <c r="F23" s="211">
        <f t="shared" si="2"/>
        <v>0</v>
      </c>
      <c r="G23" s="211">
        <f t="shared" si="3"/>
        <v>0</v>
      </c>
      <c r="H23" s="211">
        <f t="shared" si="5"/>
        <v>0</v>
      </c>
      <c r="I23" s="212">
        <f t="shared" si="4"/>
        <v>0</v>
      </c>
    </row>
    <row r="24" spans="1:9" x14ac:dyDescent="0.25">
      <c r="A24" s="208" t="s">
        <v>64</v>
      </c>
      <c r="B24" s="211">
        <f>[1]Allocation!I25</f>
        <v>6.0571291326684941E-4</v>
      </c>
      <c r="C24" s="211">
        <f>[1]Allocation!J25</f>
        <v>9.8053540074553814E-4</v>
      </c>
      <c r="D24" s="211">
        <f t="shared" si="0"/>
        <v>0</v>
      </c>
      <c r="E24" s="211">
        <f t="shared" si="1"/>
        <v>0</v>
      </c>
      <c r="F24" s="211">
        <f t="shared" si="2"/>
        <v>0</v>
      </c>
      <c r="G24" s="211">
        <f t="shared" si="3"/>
        <v>0</v>
      </c>
      <c r="H24" s="211">
        <f t="shared" si="5"/>
        <v>0</v>
      </c>
      <c r="I24" s="212">
        <f t="shared" si="4"/>
        <v>0</v>
      </c>
    </row>
    <row r="25" spans="1:9" x14ac:dyDescent="0.25">
      <c r="A25" s="208" t="s">
        <v>65</v>
      </c>
      <c r="B25" s="211">
        <f>[1]Allocation!I26</f>
        <v>0.27718590609932808</v>
      </c>
      <c r="C25" s="211">
        <f>[1]Allocation!J26</f>
        <v>0.30319694597896291</v>
      </c>
      <c r="D25" s="211">
        <f t="shared" si="0"/>
        <v>0</v>
      </c>
      <c r="E25" s="211">
        <f t="shared" si="1"/>
        <v>0</v>
      </c>
      <c r="F25" s="211">
        <f t="shared" si="2"/>
        <v>0</v>
      </c>
      <c r="G25" s="211">
        <f t="shared" si="3"/>
        <v>0</v>
      </c>
      <c r="H25" s="211">
        <f t="shared" si="5"/>
        <v>0</v>
      </c>
      <c r="I25" s="212">
        <f t="shared" si="4"/>
        <v>0</v>
      </c>
    </row>
    <row r="26" spans="1:9" x14ac:dyDescent="0.25">
      <c r="A26" s="208" t="s">
        <v>66</v>
      </c>
      <c r="B26" s="211">
        <f>[1]Allocation!I27</f>
        <v>4.2376022555205015E-3</v>
      </c>
      <c r="C26" s="211">
        <f>[1]Allocation!J27</f>
        <v>3.7146662317410341E-3</v>
      </c>
      <c r="D26" s="211">
        <f t="shared" si="0"/>
        <v>4.2376022555205015E-3</v>
      </c>
      <c r="E26" s="211">
        <f t="shared" si="1"/>
        <v>8.475204511041003E-4</v>
      </c>
      <c r="F26" s="211">
        <f t="shared" si="2"/>
        <v>3.3900818044164012E-3</v>
      </c>
      <c r="G26" s="211">
        <f t="shared" si="3"/>
        <v>1.1407760458560423</v>
      </c>
      <c r="H26" s="211">
        <f t="shared" si="5"/>
        <v>9.6683102899266474E-4</v>
      </c>
      <c r="I26" s="212">
        <f t="shared" si="4"/>
        <v>4.3569999999999998E-3</v>
      </c>
    </row>
    <row r="27" spans="1:9" x14ac:dyDescent="0.25">
      <c r="A27" s="208" t="s">
        <v>67</v>
      </c>
      <c r="B27" s="211">
        <f>[1]Allocation!I28</f>
        <v>6.5815460911253518E-3</v>
      </c>
      <c r="C27" s="211">
        <f>[1]Allocation!J28</f>
        <v>6.4415290621787627E-3</v>
      </c>
      <c r="D27" s="211">
        <f t="shared" si="0"/>
        <v>6.5815460911253518E-3</v>
      </c>
      <c r="E27" s="211">
        <f t="shared" si="1"/>
        <v>1.3163092182250705E-3</v>
      </c>
      <c r="F27" s="211">
        <f t="shared" si="2"/>
        <v>5.2652368729002811E-3</v>
      </c>
      <c r="G27" s="211">
        <f t="shared" si="3"/>
        <v>1.0217366137131469</v>
      </c>
      <c r="H27" s="211">
        <f t="shared" si="5"/>
        <v>1.3449213232286832E-3</v>
      </c>
      <c r="I27" s="212">
        <f t="shared" si="4"/>
        <v>6.6100000000000004E-3</v>
      </c>
    </row>
    <row r="28" spans="1:9" x14ac:dyDescent="0.25">
      <c r="A28" s="208" t="s">
        <v>68</v>
      </c>
      <c r="B28" s="211">
        <f>[1]Allocation!I29</f>
        <v>3.9368817253914053E-4</v>
      </c>
      <c r="C28" s="211">
        <f>[1]Allocation!J29</f>
        <v>7.0620112409258695E-4</v>
      </c>
      <c r="D28" s="211">
        <f t="shared" si="0"/>
        <v>0</v>
      </c>
      <c r="E28" s="211">
        <f t="shared" si="1"/>
        <v>0</v>
      </c>
      <c r="F28" s="211">
        <f t="shared" si="2"/>
        <v>0</v>
      </c>
      <c r="G28" s="211">
        <f t="shared" si="3"/>
        <v>0</v>
      </c>
      <c r="H28" s="211">
        <f t="shared" si="5"/>
        <v>0</v>
      </c>
      <c r="I28" s="212">
        <f t="shared" si="4"/>
        <v>0</v>
      </c>
    </row>
    <row r="29" spans="1:9" x14ac:dyDescent="0.25">
      <c r="A29" s="208" t="s">
        <v>69</v>
      </c>
      <c r="B29" s="211">
        <f>[1]Allocation!I30</f>
        <v>2.2879488230754825E-3</v>
      </c>
      <c r="C29" s="211">
        <f>[1]Allocation!J30</f>
        <v>3.2583357293300605E-3</v>
      </c>
      <c r="D29" s="211">
        <f t="shared" si="0"/>
        <v>0</v>
      </c>
      <c r="E29" s="211">
        <f t="shared" si="1"/>
        <v>0</v>
      </c>
      <c r="F29" s="211">
        <f t="shared" si="2"/>
        <v>0</v>
      </c>
      <c r="G29" s="211">
        <f t="shared" si="3"/>
        <v>0</v>
      </c>
      <c r="H29" s="211">
        <f t="shared" si="5"/>
        <v>0</v>
      </c>
      <c r="I29" s="212">
        <f t="shared" si="4"/>
        <v>0</v>
      </c>
    </row>
    <row r="30" spans="1:9" x14ac:dyDescent="0.25">
      <c r="A30" s="208" t="s">
        <v>70</v>
      </c>
      <c r="B30" s="211">
        <f>[1]Allocation!I31</f>
        <v>7.9241657372421895E-3</v>
      </c>
      <c r="C30" s="211">
        <f>[1]Allocation!J31</f>
        <v>8.2457631868821241E-3</v>
      </c>
      <c r="D30" s="211">
        <f t="shared" si="0"/>
        <v>0</v>
      </c>
      <c r="E30" s="211">
        <f t="shared" si="1"/>
        <v>0</v>
      </c>
      <c r="F30" s="211">
        <f t="shared" si="2"/>
        <v>0</v>
      </c>
      <c r="G30" s="211">
        <f t="shared" si="3"/>
        <v>0</v>
      </c>
      <c r="H30" s="211">
        <f t="shared" si="5"/>
        <v>0</v>
      </c>
      <c r="I30" s="212">
        <f t="shared" si="4"/>
        <v>0</v>
      </c>
    </row>
    <row r="31" spans="1:9" x14ac:dyDescent="0.25">
      <c r="A31" s="208" t="s">
        <v>71</v>
      </c>
      <c r="B31" s="211">
        <f>[1]Allocation!I32</f>
        <v>2.1203275001025545E-4</v>
      </c>
      <c r="C31" s="211">
        <f>[1]Allocation!J32</f>
        <v>5.479022519827931E-4</v>
      </c>
      <c r="D31" s="211">
        <f t="shared" si="0"/>
        <v>0</v>
      </c>
      <c r="E31" s="211">
        <f t="shared" si="1"/>
        <v>0</v>
      </c>
      <c r="F31" s="211">
        <f t="shared" si="2"/>
        <v>0</v>
      </c>
      <c r="G31" s="211">
        <f t="shared" si="3"/>
        <v>0</v>
      </c>
      <c r="H31" s="211">
        <f t="shared" si="5"/>
        <v>0</v>
      </c>
      <c r="I31" s="212">
        <f t="shared" si="4"/>
        <v>0</v>
      </c>
    </row>
    <row r="32" spans="1:9" x14ac:dyDescent="0.25">
      <c r="A32" s="208" t="s">
        <v>72</v>
      </c>
      <c r="B32" s="211">
        <f>[1]Allocation!I33</f>
        <v>2.8466512133349205E-4</v>
      </c>
      <c r="C32" s="211">
        <f>[1]Allocation!J33</f>
        <v>4.496628312378505E-4</v>
      </c>
      <c r="D32" s="211">
        <f t="shared" si="0"/>
        <v>0</v>
      </c>
      <c r="E32" s="211">
        <f t="shared" si="1"/>
        <v>0</v>
      </c>
      <c r="F32" s="211">
        <f t="shared" si="2"/>
        <v>0</v>
      </c>
      <c r="G32" s="211">
        <f t="shared" si="3"/>
        <v>0</v>
      </c>
      <c r="H32" s="211">
        <f t="shared" si="5"/>
        <v>0</v>
      </c>
      <c r="I32" s="212">
        <f t="shared" si="4"/>
        <v>0</v>
      </c>
    </row>
    <row r="33" spans="1:9" x14ac:dyDescent="0.25">
      <c r="A33" s="208" t="s">
        <v>73</v>
      </c>
      <c r="B33" s="211">
        <f>[1]Allocation!I34</f>
        <v>1.160222020082817E-2</v>
      </c>
      <c r="C33" s="211">
        <f>[1]Allocation!J34</f>
        <v>1.1661999745361713E-2</v>
      </c>
      <c r="D33" s="211">
        <f t="shared" si="0"/>
        <v>0</v>
      </c>
      <c r="E33" s="211">
        <f t="shared" si="1"/>
        <v>0</v>
      </c>
      <c r="F33" s="211">
        <f t="shared" si="2"/>
        <v>0</v>
      </c>
      <c r="G33" s="211">
        <f t="shared" si="3"/>
        <v>0</v>
      </c>
      <c r="H33" s="211">
        <f t="shared" si="5"/>
        <v>0</v>
      </c>
      <c r="I33" s="212">
        <f t="shared" si="4"/>
        <v>0</v>
      </c>
    </row>
    <row r="34" spans="1:9" x14ac:dyDescent="0.25">
      <c r="A34" s="208" t="s">
        <v>74</v>
      </c>
      <c r="B34" s="211">
        <f>[1]Allocation!I35</f>
        <v>3.0293880458058184E-3</v>
      </c>
      <c r="C34" s="211">
        <f>[1]Allocation!J35</f>
        <v>3.6565717129618358E-3</v>
      </c>
      <c r="D34" s="211">
        <f t="shared" si="0"/>
        <v>0</v>
      </c>
      <c r="E34" s="211">
        <f t="shared" si="1"/>
        <v>0</v>
      </c>
      <c r="F34" s="211">
        <f t="shared" si="2"/>
        <v>0</v>
      </c>
      <c r="G34" s="211">
        <f t="shared" si="3"/>
        <v>0</v>
      </c>
      <c r="H34" s="211">
        <f t="shared" si="5"/>
        <v>0</v>
      </c>
      <c r="I34" s="212">
        <f t="shared" si="4"/>
        <v>0</v>
      </c>
    </row>
    <row r="35" spans="1:9" x14ac:dyDescent="0.25">
      <c r="A35" s="208" t="s">
        <v>75</v>
      </c>
      <c r="B35" s="211">
        <f>[1]Allocation!I36</f>
        <v>2.1947817048125233E-3</v>
      </c>
      <c r="C35" s="211">
        <f>[1]Allocation!J36</f>
        <v>2.5948953555512055E-3</v>
      </c>
      <c r="D35" s="211">
        <f t="shared" si="0"/>
        <v>0</v>
      </c>
      <c r="E35" s="211">
        <f t="shared" si="1"/>
        <v>0</v>
      </c>
      <c r="F35" s="211">
        <f t="shared" si="2"/>
        <v>0</v>
      </c>
      <c r="G35" s="211">
        <f t="shared" si="3"/>
        <v>0</v>
      </c>
      <c r="H35" s="211">
        <f t="shared" si="5"/>
        <v>0</v>
      </c>
      <c r="I35" s="212">
        <f t="shared" si="4"/>
        <v>0</v>
      </c>
    </row>
    <row r="36" spans="1:9" x14ac:dyDescent="0.25">
      <c r="A36" s="208" t="s">
        <v>76</v>
      </c>
      <c r="B36" s="211">
        <f>[1]Allocation!I37</f>
        <v>7.8276495574130467E-2</v>
      </c>
      <c r="C36" s="211">
        <f>[1]Allocation!J37</f>
        <v>5.9405674255347186E-2</v>
      </c>
      <c r="D36" s="211">
        <f t="shared" si="0"/>
        <v>7.8276495574130467E-2</v>
      </c>
      <c r="E36" s="211">
        <f t="shared" si="1"/>
        <v>1.5655299114826094E-2</v>
      </c>
      <c r="F36" s="211">
        <f t="shared" si="2"/>
        <v>6.2621196459304376E-2</v>
      </c>
      <c r="G36" s="211">
        <f t="shared" si="3"/>
        <v>1.3176602497207528</v>
      </c>
      <c r="H36" s="211">
        <f t="shared" si="5"/>
        <v>2.0628365341094832E-2</v>
      </c>
      <c r="I36" s="212">
        <f t="shared" si="4"/>
        <v>8.3250000000000005E-2</v>
      </c>
    </row>
    <row r="37" spans="1:9" x14ac:dyDescent="0.25">
      <c r="A37" s="208" t="s">
        <v>77</v>
      </c>
      <c r="B37" s="211">
        <f>[1]Allocation!I38</f>
        <v>7.9474388559692653E-3</v>
      </c>
      <c r="C37" s="211">
        <f>[1]Allocation!J38</f>
        <v>5.4015627456001358E-3</v>
      </c>
      <c r="D37" s="211">
        <f t="shared" si="0"/>
        <v>7.9474388559692653E-3</v>
      </c>
      <c r="E37" s="211">
        <f t="shared" si="1"/>
        <v>1.5894877711938532E-3</v>
      </c>
      <c r="F37" s="211">
        <f t="shared" si="2"/>
        <v>6.3579510847754121E-3</v>
      </c>
      <c r="G37" s="211">
        <f t="shared" si="3"/>
        <v>1.4713221395868969</v>
      </c>
      <c r="H37" s="211">
        <f t="shared" si="5"/>
        <v>2.3386485483601481E-3</v>
      </c>
      <c r="I37" s="212">
        <f t="shared" si="4"/>
        <v>8.6969999999999999E-3</v>
      </c>
    </row>
    <row r="38" spans="1:9" x14ac:dyDescent="0.25">
      <c r="A38" s="208" t="s">
        <v>78</v>
      </c>
      <c r="B38" s="211">
        <f>[1]Allocation!I39</f>
        <v>3.977213112343191E-4</v>
      </c>
      <c r="C38" s="211">
        <f>[1]Allocation!J39</f>
        <v>8.777524504939569E-4</v>
      </c>
      <c r="D38" s="211">
        <f t="shared" si="0"/>
        <v>0</v>
      </c>
      <c r="E38" s="211">
        <f t="shared" si="1"/>
        <v>0</v>
      </c>
      <c r="F38" s="211">
        <f t="shared" si="2"/>
        <v>0</v>
      </c>
      <c r="G38" s="211">
        <f t="shared" si="3"/>
        <v>0</v>
      </c>
      <c r="H38" s="211">
        <f t="shared" si="5"/>
        <v>0</v>
      </c>
      <c r="I38" s="212">
        <f t="shared" si="4"/>
        <v>0</v>
      </c>
    </row>
    <row r="39" spans="1:9" x14ac:dyDescent="0.25">
      <c r="A39" s="208" t="s">
        <v>79</v>
      </c>
      <c r="B39" s="211">
        <f>[1]Allocation!I40</f>
        <v>5.7646663004237417E-2</v>
      </c>
      <c r="C39" s="211">
        <f>[1]Allocation!J40</f>
        <v>4.4037193496855503E-2</v>
      </c>
      <c r="D39" s="211">
        <f t="shared" si="0"/>
        <v>5.7646663004237417E-2</v>
      </c>
      <c r="E39" s="211">
        <f t="shared" si="1"/>
        <v>1.1529332600847484E-2</v>
      </c>
      <c r="F39" s="211">
        <f t="shared" si="2"/>
        <v>4.6117330403389931E-2</v>
      </c>
      <c r="G39" s="211">
        <f t="shared" si="3"/>
        <v>1.3090448874393801</v>
      </c>
      <c r="H39" s="211">
        <f t="shared" si="5"/>
        <v>1.509241389672757E-2</v>
      </c>
      <c r="I39" s="212">
        <f t="shared" si="4"/>
        <v>6.1210000000000001E-2</v>
      </c>
    </row>
    <row r="40" spans="1:9" x14ac:dyDescent="0.25">
      <c r="A40" s="208" t="s">
        <v>80</v>
      </c>
      <c r="B40" s="211">
        <f>[1]Allocation!I41</f>
        <v>3.7881616298633153E-2</v>
      </c>
      <c r="C40" s="211">
        <f>[1]Allocation!J41</f>
        <v>4.14657463226457E-2</v>
      </c>
      <c r="D40" s="211">
        <f t="shared" si="0"/>
        <v>0</v>
      </c>
      <c r="E40" s="211">
        <f t="shared" si="1"/>
        <v>0</v>
      </c>
      <c r="F40" s="211">
        <f t="shared" si="2"/>
        <v>0</v>
      </c>
      <c r="G40" s="211">
        <f t="shared" si="3"/>
        <v>0</v>
      </c>
      <c r="H40" s="211">
        <f t="shared" si="5"/>
        <v>0</v>
      </c>
      <c r="I40" s="212">
        <f t="shared" si="4"/>
        <v>0</v>
      </c>
    </row>
    <row r="41" spans="1:9" x14ac:dyDescent="0.25">
      <c r="A41" s="208" t="s">
        <v>81</v>
      </c>
      <c r="B41" s="211">
        <f>[1]Allocation!I42</f>
        <v>1.5022755198129797E-3</v>
      </c>
      <c r="C41" s="211">
        <f>[1]Allocation!J42</f>
        <v>1.2529844168805372E-3</v>
      </c>
      <c r="D41" s="211">
        <f t="shared" si="0"/>
        <v>1.5022755198129797E-3</v>
      </c>
      <c r="E41" s="211">
        <f t="shared" si="1"/>
        <v>3.0045510396259595E-4</v>
      </c>
      <c r="F41" s="211">
        <f t="shared" si="2"/>
        <v>1.2018204158503838E-3</v>
      </c>
      <c r="G41" s="211">
        <f t="shared" si="3"/>
        <v>1.198957863780209</v>
      </c>
      <c r="H41" s="211">
        <f t="shared" si="5"/>
        <v>3.6023300960885462E-4</v>
      </c>
      <c r="I41" s="212">
        <f t="shared" si="4"/>
        <v>1.562E-3</v>
      </c>
    </row>
    <row r="42" spans="1:9" x14ac:dyDescent="0.25">
      <c r="A42" s="208" t="s">
        <v>82</v>
      </c>
      <c r="B42" s="211">
        <f>[1]Allocation!I43</f>
        <v>5.4157368903552168E-2</v>
      </c>
      <c r="C42" s="211">
        <f>[1]Allocation!J43</f>
        <v>4.9417110936655802E-2</v>
      </c>
      <c r="D42" s="211">
        <f t="shared" si="0"/>
        <v>5.4157368903552168E-2</v>
      </c>
      <c r="E42" s="211">
        <f t="shared" si="1"/>
        <v>1.0831473780710435E-2</v>
      </c>
      <c r="F42" s="211">
        <f t="shared" si="2"/>
        <v>4.3325895122841733E-2</v>
      </c>
      <c r="G42" s="211">
        <f t="shared" si="3"/>
        <v>1.0959234135110116</v>
      </c>
      <c r="H42" s="211">
        <f t="shared" si="5"/>
        <v>1.1870465719111203E-2</v>
      </c>
      <c r="I42" s="212">
        <f t="shared" si="4"/>
        <v>5.5196000000000002E-2</v>
      </c>
    </row>
    <row r="43" spans="1:9" x14ac:dyDescent="0.25">
      <c r="A43" s="208" t="s">
        <v>83</v>
      </c>
      <c r="B43" s="211">
        <f>[1]Allocation!I44</f>
        <v>8.0902090132213861E-2</v>
      </c>
      <c r="C43" s="211">
        <f>[1]Allocation!J44</f>
        <v>6.9681515286619575E-2</v>
      </c>
      <c r="D43" s="211">
        <f t="shared" si="0"/>
        <v>8.0902090132213861E-2</v>
      </c>
      <c r="E43" s="211">
        <f t="shared" si="1"/>
        <v>1.6180418026442774E-2</v>
      </c>
      <c r="F43" s="211">
        <f t="shared" si="2"/>
        <v>6.4721672105771094E-2</v>
      </c>
      <c r="G43" s="211">
        <f t="shared" si="3"/>
        <v>1.1610265620579707</v>
      </c>
      <c r="H43" s="211">
        <f t="shared" si="5"/>
        <v>1.878589511390167E-2</v>
      </c>
      <c r="I43" s="212">
        <f t="shared" si="4"/>
        <v>8.3507999999999999E-2</v>
      </c>
    </row>
    <row r="44" spans="1:9" x14ac:dyDescent="0.25">
      <c r="A44" s="208" t="s">
        <v>84</v>
      </c>
      <c r="B44" s="211">
        <f>[1]Allocation!I45</f>
        <v>2.3592231099104004E-2</v>
      </c>
      <c r="C44" s="211">
        <f>[1]Allocation!J45</f>
        <v>3.2788362357752003E-2</v>
      </c>
      <c r="D44" s="211">
        <f t="shared" si="0"/>
        <v>0</v>
      </c>
      <c r="E44" s="211">
        <f t="shared" si="1"/>
        <v>0</v>
      </c>
      <c r="F44" s="211">
        <f t="shared" si="2"/>
        <v>0</v>
      </c>
      <c r="G44" s="211">
        <f t="shared" si="3"/>
        <v>0</v>
      </c>
      <c r="H44" s="211">
        <f t="shared" si="5"/>
        <v>0</v>
      </c>
      <c r="I44" s="212">
        <f t="shared" si="4"/>
        <v>0</v>
      </c>
    </row>
    <row r="45" spans="1:9" x14ac:dyDescent="0.25">
      <c r="A45" s="208" t="s">
        <v>85</v>
      </c>
      <c r="B45" s="211">
        <f>[1]Allocation!I46</f>
        <v>1.9199311934661428E-2</v>
      </c>
      <c r="C45" s="211">
        <f>[1]Allocation!J46</f>
        <v>1.8471963951756026E-2</v>
      </c>
      <c r="D45" s="211">
        <f t="shared" si="0"/>
        <v>1.9199311934661428E-2</v>
      </c>
      <c r="E45" s="211">
        <f t="shared" si="1"/>
        <v>3.839862386932286E-3</v>
      </c>
      <c r="F45" s="211">
        <f t="shared" si="2"/>
        <v>1.5359449547729142E-2</v>
      </c>
      <c r="G45" s="211">
        <f t="shared" si="3"/>
        <v>1.0393757796845557</v>
      </c>
      <c r="H45" s="211">
        <f t="shared" si="5"/>
        <v>3.9910599622991439E-3</v>
      </c>
      <c r="I45" s="212">
        <f t="shared" si="4"/>
        <v>1.9351E-2</v>
      </c>
    </row>
    <row r="46" spans="1:9" x14ac:dyDescent="0.25">
      <c r="A46" s="208" t="s">
        <v>86</v>
      </c>
      <c r="B46" s="211">
        <f>[1]Allocation!I47</f>
        <v>6.3145887438417498E-3</v>
      </c>
      <c r="C46" s="211">
        <f>[1]Allocation!J47</f>
        <v>6.2525589155027891E-3</v>
      </c>
      <c r="D46" s="211">
        <f t="shared" si="0"/>
        <v>6.3145887438417498E-3</v>
      </c>
      <c r="E46" s="211">
        <f t="shared" si="1"/>
        <v>1.26291774876835E-3</v>
      </c>
      <c r="F46" s="211">
        <f t="shared" si="2"/>
        <v>5.0516709950733998E-3</v>
      </c>
      <c r="G46" s="211">
        <f t="shared" si="3"/>
        <v>1.009920710732555</v>
      </c>
      <c r="H46" s="211">
        <f t="shared" si="5"/>
        <v>1.2754467904328903E-3</v>
      </c>
      <c r="I46" s="212">
        <f t="shared" si="4"/>
        <v>6.3270000000000002E-3</v>
      </c>
    </row>
    <row r="47" spans="1:9" x14ac:dyDescent="0.25">
      <c r="A47" s="208" t="s">
        <v>87</v>
      </c>
      <c r="B47" s="211">
        <f>[1]Allocation!I48</f>
        <v>1.9135652689545857E-2</v>
      </c>
      <c r="C47" s="211">
        <f>[1]Allocation!J48</f>
        <v>1.7232372964192652E-2</v>
      </c>
      <c r="D47" s="211">
        <f t="shared" si="0"/>
        <v>1.9135652689545857E-2</v>
      </c>
      <c r="E47" s="211">
        <f t="shared" si="1"/>
        <v>3.8271305379091718E-3</v>
      </c>
      <c r="F47" s="211">
        <f t="shared" si="2"/>
        <v>1.5308522151636686E-2</v>
      </c>
      <c r="G47" s="211">
        <f t="shared" si="3"/>
        <v>1.1104479185372818</v>
      </c>
      <c r="H47" s="211">
        <f t="shared" si="5"/>
        <v>4.249829139791707E-3</v>
      </c>
      <c r="I47" s="212">
        <f t="shared" si="4"/>
        <v>1.9557999999999999E-2</v>
      </c>
    </row>
    <row r="48" spans="1:9" x14ac:dyDescent="0.25">
      <c r="A48" s="208" t="s">
        <v>88</v>
      </c>
      <c r="B48" s="211">
        <f>[1]Allocation!I49</f>
        <v>1.2820880496613358E-2</v>
      </c>
      <c r="C48" s="211">
        <f>[1]Allocation!J49</f>
        <v>1.0647460714999167E-2</v>
      </c>
      <c r="D48" s="211">
        <f t="shared" si="0"/>
        <v>1.2820880496613358E-2</v>
      </c>
      <c r="E48" s="211">
        <f t="shared" si="1"/>
        <v>2.5641760993226717E-3</v>
      </c>
      <c r="F48" s="211">
        <f t="shared" si="2"/>
        <v>1.0256704397290687E-2</v>
      </c>
      <c r="G48" s="211">
        <f t="shared" si="3"/>
        <v>1.2041256445823254</v>
      </c>
      <c r="H48" s="211">
        <f t="shared" si="5"/>
        <v>3.0875901984195047E-3</v>
      </c>
      <c r="I48" s="212">
        <f t="shared" si="4"/>
        <v>1.3344E-2</v>
      </c>
    </row>
    <row r="49" spans="1:9" x14ac:dyDescent="0.25">
      <c r="A49" s="208" t="s">
        <v>89</v>
      </c>
      <c r="B49" s="211">
        <f>[1]Allocation!I50</f>
        <v>4.619938315014633E-2</v>
      </c>
      <c r="C49" s="211">
        <f>[1]Allocation!J50</f>
        <v>5.0083671352947397E-2</v>
      </c>
      <c r="D49" s="211">
        <f t="shared" si="0"/>
        <v>0</v>
      </c>
      <c r="E49" s="211">
        <f t="shared" si="1"/>
        <v>0</v>
      </c>
      <c r="F49" s="211">
        <f t="shared" si="2"/>
        <v>0</v>
      </c>
      <c r="G49" s="211">
        <f t="shared" si="3"/>
        <v>0</v>
      </c>
      <c r="H49" s="211">
        <f t="shared" si="5"/>
        <v>0</v>
      </c>
      <c r="I49" s="212">
        <f t="shared" si="4"/>
        <v>0</v>
      </c>
    </row>
    <row r="50" spans="1:9" x14ac:dyDescent="0.25">
      <c r="A50" s="208" t="s">
        <v>90</v>
      </c>
      <c r="B50" s="211">
        <f>[1]Allocation!I51</f>
        <v>7.351701630923857E-3</v>
      </c>
      <c r="C50" s="211">
        <f>[1]Allocation!J51</f>
        <v>7.2584966139924365E-3</v>
      </c>
      <c r="D50" s="211">
        <f t="shared" si="0"/>
        <v>7.351701630923857E-3</v>
      </c>
      <c r="E50" s="211">
        <f t="shared" si="1"/>
        <v>1.4703403261847716E-3</v>
      </c>
      <c r="F50" s="211">
        <f t="shared" si="2"/>
        <v>5.8813613047390854E-3</v>
      </c>
      <c r="G50" s="211">
        <f t="shared" si="3"/>
        <v>1.0128408156520659</v>
      </c>
      <c r="H50" s="211">
        <f t="shared" si="5"/>
        <v>1.4892206952591086E-3</v>
      </c>
      <c r="I50" s="212">
        <f t="shared" si="4"/>
        <v>7.3709999999999999E-3</v>
      </c>
    </row>
    <row r="51" spans="1:9" x14ac:dyDescent="0.25">
      <c r="A51" s="208" t="s">
        <v>91</v>
      </c>
      <c r="B51" s="211">
        <f>[1]Allocation!I52</f>
        <v>4.3583901549103382E-3</v>
      </c>
      <c r="C51" s="211">
        <f>[1]Allocation!J52</f>
        <v>5.306908537514453E-3</v>
      </c>
      <c r="D51" s="211">
        <f t="shared" si="0"/>
        <v>0</v>
      </c>
      <c r="E51" s="211">
        <f t="shared" si="1"/>
        <v>0</v>
      </c>
      <c r="F51" s="211">
        <f>D51-E51</f>
        <v>0</v>
      </c>
      <c r="G51" s="211">
        <f t="shared" si="3"/>
        <v>0</v>
      </c>
      <c r="H51" s="211">
        <f t="shared" si="5"/>
        <v>0</v>
      </c>
      <c r="I51" s="212">
        <f>ROUND(F51+H51,6)</f>
        <v>0</v>
      </c>
    </row>
    <row r="52" spans="1:9" x14ac:dyDescent="0.25">
      <c r="A52" s="208" t="s">
        <v>92</v>
      </c>
      <c r="B52" s="211">
        <f>[1]Allocation!I53</f>
        <v>6.5645368479848656E-5</v>
      </c>
      <c r="C52" s="211">
        <f>[1]Allocation!J53</f>
        <v>3.4847114627351348E-4</v>
      </c>
      <c r="D52" s="211">
        <f t="shared" si="0"/>
        <v>0</v>
      </c>
      <c r="E52" s="211">
        <f t="shared" si="1"/>
        <v>0</v>
      </c>
      <c r="F52" s="211">
        <f t="shared" si="2"/>
        <v>0</v>
      </c>
      <c r="G52" s="211">
        <f t="shared" si="3"/>
        <v>0</v>
      </c>
      <c r="H52" s="211">
        <f t="shared" si="5"/>
        <v>0</v>
      </c>
      <c r="I52" s="212">
        <f t="shared" si="4"/>
        <v>0</v>
      </c>
    </row>
    <row r="53" spans="1:9" x14ac:dyDescent="0.25">
      <c r="A53" s="208" t="s">
        <v>93</v>
      </c>
      <c r="B53" s="211">
        <f>[1]Allocation!I54</f>
        <v>1.082117435531798E-3</v>
      </c>
      <c r="C53" s="211">
        <f>[1]Allocation!J54</f>
        <v>1.4880217705189314E-3</v>
      </c>
      <c r="D53" s="211">
        <f t="shared" si="0"/>
        <v>0</v>
      </c>
      <c r="E53" s="211">
        <f t="shared" si="1"/>
        <v>0</v>
      </c>
      <c r="F53" s="211">
        <f t="shared" si="2"/>
        <v>0</v>
      </c>
      <c r="G53" s="211">
        <f t="shared" si="3"/>
        <v>0</v>
      </c>
      <c r="H53" s="211">
        <f t="shared" si="5"/>
        <v>0</v>
      </c>
      <c r="I53" s="212">
        <f t="shared" si="4"/>
        <v>0</v>
      </c>
    </row>
    <row r="54" spans="1:9" x14ac:dyDescent="0.25">
      <c r="A54" s="208" t="s">
        <v>94</v>
      </c>
      <c r="B54" s="211">
        <f>[1]Allocation!I55</f>
        <v>9.5746406465534832E-3</v>
      </c>
      <c r="C54" s="211">
        <f>[1]Allocation!J55</f>
        <v>1.1176245862489999E-2</v>
      </c>
      <c r="D54" s="211">
        <f t="shared" si="0"/>
        <v>0</v>
      </c>
      <c r="E54" s="211">
        <f t="shared" si="1"/>
        <v>0</v>
      </c>
      <c r="F54" s="211">
        <f t="shared" si="2"/>
        <v>0</v>
      </c>
      <c r="G54" s="211">
        <f t="shared" si="3"/>
        <v>0</v>
      </c>
      <c r="H54" s="211">
        <f t="shared" si="5"/>
        <v>0</v>
      </c>
      <c r="I54" s="212">
        <f t="shared" si="4"/>
        <v>0</v>
      </c>
    </row>
    <row r="55" spans="1:9" x14ac:dyDescent="0.25">
      <c r="A55" s="208" t="s">
        <v>95</v>
      </c>
      <c r="B55" s="211">
        <f>[1]Allocation!I56</f>
        <v>1.0546864204021806E-2</v>
      </c>
      <c r="C55" s="211">
        <f>[1]Allocation!J56</f>
        <v>9.5105688172397937E-3</v>
      </c>
      <c r="D55" s="211">
        <f t="shared" si="0"/>
        <v>1.0546864204021806E-2</v>
      </c>
      <c r="E55" s="211">
        <f t="shared" si="1"/>
        <v>2.1093728408043614E-3</v>
      </c>
      <c r="F55" s="211">
        <f t="shared" si="2"/>
        <v>8.4374913632174441E-3</v>
      </c>
      <c r="G55" s="211">
        <f t="shared" si="3"/>
        <v>1.1089625033682025</v>
      </c>
      <c r="H55" s="211">
        <f t="shared" si="5"/>
        <v>2.3392153860753015E-3</v>
      </c>
      <c r="I55" s="212">
        <f t="shared" si="4"/>
        <v>1.0777E-2</v>
      </c>
    </row>
    <row r="56" spans="1:9" x14ac:dyDescent="0.25">
      <c r="A56" s="208" t="s">
        <v>96</v>
      </c>
      <c r="B56" s="211">
        <f>[1]Allocation!I57</f>
        <v>1.364377329521522E-2</v>
      </c>
      <c r="C56" s="211">
        <f>[1]Allocation!J57</f>
        <v>1.347441762502222E-2</v>
      </c>
      <c r="D56" s="211">
        <f t="shared" si="0"/>
        <v>1.364377329521522E-2</v>
      </c>
      <c r="E56" s="211">
        <f t="shared" si="1"/>
        <v>2.728754659043044E-3</v>
      </c>
      <c r="F56" s="211">
        <f t="shared" si="2"/>
        <v>1.0915018636172176E-2</v>
      </c>
      <c r="G56" s="211">
        <f t="shared" si="3"/>
        <v>1.0125686819947233</v>
      </c>
      <c r="H56" s="211">
        <f t="shared" si="5"/>
        <v>2.7630515085941758E-3</v>
      </c>
      <c r="I56" s="212">
        <f t="shared" si="4"/>
        <v>1.3677999999999999E-2</v>
      </c>
    </row>
    <row r="57" spans="1:9" x14ac:dyDescent="0.25">
      <c r="A57" s="208" t="s">
        <v>103</v>
      </c>
      <c r="B57" s="211">
        <f>[1]Allocation!I58</f>
        <v>4.5645090991239447E-3</v>
      </c>
      <c r="C57" s="211">
        <f>[1]Allocation!J58</f>
        <v>5.058434383471656E-3</v>
      </c>
      <c r="D57" s="211">
        <f>IF(B57&gt;C57,B57,0)</f>
        <v>0</v>
      </c>
      <c r="E57" s="211">
        <f>D57*0.2</f>
        <v>0</v>
      </c>
      <c r="F57" s="211">
        <f>D57-E57</f>
        <v>0</v>
      </c>
      <c r="G57" s="211">
        <f>IF(E57&gt;0,B57/C57,0)</f>
        <v>0</v>
      </c>
      <c r="H57" s="211">
        <f>G57*E57</f>
        <v>0</v>
      </c>
      <c r="I57" s="212">
        <f>ROUND(F57+H57,6)</f>
        <v>0</v>
      </c>
    </row>
    <row r="58" spans="1:9" x14ac:dyDescent="0.25">
      <c r="A58" s="208" t="s">
        <v>97</v>
      </c>
      <c r="B58" s="211">
        <f>[1]Allocation!I59</f>
        <v>1.6329142502974506E-3</v>
      </c>
      <c r="C58" s="211">
        <f>[1]Allocation!J59</f>
        <v>1.8397426268868321E-3</v>
      </c>
      <c r="D58" s="211">
        <f t="shared" si="0"/>
        <v>0</v>
      </c>
      <c r="E58" s="211">
        <f t="shared" si="1"/>
        <v>0</v>
      </c>
      <c r="F58" s="211">
        <f t="shared" si="2"/>
        <v>0</v>
      </c>
      <c r="G58" s="211">
        <f t="shared" si="3"/>
        <v>0</v>
      </c>
      <c r="H58" s="211">
        <f t="shared" si="5"/>
        <v>0</v>
      </c>
      <c r="I58" s="212">
        <f t="shared" si="4"/>
        <v>0</v>
      </c>
    </row>
    <row r="59" spans="1:9" x14ac:dyDescent="0.25">
      <c r="A59" s="208" t="s">
        <v>98</v>
      </c>
      <c r="B59" s="211">
        <f>[1]Allocation!I61</f>
        <v>4.1121537546560396E-4</v>
      </c>
      <c r="C59" s="211">
        <f>[1]Allocation!J61</f>
        <v>6.7881512793020596E-4</v>
      </c>
      <c r="D59" s="211">
        <f t="shared" si="0"/>
        <v>0</v>
      </c>
      <c r="E59" s="211">
        <f t="shared" si="1"/>
        <v>0</v>
      </c>
      <c r="F59" s="211">
        <f t="shared" si="2"/>
        <v>0</v>
      </c>
      <c r="G59" s="211">
        <f t="shared" si="3"/>
        <v>0</v>
      </c>
      <c r="H59" s="211">
        <f t="shared" si="5"/>
        <v>0</v>
      </c>
      <c r="I59" s="212">
        <f t="shared" si="4"/>
        <v>0</v>
      </c>
    </row>
    <row r="60" spans="1:9" x14ac:dyDescent="0.25">
      <c r="A60" s="208" t="s">
        <v>99</v>
      </c>
      <c r="B60" s="211">
        <f>[1]Allocation!I62</f>
        <v>1.3237524854500282E-2</v>
      </c>
      <c r="C60" s="211">
        <f>[1]Allocation!J62</f>
        <v>1.4882653324900698E-2</v>
      </c>
      <c r="D60" s="211">
        <f t="shared" si="0"/>
        <v>0</v>
      </c>
      <c r="E60" s="211">
        <f t="shared" si="1"/>
        <v>0</v>
      </c>
      <c r="F60" s="211">
        <f t="shared" si="2"/>
        <v>0</v>
      </c>
      <c r="G60" s="211">
        <f t="shared" si="3"/>
        <v>0</v>
      </c>
      <c r="H60" s="211">
        <f t="shared" si="5"/>
        <v>0</v>
      </c>
      <c r="I60" s="212">
        <f t="shared" si="4"/>
        <v>0</v>
      </c>
    </row>
    <row r="61" spans="1:9" x14ac:dyDescent="0.25">
      <c r="A61" s="208" t="s">
        <v>100</v>
      </c>
      <c r="B61" s="211">
        <f>[1]Allocation!I63</f>
        <v>1.1619084284282776E-3</v>
      </c>
      <c r="C61" s="211">
        <f>[1]Allocation!J63</f>
        <v>1.2978393689505807E-3</v>
      </c>
      <c r="D61" s="211">
        <f t="shared" si="0"/>
        <v>0</v>
      </c>
      <c r="E61" s="211">
        <f t="shared" si="1"/>
        <v>0</v>
      </c>
      <c r="F61" s="211">
        <f t="shared" si="2"/>
        <v>0</v>
      </c>
      <c r="G61" s="211">
        <f t="shared" si="3"/>
        <v>0</v>
      </c>
      <c r="H61" s="211">
        <f t="shared" si="5"/>
        <v>0</v>
      </c>
      <c r="I61" s="212">
        <f t="shared" si="4"/>
        <v>0</v>
      </c>
    </row>
    <row r="62" spans="1:9" x14ac:dyDescent="0.25">
      <c r="A62" s="208" t="s">
        <v>101</v>
      </c>
      <c r="B62" s="211">
        <f>[1]Allocation!I64</f>
        <v>1.8899504209689583E-2</v>
      </c>
      <c r="C62" s="211">
        <f>[1]Allocation!J64</f>
        <v>1.7314854528237878E-2</v>
      </c>
      <c r="D62" s="211">
        <f t="shared" si="0"/>
        <v>1.8899504209689583E-2</v>
      </c>
      <c r="E62" s="211">
        <f t="shared" si="1"/>
        <v>3.7799008419379166E-3</v>
      </c>
      <c r="F62" s="211">
        <f t="shared" si="2"/>
        <v>1.5119603367751666E-2</v>
      </c>
      <c r="G62" s="211">
        <f t="shared" si="3"/>
        <v>1.0915196647403178</v>
      </c>
      <c r="H62" s="211">
        <f t="shared" si="5"/>
        <v>4.1258360997437201E-3</v>
      </c>
      <c r="I62" s="212">
        <f t="shared" si="4"/>
        <v>1.9245000000000002E-2</v>
      </c>
    </row>
    <row r="63" spans="1:9" x14ac:dyDescent="0.25">
      <c r="A63" s="208" t="s">
        <v>102</v>
      </c>
      <c r="B63" s="211">
        <f>[1]Allocation!I65</f>
        <v>5.6756106777683217E-3</v>
      </c>
      <c r="C63" s="211">
        <f>[1]Allocation!J65</f>
        <v>4.5281163041390885E-3</v>
      </c>
      <c r="D63" s="211">
        <f t="shared" si="0"/>
        <v>5.6756106777683217E-3</v>
      </c>
      <c r="E63" s="211">
        <f t="shared" si="1"/>
        <v>1.1351221355536643E-3</v>
      </c>
      <c r="F63" s="211">
        <f t="shared" si="2"/>
        <v>4.5404885422146574E-3</v>
      </c>
      <c r="G63" s="211">
        <f t="shared" si="3"/>
        <v>1.2534153931912757</v>
      </c>
      <c r="H63" s="211">
        <f t="shared" si="5"/>
        <v>1.4227795578551168E-3</v>
      </c>
      <c r="I63" s="212">
        <f t="shared" si="4"/>
        <v>5.9630000000000004E-3</v>
      </c>
    </row>
    <row r="64" spans="1:9" x14ac:dyDescent="0.25">
      <c r="A64" s="214" t="s">
        <v>104</v>
      </c>
      <c r="B64" s="211">
        <f>SUM(B7:B63)</f>
        <v>0.99999999999999989</v>
      </c>
      <c r="C64" s="211">
        <f>SUM(C7:C63)</f>
        <v>1.0000000000000002</v>
      </c>
      <c r="D64" s="201"/>
      <c r="E64" s="201"/>
      <c r="F64" s="201"/>
      <c r="G64" s="201"/>
      <c r="H64" s="201"/>
      <c r="I64" s="212">
        <f>SUM(I7:I63)</f>
        <v>0.50688100000000014</v>
      </c>
    </row>
    <row r="65" spans="2:9" ht="15.6" hidden="1" x14ac:dyDescent="0.3">
      <c r="B65" s="191"/>
      <c r="C65" s="192"/>
    </row>
    <row r="66" spans="2:9" hidden="1" x14ac:dyDescent="0.25">
      <c r="C66" s="192"/>
      <c r="D66" s="193"/>
      <c r="E66" s="193"/>
      <c r="F66" s="193"/>
      <c r="G66" s="193"/>
      <c r="H66" s="193"/>
      <c r="I66" s="194"/>
    </row>
    <row r="69" spans="2:9" hidden="1" x14ac:dyDescent="0.25">
      <c r="I69" s="195"/>
    </row>
    <row r="70" spans="2:9" hidden="1" x14ac:dyDescent="0.25">
      <c r="I70" s="195"/>
    </row>
    <row r="71" spans="2:9" hidden="1" x14ac:dyDescent="0.25">
      <c r="I71" s="195"/>
    </row>
    <row r="72" spans="2:9" hidden="1" x14ac:dyDescent="0.25">
      <c r="I72" s="195"/>
    </row>
    <row r="73" spans="2:9" hidden="1" x14ac:dyDescent="0.25">
      <c r="I73" s="195"/>
    </row>
    <row r="74" spans="2:9" hidden="1" x14ac:dyDescent="0.25">
      <c r="I74" s="195"/>
    </row>
    <row r="75" spans="2:9" hidden="1" x14ac:dyDescent="0.25">
      <c r="I75" s="195"/>
    </row>
  </sheetData>
  <sheetProtection sheet="1" objects="1" scenarios="1" selectLockedCells="1" sort="0" autoFilter="0"/>
  <mergeCells count="2">
    <mergeCell ref="A3:I3"/>
    <mergeCell ref="A2:I2"/>
  </mergeCells>
  <printOptions gridLines="1"/>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75"/>
  <sheetViews>
    <sheetView view="pageLayout" topLeftCell="K1" zoomScaleNormal="100" workbookViewId="0">
      <selection activeCell="AK8" sqref="AK8"/>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bestFit="1" customWidth="1"/>
    <col min="12" max="12" width="11.77734375" style="5" bestFit="1" customWidth="1"/>
    <col min="13" max="13" width="9.5546875" style="5" bestFit="1" customWidth="1"/>
    <col min="14" max="14" width="12.21875" style="5" bestFit="1" customWidth="1"/>
    <col min="15" max="15" width="13" style="5" customWidth="1"/>
    <col min="16" max="16" width="15.44140625" style="5" customWidth="1"/>
    <col min="17" max="17" width="2.77734375" style="8" hidden="1" customWidth="1"/>
    <col min="18" max="18" width="13.77734375" style="8" hidden="1" customWidth="1"/>
    <col min="19" max="19" width="11.77734375" style="5" hidden="1" customWidth="1"/>
    <col min="20" max="20" width="9.5546875" style="5" hidden="1" customWidth="1"/>
    <col min="21" max="21" width="12.44140625" style="5" hidden="1" customWidth="1"/>
    <col min="22" max="22" width="11.77734375" style="5" hidden="1" customWidth="1"/>
    <col min="23" max="23" width="12.44140625" style="5" hidden="1" customWidth="1"/>
    <col min="24" max="24" width="11.77734375" style="5" hidden="1" customWidth="1"/>
    <col min="25" max="25" width="12.44140625" style="5" hidden="1" customWidth="1"/>
    <col min="26" max="26" width="11.77734375" style="5" hidden="1" customWidth="1"/>
    <col min="27" max="28" width="12.21875" style="5" hidden="1" customWidth="1"/>
    <col min="29" max="29" width="5" style="5" hidden="1" customWidth="1"/>
    <col min="30" max="30" width="13.77734375" style="5" hidden="1" customWidth="1"/>
    <col min="31" max="33" width="11.21875" style="5" hidden="1" customWidth="1"/>
    <col min="34" max="35" width="10.5546875" style="5" hidden="1" customWidth="1"/>
    <col min="36" max="36" width="4" style="5" hidden="1" customWidth="1"/>
    <col min="37" max="16384" width="11.44140625" style="5"/>
  </cols>
  <sheetData>
    <row r="1" spans="1:37" ht="13.05" customHeight="1" x14ac:dyDescent="0.3">
      <c r="A1" s="218" t="s">
        <v>0</v>
      </c>
      <c r="B1" s="219"/>
      <c r="C1" s="219"/>
      <c r="D1" s="219"/>
      <c r="E1" s="219"/>
      <c r="F1" s="219"/>
      <c r="G1" s="219"/>
      <c r="H1" s="219"/>
      <c r="I1" s="220"/>
      <c r="J1" s="2"/>
      <c r="K1" s="227" t="s">
        <v>146</v>
      </c>
      <c r="L1" s="227"/>
      <c r="M1" s="227"/>
      <c r="N1" s="227"/>
      <c r="O1" s="227"/>
      <c r="P1" s="227"/>
      <c r="Q1" s="227"/>
      <c r="R1" s="227"/>
      <c r="S1" s="227"/>
      <c r="T1" s="227"/>
      <c r="U1" s="227"/>
      <c r="V1" s="227"/>
      <c r="W1" s="227"/>
      <c r="X1" s="227"/>
      <c r="Y1" s="227"/>
      <c r="Z1" s="227"/>
      <c r="AA1" s="227"/>
      <c r="AB1" s="227"/>
      <c r="AC1" s="1"/>
      <c r="AD1" s="224" t="s">
        <v>141</v>
      </c>
      <c r="AE1" s="224"/>
      <c r="AF1" s="224"/>
      <c r="AG1" s="224"/>
      <c r="AH1" s="224"/>
      <c r="AI1" s="224"/>
      <c r="AJ1" s="224"/>
      <c r="AK1" s="23"/>
    </row>
    <row r="2" spans="1:37" ht="13.05" customHeight="1" x14ac:dyDescent="0.3">
      <c r="A2" s="146"/>
      <c r="B2" s="147"/>
      <c r="C2" s="147"/>
      <c r="D2" s="147"/>
      <c r="E2" s="147"/>
      <c r="F2" s="147"/>
      <c r="G2" s="147"/>
      <c r="H2" s="147"/>
      <c r="I2" s="148"/>
      <c r="J2" s="2"/>
      <c r="K2" s="227"/>
      <c r="L2" s="227"/>
      <c r="M2" s="227"/>
      <c r="N2" s="227"/>
      <c r="O2" s="227"/>
      <c r="P2" s="227"/>
      <c r="Q2" s="227"/>
      <c r="R2" s="227"/>
      <c r="S2" s="227"/>
      <c r="T2" s="227"/>
      <c r="U2" s="227"/>
      <c r="V2" s="227"/>
      <c r="W2" s="227"/>
      <c r="X2" s="227"/>
      <c r="Y2" s="227"/>
      <c r="Z2" s="227"/>
      <c r="AA2" s="227"/>
      <c r="AB2" s="227"/>
      <c r="AC2" s="148"/>
      <c r="AD2" s="224"/>
      <c r="AE2" s="224"/>
      <c r="AF2" s="224"/>
      <c r="AG2" s="224"/>
      <c r="AH2" s="224"/>
      <c r="AI2" s="224"/>
      <c r="AJ2" s="224"/>
      <c r="AK2" s="23"/>
    </row>
    <row r="3" spans="1:37" s="8" customFormat="1" ht="20.100000000000001" customHeight="1" x14ac:dyDescent="0.3">
      <c r="A3" s="225" t="s">
        <v>1</v>
      </c>
      <c r="B3" s="226"/>
      <c r="C3" s="227" t="s">
        <v>2</v>
      </c>
      <c r="D3" s="227"/>
      <c r="E3" s="227"/>
      <c r="F3" s="227"/>
      <c r="G3" s="227"/>
      <c r="H3" s="227"/>
      <c r="I3" s="227"/>
      <c r="J3" s="6"/>
      <c r="K3" s="221" t="s">
        <v>3</v>
      </c>
      <c r="L3" s="222"/>
      <c r="M3" s="222"/>
      <c r="N3" s="222"/>
      <c r="O3" s="222"/>
      <c r="P3" s="223"/>
      <c r="Q3" s="163"/>
      <c r="R3" s="234" t="s">
        <v>1</v>
      </c>
      <c r="S3" s="234"/>
      <c r="T3" s="227" t="s">
        <v>4</v>
      </c>
      <c r="U3" s="227"/>
      <c r="V3" s="227"/>
      <c r="W3" s="227"/>
      <c r="X3" s="227"/>
      <c r="Y3" s="227"/>
      <c r="Z3" s="227"/>
      <c r="AA3" s="227"/>
      <c r="AB3" s="227"/>
      <c r="AC3" s="3"/>
      <c r="AD3" s="224"/>
      <c r="AE3" s="224"/>
      <c r="AF3" s="224"/>
      <c r="AG3" s="224"/>
      <c r="AH3" s="224"/>
      <c r="AI3" s="224"/>
      <c r="AJ3" s="224"/>
    </row>
    <row r="4" spans="1:37" s="15" customFormat="1" ht="97.05" customHeight="1" x14ac:dyDescent="0.3">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15" t="s">
        <v>25</v>
      </c>
      <c r="AF4" s="216"/>
      <c r="AG4" s="216"/>
      <c r="AH4" s="217"/>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hidden="1" customWidth="1"/>
    <col min="32" max="34" width="11.21875" style="5" hidden="1" customWidth="1"/>
    <col min="35" max="36" width="10.5546875" style="5" hidden="1" customWidth="1"/>
    <col min="37" max="37" width="15.5546875" style="5" hidden="1" customWidth="1"/>
    <col min="38" max="38" width="0" style="5" hidden="1" customWidth="1"/>
    <col min="39" max="16384" width="11.44140625" style="5"/>
  </cols>
  <sheetData>
    <row r="1" spans="1:39" ht="15" customHeight="1" x14ac:dyDescent="0.3">
      <c r="S1" s="236" t="s">
        <v>147</v>
      </c>
      <c r="T1" s="236"/>
      <c r="U1" s="236"/>
      <c r="V1" s="236"/>
      <c r="W1" s="236"/>
      <c r="X1" s="236"/>
      <c r="Y1" s="236"/>
      <c r="Z1" s="236"/>
      <c r="AA1" s="236"/>
      <c r="AB1" s="236"/>
      <c r="AC1" s="236"/>
    </row>
    <row r="2" spans="1:39" ht="13.05" customHeight="1" x14ac:dyDescent="0.3">
      <c r="A2" s="218" t="s">
        <v>0</v>
      </c>
      <c r="B2" s="219"/>
      <c r="C2" s="219"/>
      <c r="D2" s="219"/>
      <c r="E2" s="219"/>
      <c r="F2" s="219"/>
      <c r="G2" s="219"/>
      <c r="H2" s="219"/>
      <c r="I2" s="220"/>
      <c r="J2" s="2"/>
      <c r="K2" s="221" t="s">
        <v>0</v>
      </c>
      <c r="L2" s="222"/>
      <c r="M2" s="222"/>
      <c r="N2" s="222"/>
      <c r="O2" s="222"/>
      <c r="P2" s="222"/>
      <c r="Q2" s="223"/>
      <c r="R2" s="4"/>
      <c r="S2" s="236"/>
      <c r="T2" s="236"/>
      <c r="U2" s="236"/>
      <c r="V2" s="236"/>
      <c r="W2" s="236"/>
      <c r="X2" s="236"/>
      <c r="Y2" s="236"/>
      <c r="Z2" s="236"/>
      <c r="AA2" s="236"/>
      <c r="AB2" s="236"/>
      <c r="AC2" s="236"/>
      <c r="AD2" s="160"/>
      <c r="AE2" s="224" t="s">
        <v>141</v>
      </c>
      <c r="AF2" s="224"/>
      <c r="AG2" s="224"/>
      <c r="AH2" s="224"/>
      <c r="AI2" s="224"/>
      <c r="AJ2" s="224"/>
      <c r="AK2" s="224"/>
      <c r="AM2" s="8"/>
    </row>
    <row r="3" spans="1:39" s="8" customFormat="1" ht="20.100000000000001" customHeight="1" x14ac:dyDescent="0.3">
      <c r="A3" s="225" t="s">
        <v>1</v>
      </c>
      <c r="B3" s="226"/>
      <c r="C3" s="227" t="s">
        <v>2</v>
      </c>
      <c r="D3" s="227"/>
      <c r="E3" s="227"/>
      <c r="F3" s="227"/>
      <c r="G3" s="227"/>
      <c r="H3" s="227"/>
      <c r="I3" s="227"/>
      <c r="J3" s="6"/>
      <c r="K3" s="225" t="s">
        <v>1</v>
      </c>
      <c r="L3" s="226"/>
      <c r="M3" s="221" t="s">
        <v>3</v>
      </c>
      <c r="N3" s="222"/>
      <c r="O3" s="222"/>
      <c r="P3" s="222"/>
      <c r="Q3" s="223"/>
      <c r="R3" s="7"/>
      <c r="S3" s="221" t="s">
        <v>4</v>
      </c>
      <c r="T3" s="222"/>
      <c r="U3" s="222"/>
      <c r="V3" s="222"/>
      <c r="W3" s="222"/>
      <c r="X3" s="222"/>
      <c r="Y3" s="222"/>
      <c r="Z3" s="222"/>
      <c r="AA3" s="222"/>
      <c r="AB3" s="222"/>
      <c r="AC3" s="223"/>
      <c r="AD3" s="155"/>
      <c r="AE3" s="235"/>
      <c r="AF3" s="224"/>
      <c r="AG3" s="224"/>
      <c r="AH3" s="224"/>
      <c r="AI3" s="224"/>
      <c r="AJ3" s="224"/>
      <c r="AK3" s="224"/>
    </row>
    <row r="4" spans="1:39"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15" t="s">
        <v>25</v>
      </c>
      <c r="AG4" s="216"/>
      <c r="AH4" s="216"/>
      <c r="AI4" s="217"/>
      <c r="AJ4" s="12" t="s">
        <v>26</v>
      </c>
      <c r="AK4" s="9" t="s">
        <v>142</v>
      </c>
      <c r="AM4" s="159"/>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05" customHeight="1" x14ac:dyDescent="0.3">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24" t="s">
        <v>150</v>
      </c>
      <c r="AF2" s="224"/>
      <c r="AG2" s="224"/>
      <c r="AH2" s="224"/>
      <c r="AI2" s="224"/>
      <c r="AJ2" s="224"/>
      <c r="AK2" s="224"/>
      <c r="AL2" s="182"/>
    </row>
    <row r="3" spans="1:40" s="8" customFormat="1" ht="20.100000000000001" customHeight="1" x14ac:dyDescent="0.3">
      <c r="A3" s="225" t="s">
        <v>1</v>
      </c>
      <c r="B3" s="226"/>
      <c r="C3" s="227" t="s">
        <v>2</v>
      </c>
      <c r="D3" s="227"/>
      <c r="E3" s="227"/>
      <c r="F3" s="227"/>
      <c r="G3" s="227"/>
      <c r="H3" s="227"/>
      <c r="I3" s="227"/>
      <c r="J3" s="6"/>
      <c r="K3" s="225" t="s">
        <v>1</v>
      </c>
      <c r="L3" s="226"/>
      <c r="M3" s="221" t="s">
        <v>3</v>
      </c>
      <c r="N3" s="222"/>
      <c r="O3" s="222"/>
      <c r="P3" s="222"/>
      <c r="Q3" s="223"/>
      <c r="R3" s="7"/>
      <c r="S3" s="225" t="s">
        <v>1</v>
      </c>
      <c r="T3" s="226"/>
      <c r="U3" s="221" t="s">
        <v>4</v>
      </c>
      <c r="V3" s="222"/>
      <c r="W3" s="222"/>
      <c r="X3" s="222"/>
      <c r="Y3" s="222"/>
      <c r="Z3" s="222"/>
      <c r="AA3" s="222"/>
      <c r="AB3" s="222"/>
      <c r="AC3" s="223"/>
      <c r="AD3" s="141"/>
      <c r="AE3" s="224"/>
      <c r="AF3" s="224"/>
      <c r="AG3" s="224"/>
      <c r="AH3" s="224"/>
      <c r="AI3" s="224"/>
      <c r="AJ3" s="224"/>
      <c r="AK3" s="224"/>
      <c r="AL3" s="182"/>
    </row>
    <row r="4" spans="1:40"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7" t="s">
        <v>25</v>
      </c>
      <c r="AG4" s="237"/>
      <c r="AH4" s="237"/>
      <c r="AI4" s="237"/>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4140625" defaultRowHeight="13.8" x14ac:dyDescent="0.3"/>
  <cols>
    <col min="1" max="1" width="13.77734375" style="5" hidden="1" customWidth="1"/>
    <col min="2" max="2" width="11.77734375" style="5" hidden="1" customWidth="1"/>
    <col min="3" max="3" width="10.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05" customHeight="1" x14ac:dyDescent="0.3">
      <c r="A1" s="218" t="s">
        <v>0</v>
      </c>
      <c r="B1" s="219"/>
      <c r="C1" s="219"/>
      <c r="D1" s="219"/>
      <c r="E1" s="219"/>
      <c r="F1" s="219"/>
      <c r="G1" s="219"/>
      <c r="H1" s="219"/>
      <c r="I1" s="220"/>
      <c r="J1" s="2"/>
      <c r="K1" s="221" t="s">
        <v>0</v>
      </c>
      <c r="L1" s="222"/>
      <c r="M1" s="222"/>
      <c r="N1" s="222"/>
      <c r="O1" s="222"/>
      <c r="P1" s="222"/>
      <c r="Q1" s="223"/>
      <c r="R1" s="4"/>
      <c r="S1" s="218" t="s">
        <v>0</v>
      </c>
      <c r="T1" s="219"/>
      <c r="U1" s="219"/>
      <c r="V1" s="219"/>
      <c r="W1" s="219"/>
      <c r="X1" s="219"/>
      <c r="Y1" s="219"/>
      <c r="Z1" s="219"/>
      <c r="AA1" s="219"/>
      <c r="AB1" s="219"/>
      <c r="AC1" s="220"/>
      <c r="AD1" s="185"/>
      <c r="AE1" s="238" t="s">
        <v>158</v>
      </c>
      <c r="AF1" s="239"/>
      <c r="AG1" s="239"/>
      <c r="AH1" s="239"/>
      <c r="AI1" s="239"/>
      <c r="AJ1" s="239"/>
      <c r="AK1" s="239"/>
      <c r="AL1" s="239"/>
    </row>
    <row r="2" spans="1:39" s="8" customFormat="1" ht="20.100000000000001" customHeight="1" x14ac:dyDescent="0.3">
      <c r="A2" s="225" t="s">
        <v>1</v>
      </c>
      <c r="B2" s="226"/>
      <c r="C2" s="227" t="s">
        <v>2</v>
      </c>
      <c r="D2" s="227"/>
      <c r="E2" s="227"/>
      <c r="F2" s="227"/>
      <c r="G2" s="227"/>
      <c r="H2" s="227"/>
      <c r="I2" s="227"/>
      <c r="J2" s="6"/>
      <c r="K2" s="225" t="s">
        <v>1</v>
      </c>
      <c r="L2" s="226"/>
      <c r="M2" s="221" t="s">
        <v>3</v>
      </c>
      <c r="N2" s="222"/>
      <c r="O2" s="222"/>
      <c r="P2" s="222"/>
      <c r="Q2" s="223"/>
      <c r="R2" s="7"/>
      <c r="S2" s="225" t="s">
        <v>1</v>
      </c>
      <c r="T2" s="226"/>
      <c r="U2" s="221" t="s">
        <v>4</v>
      </c>
      <c r="V2" s="222"/>
      <c r="W2" s="222"/>
      <c r="X2" s="222"/>
      <c r="Y2" s="222"/>
      <c r="Z2" s="222"/>
      <c r="AA2" s="222"/>
      <c r="AB2" s="222"/>
      <c r="AC2" s="223"/>
      <c r="AD2" s="186"/>
      <c r="AE2" s="240"/>
      <c r="AF2" s="241"/>
      <c r="AG2" s="241"/>
      <c r="AH2" s="241"/>
      <c r="AI2" s="241"/>
      <c r="AJ2" s="241"/>
      <c r="AK2" s="241"/>
      <c r="AL2" s="241"/>
    </row>
    <row r="3" spans="1:39" s="15" customFormat="1" ht="97.05" customHeight="1" x14ac:dyDescent="0.3">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15" t="s">
        <v>25</v>
      </c>
      <c r="AG3" s="216"/>
      <c r="AH3" s="216"/>
      <c r="AI3" s="216"/>
      <c r="AJ3" s="216"/>
      <c r="AK3" s="216"/>
      <c r="AL3" s="217"/>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108" customWidth="1"/>
    <col min="2" max="2" width="12.5546875" style="108" hidden="1" customWidth="1"/>
    <col min="3" max="3" width="11.77734375" style="108" hidden="1" customWidth="1"/>
    <col min="4" max="4" width="12.5546875" style="108" hidden="1" customWidth="1"/>
    <col min="5" max="5" width="11.5546875" style="108" hidden="1" customWidth="1"/>
    <col min="6" max="6" width="11.21875" style="108" customWidth="1"/>
    <col min="7" max="10" width="10.77734375" style="108" customWidth="1"/>
    <col min="11" max="11" width="11.77734375" style="108" hidden="1" customWidth="1"/>
    <col min="12" max="12" width="12.5546875" style="108"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42" t="s">
        <v>105</v>
      </c>
      <c r="B3" s="243"/>
      <c r="C3" s="243"/>
      <c r="D3" s="243"/>
      <c r="E3" s="243"/>
      <c r="F3" s="243"/>
      <c r="G3" s="243"/>
      <c r="H3" s="243"/>
      <c r="I3" s="243"/>
      <c r="J3" s="243"/>
      <c r="K3" s="243"/>
      <c r="L3" s="243"/>
    </row>
    <row r="4" spans="1:15" ht="96.6" x14ac:dyDescent="0.3">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
      <c r="A5" s="84" t="s">
        <v>118</v>
      </c>
      <c r="B5" s="29"/>
      <c r="C5" s="29">
        <v>0.5</v>
      </c>
      <c r="D5" s="29">
        <v>0.3</v>
      </c>
      <c r="E5" s="29">
        <f>1-C5-D5</f>
        <v>0.2</v>
      </c>
      <c r="F5" s="29"/>
      <c r="G5" s="29">
        <v>0.4</v>
      </c>
      <c r="H5" s="29"/>
      <c r="I5" s="29"/>
      <c r="J5" s="29"/>
      <c r="K5" s="29"/>
      <c r="L5" s="29"/>
    </row>
    <row r="6" spans="1:15" x14ac:dyDescent="0.3">
      <c r="A6" s="85"/>
      <c r="B6" s="17">
        <v>1</v>
      </c>
      <c r="C6" s="86">
        <v>2</v>
      </c>
      <c r="D6" s="17">
        <v>3</v>
      </c>
      <c r="E6" s="17">
        <v>4</v>
      </c>
      <c r="F6" s="17">
        <v>1</v>
      </c>
      <c r="G6" s="17">
        <v>2</v>
      </c>
      <c r="H6" s="17">
        <v>3</v>
      </c>
      <c r="I6" s="17">
        <v>4</v>
      </c>
      <c r="J6" s="17">
        <v>5</v>
      </c>
      <c r="K6" s="17">
        <v>3</v>
      </c>
      <c r="L6" s="17">
        <v>4</v>
      </c>
    </row>
    <row r="7" spans="1:15" x14ac:dyDescent="0.3">
      <c r="A7" s="85"/>
      <c r="B7" s="17"/>
      <c r="C7" s="86"/>
      <c r="D7" s="17"/>
      <c r="E7" s="17"/>
      <c r="F7" s="17"/>
      <c r="G7" s="17"/>
      <c r="H7" s="17" t="s">
        <v>119</v>
      </c>
      <c r="I7" s="17" t="s">
        <v>120</v>
      </c>
      <c r="J7" s="17" t="s">
        <v>121</v>
      </c>
      <c r="K7" s="17" t="s">
        <v>119</v>
      </c>
      <c r="L7" s="17" t="s">
        <v>122</v>
      </c>
    </row>
    <row r="8" spans="1:15" x14ac:dyDescent="0.3">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
      <c r="A65" s="87" t="s">
        <v>123</v>
      </c>
      <c r="B65" s="88"/>
      <c r="C65" s="89"/>
      <c r="D65" s="80"/>
      <c r="E65" s="89"/>
      <c r="F65" s="102"/>
      <c r="G65" s="103"/>
      <c r="H65" s="103"/>
      <c r="I65" s="103"/>
      <c r="J65" s="103"/>
      <c r="K65" s="102"/>
      <c r="L65" s="102"/>
    </row>
    <row r="66" spans="1:12" x14ac:dyDescent="0.3">
      <c r="A66" s="87" t="s">
        <v>124</v>
      </c>
      <c r="B66" s="81"/>
      <c r="C66" s="81"/>
      <c r="D66" s="81"/>
      <c r="E66" s="104"/>
      <c r="F66" s="81"/>
      <c r="G66" s="90"/>
      <c r="H66" s="90"/>
      <c r="I66" s="90"/>
      <c r="J66" s="90"/>
      <c r="K66" s="80"/>
      <c r="L66" s="81"/>
    </row>
    <row r="67" spans="1:12" x14ac:dyDescent="0.3">
      <c r="A67" s="87" t="s">
        <v>125</v>
      </c>
      <c r="B67" s="81"/>
      <c r="C67" s="81"/>
      <c r="D67" s="81"/>
      <c r="E67" s="104"/>
      <c r="F67" s="81"/>
      <c r="G67" s="90"/>
      <c r="H67" s="90"/>
      <c r="I67" s="90"/>
      <c r="J67" s="90"/>
      <c r="K67" s="80"/>
      <c r="L67" s="81"/>
    </row>
    <row r="68" spans="1:12" x14ac:dyDescent="0.3">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
      <c r="L70" s="109"/>
    </row>
    <row r="71" spans="1:12" x14ac:dyDescent="0.3">
      <c r="B71" s="110"/>
      <c r="L71" s="109"/>
    </row>
    <row r="72" spans="1:12" x14ac:dyDescent="0.3">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1875" defaultRowHeight="15.6" x14ac:dyDescent="0.3"/>
  <cols>
    <col min="1" max="1" width="16.44140625" style="113" customWidth="1"/>
    <col min="2" max="2" width="17.44140625" style="113" customWidth="1"/>
    <col min="3" max="3" width="17.44140625" style="137" customWidth="1"/>
    <col min="4" max="4" width="17.44140625" style="138" customWidth="1"/>
    <col min="5" max="6" width="17.44140625" style="113" customWidth="1"/>
    <col min="7" max="7" width="17.44140625" style="139" customWidth="1"/>
    <col min="8" max="8" width="17.44140625" style="139" hidden="1" customWidth="1"/>
    <col min="9" max="11" width="17.44140625" style="113" customWidth="1"/>
    <col min="12" max="12" width="13.44140625" style="111" customWidth="1"/>
    <col min="13" max="14" width="11.21875" style="111"/>
    <col min="15" max="15" width="31.21875" style="111" customWidth="1"/>
    <col min="16" max="16384" width="11.21875" style="111"/>
  </cols>
  <sheetData>
    <row r="1" spans="1:12" ht="14.25" customHeight="1" x14ac:dyDescent="0.3">
      <c r="A1" s="244" t="s">
        <v>126</v>
      </c>
      <c r="B1" s="244"/>
      <c r="C1" s="244"/>
      <c r="D1" s="244"/>
      <c r="E1" s="244"/>
      <c r="F1" s="244"/>
      <c r="G1" s="244"/>
      <c r="H1" s="244"/>
      <c r="I1" s="244"/>
      <c r="J1" s="244"/>
      <c r="K1" s="244"/>
      <c r="L1" s="244"/>
    </row>
    <row r="2" spans="1:12" s="113" customFormat="1" ht="14.4" x14ac:dyDescent="0.3">
      <c r="A2" s="112"/>
      <c r="B2" s="245"/>
      <c r="C2" s="245"/>
      <c r="D2" s="245"/>
      <c r="E2" s="245"/>
      <c r="F2" s="245"/>
      <c r="G2" s="245"/>
      <c r="H2" s="245"/>
      <c r="I2" s="245"/>
      <c r="J2" s="245"/>
      <c r="K2" s="245"/>
      <c r="L2" s="245"/>
    </row>
    <row r="3" spans="1:12" s="118" customFormat="1" ht="43.2" x14ac:dyDescent="0.3">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4" x14ac:dyDescent="0.3">
      <c r="A4" s="119"/>
      <c r="B4" s="120">
        <v>1</v>
      </c>
      <c r="C4" s="120">
        <v>2</v>
      </c>
      <c r="D4" s="120">
        <v>3</v>
      </c>
      <c r="E4" s="120">
        <v>4</v>
      </c>
      <c r="F4" s="120">
        <v>5</v>
      </c>
      <c r="G4" s="120">
        <v>6</v>
      </c>
      <c r="H4" s="120"/>
      <c r="I4" s="120">
        <v>7</v>
      </c>
      <c r="J4" s="120">
        <v>8</v>
      </c>
      <c r="K4" s="121">
        <v>9</v>
      </c>
      <c r="L4" s="112">
        <v>10</v>
      </c>
    </row>
    <row r="5" spans="1:12" s="118" customFormat="1" ht="14.4" x14ac:dyDescent="0.3">
      <c r="A5" s="119"/>
      <c r="B5" s="120"/>
      <c r="C5" s="120"/>
      <c r="D5" s="120"/>
      <c r="E5" s="120"/>
      <c r="F5" s="120"/>
      <c r="G5" s="120"/>
      <c r="H5" s="120"/>
      <c r="I5" s="120"/>
      <c r="J5" s="120"/>
      <c r="K5" s="121" t="s">
        <v>138</v>
      </c>
      <c r="L5" s="122" t="s">
        <v>139</v>
      </c>
    </row>
    <row r="6" spans="1:12" ht="14.25" customHeight="1" x14ac:dyDescent="0.3">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3">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3">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3">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3">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3">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3">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3">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3">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3">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3">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3">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3">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3">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3">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3">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3">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3">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3">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3">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3">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3">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3">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3">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3">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3">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3">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3">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3">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3">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3">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3">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3">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3">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3">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3">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3">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3">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3">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3">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3">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3">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3">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3">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3">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3">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3">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3">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3">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3">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3">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3">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3">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3">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3">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3">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3">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3">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3">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3">
      <c r="A65" s="132" t="s">
        <v>123</v>
      </c>
      <c r="B65" s="125"/>
      <c r="C65" s="124"/>
      <c r="D65" s="124"/>
      <c r="E65" s="125"/>
      <c r="F65" s="125"/>
      <c r="G65" s="126"/>
      <c r="H65" s="126"/>
      <c r="I65" s="125"/>
      <c r="J65" s="126">
        <v>0</v>
      </c>
      <c r="K65" s="127">
        <f t="shared" si="0"/>
        <v>0</v>
      </c>
      <c r="L65" s="128">
        <f t="shared" si="1"/>
        <v>0</v>
      </c>
    </row>
    <row r="66" spans="1:12" x14ac:dyDescent="0.3">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
      <c r="B68" s="136"/>
    </row>
    <row r="69" spans="1:12" x14ac:dyDescent="0.3">
      <c r="B69" s="136"/>
      <c r="G69" s="140"/>
      <c r="I69" s="136"/>
      <c r="J69" s="136"/>
    </row>
    <row r="70" spans="1:12" x14ac:dyDescent="0.3">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DHCSDOC-1797567310-8633</_dlc_DocId>
    <_dlc_DocIdUrl xmlns="69bc34b3-1921-46c7-8c7a-d18363374b4b">
      <Url>https://dhcscagovauthoring/_layouts/15/DocIdRedir.aspx?ID=DHCSDOC-1797567310-8633</Url>
      <Description>DHCSDOC-1797567310-8633</Description>
    </_dlc_DocIdUrl>
  </documentManagement>
</p:properties>
</file>

<file path=customXml/itemProps1.xml><?xml version="1.0" encoding="utf-8"?>
<ds:datastoreItem xmlns:ds="http://schemas.openxmlformats.org/officeDocument/2006/customXml" ds:itemID="{A532AA51-F6DF-402A-8048-437A059103D8}"/>
</file>

<file path=customXml/itemProps2.xml><?xml version="1.0" encoding="utf-8"?>
<ds:datastoreItem xmlns:ds="http://schemas.openxmlformats.org/officeDocument/2006/customXml" ds:itemID="{01ACE018-4D70-472C-8FF0-1EA033837D36}"/>
</file>

<file path=customXml/itemProps3.xml><?xml version="1.0" encoding="utf-8"?>
<ds:datastoreItem xmlns:ds="http://schemas.openxmlformats.org/officeDocument/2006/customXml" ds:itemID="{9FECABCA-33E1-44C0-B422-849D4D509FE3}"/>
</file>

<file path=customXml/itemProps4.xml><?xml version="1.0" encoding="utf-8"?>
<ds:datastoreItem xmlns:ds="http://schemas.openxmlformats.org/officeDocument/2006/customXml" ds:itemID="{8C97CAF2-46C2-44D7-8235-E4A82E5C17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Adjustment #1 ENC 7</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TitleRegion1.a4.i64.2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Bell, Emily@DHCS</cp:lastModifiedBy>
  <cp:lastPrinted>2023-06-06T22:53:41Z</cp:lastPrinted>
  <dcterms:created xsi:type="dcterms:W3CDTF">2017-06-13T15:16:29Z</dcterms:created>
  <dcterms:modified xsi:type="dcterms:W3CDTF">2024-11-18T21:28:28Z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31487327-9130-4ec1-b23a-377e0c87bbc3</vt:lpwstr>
  </property>
  <property fmtid="{D5CDD505-2E9C-101B-9397-08002B2CF9AE}" pid="4" name="Division">
    <vt:lpwstr>11;#Community Services|c23dee46-a4de-4c29-8bbc-79830d9e7d7c</vt:lpwstr>
  </property>
</Properties>
</file>