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2FD4B7CC-C8A8-4104-9017-9A84B5B15510}" xr6:coauthVersionLast="47" xr6:coauthVersionMax="47" xr10:uidLastSave="{00000000-0000-0000-0000-000000000000}"/>
  <bookViews>
    <workbookView xWindow="-108" yWindow="-108" windowWidth="23256" windowHeight="14016" firstSheet="2" activeTab="3" xr2:uid="{00000000-000D-0000-FFFF-FFFF00000000}"/>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3">'Adjustment #2 ENC 8'!$A$1:$F$64</definedName>
    <definedName name="_xlnm.Print_Area" localSheetId="4">'Adjustment #3 ENC 9'!$S$1:$AC$64</definedName>
    <definedName name="_xlnm.Print_Titles" localSheetId="1">'Adjustment #1 ENC 7'!$4:$6</definedName>
    <definedName name="_xlnm.Print_Titles" localSheetId="3">'Adjustment #2 ENC 8'!$3:$6</definedName>
    <definedName name="_xlnm.Print_Titles" localSheetId="4">'Adjustment #3 ENC 9'!$3:$6</definedName>
    <definedName name="TitleRegion1.a4.f64.2">'Adjustment #2 ENC 8'!$A$4:$F$64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D9" i="5" s="1"/>
  <c r="B9" i="5"/>
  <c r="C8" i="5"/>
  <c r="B8" i="5"/>
  <c r="C7" i="5"/>
  <c r="B7" i="5"/>
  <c r="D62" i="5" l="1"/>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E23" i="5"/>
  <c r="F23" i="5" s="1"/>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E57" i="5"/>
  <c r="F57" i="5" s="1"/>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<sst xmlns="http://schemas.openxmlformats.org/spreadsheetml/2006/main" count="1504" uniqueCount="195">
  <si>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</si>
  <si>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</si>
  <si>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</si>
  <si>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</si>
  <si>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</si>
  <si>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</si>
  <si>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</si>
  <si>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</si>
  <si>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</si>
  <si>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</si>
  <si>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</si>
  <si>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</si>
  <si>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</si>
  <si>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</si>
  <si>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</si>
  <si>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</si>
  <si>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</si>
  <si>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</si>
  <si>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</si>
  <si>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</si>
  <si>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</si>
  <si>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</si>
  <si>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</si>
  <si>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</si>
  <si>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</si>
  <si>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</si>
  <si>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</si>
  <si>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</si>
  <si>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</si>
  <si>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</si>
  <si>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</si>
  <si>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</si>
  <si>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</si>
  <si>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</si>
  <si>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</si>
  <si>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</si>
  <si>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</si>
  <si>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</si>
  <si>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</si>
  <si>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</si>
  <si>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</si>
  <si>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</si>
  <si>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</si>
  <si>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</si>
  <si>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</si>
  <si>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</si>
  <si>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</si>
  <si>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</si>
  <si>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</si>
  <si>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</si>
  <si>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</si>
  <si>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</si>
  <si>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</si>
  <si>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</si>
  <si>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</si>
  <si>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</si>
  <si>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</si>
  <si>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</si>
  <si>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</si>
  <si>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</si>
  <si>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</si>
  <si>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</si>
  <si>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</si>
  <si>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</si>
  <si>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</si>
  <si>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</si>
  <si>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</si>
  <si>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</si>
  <si>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</si>
  <si>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</si>
  <si>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</si>
  <si>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</si>
  <si>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</si>
  <si>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</si>
  <si>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</si>
  <si>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</si>
  <si>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</si>
  <si>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</si>
  <si>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</si>
  <si>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</si>
  <si>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</si>
  <si>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</si>
  <si>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</si>
  <si>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</si>
  <si>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</si>
  <si>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</si>
  <si>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</si>
  <si>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</si>
  <si>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</si>
  <si>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</si>
  <si>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</si>
  <si>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</si>
  <si>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</si>
  <si>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</si>
  <si>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</si>
  <si>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</si>
  <si>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</si>
  <si>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</si>
  <si>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</si>
  <si>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</si>
  <si>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</si>
  <si>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</si>
  <si>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</si>
  <si>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</si>
  <si>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</si>
  <si>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</si>
  <si>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</si>
  <si>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</si>
  <si>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</si>
  <si>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</si>
  <si>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</si>
  <si>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</si>
  <si>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</si>
  <si>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</si>
  <si>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</si>
  <si>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</si>
  <si>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</si>
  <si>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</si>
  <si>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</si>
  <si>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</si>
  <si>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</si>
  <si>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</si>
  <si>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</si>
  <si>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</si>
  <si>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</si>
  <si>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</si>
  <si>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</si>
  <si>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</si>
  <si>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</si>
  <si>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</si>
  <si>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</si>
  <si>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</si>
  <si>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</si>
  <si>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</si>
  <si>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</si>
  <si>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</si>
  <si>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</si>
  <si>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</si>
  <si>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</si>
  <si>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</si>
  <si>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</si>
  <si>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</si>
  <si>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</si>
  <si>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</si>
  <si>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</si>
  <si>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</si>
  <si>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</si>
  <si>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</si>
  <si>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</si>
  <si>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</si>
  <si>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</si>
  <si>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</si>
  <si>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</si>
  <si>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</si>
  <si>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</si>
  <si>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</si>
  <si>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</si>
  <si>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</si>
  <si>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</si>
  <si>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</si>
  <si>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</si>
  <si>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</si>
  <si>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</si>
  <si>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</si>
  <si>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</si>
  <si>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</si>
  <si>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</si>
  <si>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</si>
  <si>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</si>
  <si>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</si>
  <si>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</si>
  <si>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</si>
  <si>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</si>
  <si>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</si>
  <si>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</si>
  <si>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</si>
  <si>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</si>
  <si>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</si>
  <si>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</si>
  <si>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</si>
  <si>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</si>
  <si>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</si>
  <si>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</si>
  <si>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</si>
  <si>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</si>
  <si>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</si>
  <si>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</si>
  <si>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</si>
  <si>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</si>
  <si>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</si>
  <si>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</si>
  <si>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</si>
  <si>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</si>
  <si>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Press TAB to move to input areas. Press UP, DOWN, LEFT or RIGHT ARROW in columns and rows to read through the document.</t>
  </si>
  <si>
    <t xml:space="preserve">Column B displays the FY 2022-23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</si>
</sst>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4">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9" fontId="14" fillId="0" borderId="44" xfId="3" applyNumberFormat="1" applyFont="1" applyFill="1" applyBorder="1" applyAlignment="1" applyProtection="1">
      <alignment vertical="center"/>
    </xf>
    <xf numFmtId="9" fontId="14" fillId="0" borderId="11" xfId="3" applyNumberFormat="1" applyFont="1" applyFill="1" applyBorder="1" applyAlignment="1" applyProtection="1">
      <alignment vertical="center"/>
    </xf>
    <xf numFmtId="0" fontId="3" fillId="0" borderId="0" xfId="3" applyFont="1" applyFill="1" applyProtection="1"/>
    <xf numFmtId="0" fontId="3" fillId="0" borderId="0" xfId="3" applyFont="1" applyFill="1" applyBorder="1" applyProtection="1"/>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167" fontId="3" fillId="0" borderId="0" xfId="1" applyNumberFormat="1" applyFont="1" applyFill="1" applyBorder="1" applyProtection="1"/>
    <xf numFmtId="4" fontId="3" fillId="0" borderId="0" xfId="3" applyNumberFormat="1" applyFont="1" applyFill="1" applyProtection="1"/>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9" fontId="17" fillId="0" borderId="43" xfId="3" applyNumberFormat="1" applyFont="1" applyFill="1" applyBorder="1" applyAlignment="1" applyProtection="1">
      <alignment vertical="center"/>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14" fillId="0" borderId="5" xfId="3" applyNumberFormat="1" applyFont="1" applyFill="1" applyBorder="1" applyAlignment="1" applyProtection="1">
      <alignment horizontal="center" vertical="center"/>
      <protection locked="0"/>
    </xf>
    <xf numFmtId="9" fontId="14" fillId="0" borderId="32" xfId="3" applyNumberFormat="1" applyFont="1" applyFill="1" applyBorder="1" applyAlignment="1" applyProtection="1">
      <alignment horizontal="center" vertical="center"/>
      <protection locked="0"/>
    </xf>
    <xf numFmtId="9" fontId="14" fillId="0" borderId="8"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Font="1" applyFill="1" applyProtection="1">
      <protection locked="0"/>
    </xf>
    <xf numFmtId="0" fontId="3" fillId="0" borderId="0" xfId="3" applyFont="1" applyFill="1" applyBorder="1" applyProtection="1">
      <protection locked="0"/>
    </xf>
    <xf numFmtId="0" fontId="3" fillId="0" borderId="0" xfId="3" applyFont="1" applyFill="1" applyAlignment="1" applyProtection="1">
      <alignment vertical="center"/>
      <protection locked="0"/>
    </xf>
    <xf numFmtId="0" fontId="3" fillId="0" borderId="0" xfId="3" applyNumberFormat="1" applyFont="1" applyFill="1" applyBorder="1" applyAlignment="1" applyProtection="1">
      <alignment horizontal="center"/>
      <protection locked="0"/>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cell r="J7">
            <v>4.3985717685214767E-2</v>
          </cell>
        </row>
        <row r="8">
          <cell r="I8">
            <v>2.9745114558379995E-5</v>
          </cell>
          <cell r="J8">
            <v>2.7669315329264258E-4</v>
          </cell>
        </row>
        <row r="9">
          <cell r="I9">
            <v>7.6989639100694227E-4</v>
          </cell>
          <cell r="J9">
            <v>8.9991872930079834E-4</v>
          </cell>
        </row>
        <row r="11">
          <cell r="I11">
            <v>5.4059813089823716E-3</v>
          </cell>
          <cell r="J11">
            <v>7.3011220801425603E-3</v>
          </cell>
        </row>
        <row r="12">
          <cell r="I12">
            <v>1.0120493008780802E-3</v>
          </cell>
          <cell r="J12">
            <v>1.156828435730793E-3</v>
          </cell>
        </row>
        <row r="13">
          <cell r="I13">
            <v>5.2828298613590366E-4</v>
          </cell>
          <cell r="J13">
            <v>9.5205270069340629E-4</v>
          </cell>
        </row>
        <row r="14">
          <cell r="I14">
            <v>2.6888409027702238E-2</v>
          </cell>
          <cell r="J14">
            <v>2.5621714478438896E-2</v>
          </cell>
        </row>
        <row r="15">
          <cell r="I15">
            <v>6.3180776299434996E-4</v>
          </cell>
          <cell r="J15">
            <v>1.1027862462313722E-3</v>
          </cell>
        </row>
        <row r="16">
          <cell r="I16">
            <v>3.8293963092003512E-3</v>
          </cell>
          <cell r="J16">
            <v>3.2687943637365667E-3</v>
          </cell>
        </row>
        <row r="17">
          <cell r="I17">
            <v>2.7496780833520858E-2</v>
          </cell>
          <cell r="J17">
            <v>2.7312038944038608E-2</v>
          </cell>
        </row>
        <row r="18">
          <cell r="I18">
            <v>7.3663317739671992E-4</v>
          </cell>
          <cell r="J18">
            <v>1.1035048766673407E-3</v>
          </cell>
        </row>
        <row r="19">
          <cell r="I19">
            <v>3.5333745228688161E-3</v>
          </cell>
          <cell r="J19">
            <v>4.5744608068345313E-3</v>
          </cell>
        </row>
        <row r="20">
          <cell r="I20">
            <v>5.0147416298577385E-3</v>
          </cell>
          <cell r="J20">
            <v>6.234299844774813E-3</v>
          </cell>
        </row>
        <row r="21">
          <cell r="I21">
            <v>4.2554499546004499E-4</v>
          </cell>
          <cell r="J21">
            <v>7.9667555021181247E-4</v>
          </cell>
        </row>
        <row r="22">
          <cell r="I22">
            <v>2.4112013255767648E-2</v>
          </cell>
          <cell r="J22">
            <v>2.3156300751267931E-2</v>
          </cell>
        </row>
        <row r="23">
          <cell r="I23">
            <v>3.8406216027072858E-3</v>
          </cell>
          <cell r="J23">
            <v>3.494459720228132E-3</v>
          </cell>
        </row>
        <row r="24">
          <cell r="I24">
            <v>1.7438260653522882E-3</v>
          </cell>
          <cell r="J24">
            <v>2.1281068163502021E-3</v>
          </cell>
        </row>
        <row r="25">
          <cell r="I25">
            <v>6.0571291326684941E-4</v>
          </cell>
          <cell r="J25">
            <v>9.8053540074553814E-4</v>
          </cell>
        </row>
        <row r="26">
          <cell r="I26">
            <v>0.27718590609932808</v>
          </cell>
          <cell r="J26">
            <v>0.30319694597896291</v>
          </cell>
        </row>
        <row r="27">
          <cell r="I27">
            <v>4.2376022555205015E-3</v>
          </cell>
          <cell r="J27">
            <v>3.7146662317410341E-3</v>
          </cell>
        </row>
        <row r="28">
          <cell r="I28">
            <v>6.5815460911253518E-3</v>
          </cell>
          <cell r="J28">
            <v>6.4415290621787627E-3</v>
          </cell>
        </row>
        <row r="29">
          <cell r="I29">
            <v>3.9368817253914053E-4</v>
          </cell>
          <cell r="J29">
            <v>7.0620112409258695E-4</v>
          </cell>
        </row>
        <row r="30">
          <cell r="I30">
            <v>2.2879488230754825E-3</v>
          </cell>
          <cell r="J30">
            <v>3.2583357293300605E-3</v>
          </cell>
        </row>
        <row r="31">
          <cell r="I31">
            <v>7.9241657372421895E-3</v>
          </cell>
          <cell r="J31">
            <v>8.2457631868821241E-3</v>
          </cell>
        </row>
        <row r="32">
          <cell r="I32">
            <v>2.1203275001025545E-4</v>
          </cell>
          <cell r="J32">
            <v>5.479022519827931E-4</v>
          </cell>
        </row>
        <row r="33">
          <cell r="I33">
            <v>2.8466512133349205E-4</v>
          </cell>
          <cell r="J33">
            <v>4.496628312378505E-4</v>
          </cell>
        </row>
        <row r="34">
          <cell r="I34">
            <v>1.160222020082817E-2</v>
          </cell>
          <cell r="J34">
            <v>1.1661999745361713E-2</v>
          </cell>
        </row>
        <row r="35">
          <cell r="I35">
            <v>3.0293880458058184E-3</v>
          </cell>
          <cell r="J35">
            <v>3.6565717129618358E-3</v>
          </cell>
        </row>
        <row r="36">
          <cell r="I36">
            <v>2.1947817048125233E-3</v>
          </cell>
          <cell r="J36">
            <v>2.5948953555512055E-3</v>
          </cell>
        </row>
        <row r="37">
          <cell r="I37">
            <v>7.8276495574130467E-2</v>
          </cell>
          <cell r="J37">
            <v>5.9405674255347186E-2</v>
          </cell>
        </row>
        <row r="38">
          <cell r="I38">
            <v>7.9474388559692653E-3</v>
          </cell>
          <cell r="J38">
            <v>5.4015627456001358E-3</v>
          </cell>
        </row>
        <row r="39">
          <cell r="I39">
            <v>3.977213112343191E-4</v>
          </cell>
          <cell r="J39">
            <v>8.777524504939569E-4</v>
          </cell>
        </row>
        <row r="40">
          <cell r="I40">
            <v>5.7646663004237417E-2</v>
          </cell>
          <cell r="J40">
            <v>4.4037193496855503E-2</v>
          </cell>
        </row>
        <row r="41">
          <cell r="I41">
            <v>3.7881616298633153E-2</v>
          </cell>
          <cell r="J41">
            <v>4.14657463226457E-2</v>
          </cell>
        </row>
        <row r="42">
          <cell r="I42">
            <v>1.5022755198129797E-3</v>
          </cell>
          <cell r="J42">
            <v>1.2529844168805372E-3</v>
          </cell>
        </row>
        <row r="43">
          <cell r="I43">
            <v>5.4157368903552168E-2</v>
          </cell>
          <cell r="J43">
            <v>4.9417110936655802E-2</v>
          </cell>
        </row>
        <row r="44">
          <cell r="I44">
            <v>8.0902090132213861E-2</v>
          </cell>
          <cell r="J44">
            <v>6.9681515286619575E-2</v>
          </cell>
        </row>
        <row r="45">
          <cell r="I45">
            <v>2.3592231099104004E-2</v>
          </cell>
          <cell r="J45">
            <v>3.2788362357752003E-2</v>
          </cell>
        </row>
        <row r="46">
          <cell r="I46">
            <v>1.9199311934661428E-2</v>
          </cell>
          <cell r="J46">
            <v>1.8471963951756026E-2</v>
          </cell>
        </row>
        <row r="47">
          <cell r="I47">
            <v>6.3145887438417498E-3</v>
          </cell>
          <cell r="J47">
            <v>6.2525589155027891E-3</v>
          </cell>
        </row>
        <row r="48">
          <cell r="I48">
            <v>1.9135652689545857E-2</v>
          </cell>
          <cell r="J48">
            <v>1.7232372964192652E-2</v>
          </cell>
        </row>
        <row r="49">
          <cell r="I49">
            <v>1.2820880496613358E-2</v>
          </cell>
          <cell r="J49">
            <v>1.0647460714999167E-2</v>
          </cell>
        </row>
        <row r="50">
          <cell r="I50">
            <v>4.619938315014633E-2</v>
          </cell>
          <cell r="J50">
            <v>5.0083671352947397E-2</v>
          </cell>
        </row>
        <row r="51">
          <cell r="I51">
            <v>7.351701630923857E-3</v>
          </cell>
          <cell r="J51">
            <v>7.2584966139924365E-3</v>
          </cell>
        </row>
        <row r="52">
          <cell r="I52">
            <v>4.3583901549103382E-3</v>
          </cell>
          <cell r="J52">
            <v>5.306908537514453E-3</v>
          </cell>
        </row>
        <row r="53">
          <cell r="I53">
            <v>6.5645368479848656E-5</v>
          </cell>
          <cell r="J53">
            <v>3.4847114627351348E-4</v>
          </cell>
        </row>
        <row r="54">
          <cell r="I54">
            <v>1.082117435531798E-3</v>
          </cell>
          <cell r="J54">
            <v>1.4880217705189314E-3</v>
          </cell>
        </row>
        <row r="55">
          <cell r="I55">
            <v>9.5746406465534832E-3</v>
          </cell>
          <cell r="J55">
            <v>1.1176245862489999E-2</v>
          </cell>
        </row>
        <row r="56">
          <cell r="I56">
            <v>1.0546864204021806E-2</v>
          </cell>
          <cell r="J56">
            <v>9.5105688172397937E-3</v>
          </cell>
        </row>
        <row r="57">
          <cell r="I57">
            <v>1.364377329521522E-2</v>
          </cell>
          <cell r="J57">
            <v>1.347441762502222E-2</v>
          </cell>
        </row>
        <row r="58">
          <cell r="I58">
            <v>4.5645090991239447E-3</v>
          </cell>
          <cell r="J58">
            <v>5.058434383471656E-3</v>
          </cell>
        </row>
        <row r="59">
          <cell r="I59">
            <v>1.6329142502974506E-3</v>
          </cell>
          <cell r="J59">
            <v>1.8397426268868321E-3</v>
          </cell>
        </row>
        <row r="61">
          <cell r="I61">
            <v>4.1121537546560396E-4</v>
          </cell>
          <cell r="J61">
            <v>6.7881512793020596E-4</v>
          </cell>
        </row>
        <row r="62">
          <cell r="I62">
            <v>1.3237524854500282E-2</v>
          </cell>
          <cell r="J62">
            <v>1.4882653324900698E-2</v>
          </cell>
        </row>
        <row r="63">
          <cell r="I63">
            <v>1.1619084284282776E-3</v>
          </cell>
          <cell r="J63">
            <v>1.2978393689505807E-3</v>
          </cell>
        </row>
        <row r="64">
          <cell r="I64">
            <v>1.8899504209689583E-2</v>
          </cell>
          <cell r="J64">
            <v>1.7314854528237878E-2</v>
          </cell>
        </row>
        <row r="65">
          <cell r="I65">
            <v>5.6756106777683217E-3</v>
          </cell>
          <cell r="J65">
            <v>4.5281163041390885E-3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77734375" style="5" bestFit="1" customWidth="1"/>
    <col min="2" max="2" width="11.77734375" style="5" bestFit="1" customWidth="1"/>
    <col min="3" max="3" width="10.5546875" style="5" bestFit="1" customWidth="1"/>
    <col min="4" max="5" width="11.77734375" style="5" bestFit="1" customWidth="1"/>
    <col min="6" max="6" width="12.21875" style="5" bestFit="1" customWidth="1"/>
    <col min="7" max="9" width="11.77734375" style="5" bestFit="1" customWidth="1"/>
    <col min="10" max="10" width="2.77734375" style="5" customWidth="1"/>
    <col min="11" max="11" width="13.77734375" style="8" bestFit="1" customWidth="1"/>
    <col min="12" max="12" width="11.77734375" style="5" bestFit="1" customWidth="1"/>
    <col min="13" max="13" width="9.5546875" style="5" bestFit="1" customWidth="1"/>
    <col min="14" max="14" width="12.21875" style="5" bestFit="1" customWidth="1"/>
    <col min="15" max="16" width="11.77734375" style="5" bestFit="1" customWidth="1"/>
    <col min="17" max="18" width="2.77734375" style="8"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bestFit="1" customWidth="1"/>
    <col min="32" max="34" width="11.21875" style="5" bestFit="1" customWidth="1"/>
    <col min="35" max="36" width="10.5546875" style="5" bestFit="1" customWidth="1"/>
    <col min="37" max="37" width="15.5546875" style="5" bestFit="1" customWidth="1"/>
    <col min="38" max="16384" width="11.44140625" style="5"/>
  </cols>
  <sheetData>
    <row r="1" spans="1:37" ht="13.05"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
      <c r="AE1" s="217" t="s">
        <v>141</v>
      </c>
      <c r="AF1" s="217"/>
      <c r="AG1" s="217"/>
      <c r="AH1" s="217"/>
      <c r="AI1" s="217"/>
      <c r="AJ1" s="217"/>
      <c r="AK1" s="217"/>
    </row>
    <row r="2" spans="1:37" s="8" customFormat="1" ht="20.100000000000001"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3"/>
      <c r="AE2" s="217"/>
      <c r="AF2" s="217"/>
      <c r="AG2" s="217"/>
      <c r="AH2" s="217"/>
      <c r="AI2" s="217"/>
      <c r="AJ2" s="217"/>
      <c r="AK2" s="217"/>
    </row>
    <row r="3" spans="1:37" s="15" customFormat="1" ht="97.05"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8" t="s">
        <v>25</v>
      </c>
      <c r="AG3" s="209"/>
      <c r="AH3" s="209"/>
      <c r="AI3" s="210"/>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4" x14ac:dyDescent="0.3"/>
  <cols>
    <col min="1" max="1" width="13.77734375" style="5" bestFit="1" customWidth="1"/>
    <col min="2" max="2" width="11.77734375" style="5" bestFit="1" customWidth="1"/>
    <col min="3" max="3" width="9.5546875" style="5" bestFit="1" customWidth="1"/>
    <col min="4" max="5" width="11.77734375" style="5" bestFit="1" customWidth="1"/>
    <col min="6" max="6" width="12.21875" style="5" bestFit="1" customWidth="1"/>
    <col min="7" max="9" width="11.77734375" style="5" bestFit="1" customWidth="1"/>
  </cols>
  <sheetData>
    <row r="1" spans="1:9" x14ac:dyDescent="0.3">
      <c r="A1" s="221" t="s">
        <v>145</v>
      </c>
      <c r="B1" s="221"/>
      <c r="C1" s="221"/>
      <c r="D1" s="221"/>
      <c r="E1" s="221"/>
      <c r="F1" s="221"/>
      <c r="G1" s="221"/>
      <c r="H1" s="221"/>
      <c r="I1" s="221"/>
    </row>
    <row r="2" spans="1:9" x14ac:dyDescent="0.3">
      <c r="A2" s="221"/>
      <c r="B2" s="221"/>
      <c r="C2" s="221"/>
      <c r="D2" s="221"/>
      <c r="E2" s="221"/>
      <c r="F2" s="221"/>
      <c r="G2" s="221"/>
      <c r="H2" s="221"/>
      <c r="I2" s="221"/>
    </row>
    <row r="3" spans="1:9" x14ac:dyDescent="0.3">
      <c r="A3" s="214" t="s">
        <v>2</v>
      </c>
      <c r="B3" s="215"/>
      <c r="C3" s="215"/>
      <c r="D3" s="215"/>
      <c r="E3" s="215"/>
      <c r="F3" s="215"/>
      <c r="G3" s="215"/>
      <c r="H3" s="215"/>
      <c r="I3" s="216"/>
    </row>
    <row r="4" spans="1:9" ht="96.6" x14ac:dyDescent="0.3">
      <c r="A4" s="9" t="s">
        <v>5</v>
      </c>
      <c r="B4" s="9" t="s">
        <v>159</v>
      </c>
      <c r="C4" s="9" t="s">
        <v>160</v>
      </c>
      <c r="D4" s="9" t="s">
        <v>143</v>
      </c>
      <c r="E4" s="9" t="s">
        <v>144</v>
      </c>
      <c r="F4" s="9" t="s">
        <v>10</v>
      </c>
      <c r="G4" s="9" t="s">
        <v>11</v>
      </c>
      <c r="H4" s="9" t="s">
        <v>12</v>
      </c>
      <c r="I4" s="9" t="s">
        <v>13</v>
      </c>
    </row>
    <row r="5" spans="1:9" x14ac:dyDescent="0.3">
      <c r="A5" s="17"/>
      <c r="B5" s="17" t="s">
        <v>165</v>
      </c>
      <c r="C5" s="17" t="s">
        <v>166</v>
      </c>
      <c r="D5" s="17" t="s">
        <v>167</v>
      </c>
      <c r="E5" s="17" t="s">
        <v>168</v>
      </c>
      <c r="F5" s="17" t="s">
        <v>169</v>
      </c>
      <c r="G5" s="17" t="s">
        <v>170</v>
      </c>
      <c r="H5" s="17" t="s">
        <v>171</v>
      </c>
      <c r="I5" s="17" t="s">
        <v>172</v>
      </c>
    </row>
    <row r="6" spans="1:9" x14ac:dyDescent="0.3">
      <c r="A6" s="31"/>
      <c r="B6" s="29"/>
      <c r="C6" s="29"/>
      <c r="D6" s="29"/>
      <c r="E6" s="29" t="s">
        <v>182</v>
      </c>
      <c r="F6" s="29" t="s">
        <v>183</v>
      </c>
      <c r="G6" s="26" t="s">
        <v>184</v>
      </c>
      <c r="H6" s="26" t="s">
        <v>185</v>
      </c>
      <c r="I6" s="26" t="s">
        <v>186</v>
      </c>
    </row>
    <row r="7" spans="1:9" x14ac:dyDescent="0.3">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
      <c r="A64" s="74" t="s">
        <v>104</v>
      </c>
      <c r="B64" s="159">
        <f>SUM(B7:B63)</f>
        <v>1</v>
      </c>
      <c r="C64" s="67">
        <f>SUM(C7:C63)</f>
        <v>0.99517877441649594</v>
      </c>
      <c r="D64" s="67"/>
      <c r="E64" s="67"/>
      <c r="F64" s="67"/>
      <c r="G64" s="67"/>
      <c r="H64" s="67"/>
      <c r="I64" s="68">
        <f t="shared" ref="I64" si="6">SUM(I7:I63)</f>
        <v>0.58251299999999984</v>
      </c>
    </row>
    <row r="65" spans="2:9" x14ac:dyDescent="0.3">
      <c r="B65" s="33"/>
      <c r="C65" s="34"/>
    </row>
    <row r="66" spans="2:9" x14ac:dyDescent="0.3">
      <c r="C66" s="34"/>
      <c r="D66" s="76"/>
      <c r="E66" s="76"/>
      <c r="F66" s="76"/>
      <c r="G66" s="76"/>
      <c r="H66" s="76"/>
      <c r="I66" s="77"/>
    </row>
    <row r="69" spans="2:9" x14ac:dyDescent="0.3">
      <c r="I69" s="8"/>
    </row>
    <row r="70" spans="2:9" x14ac:dyDescent="0.3">
      <c r="I70" s="8"/>
    </row>
    <row r="71" spans="2:9" x14ac:dyDescent="0.3">
      <c r="I71" s="8"/>
    </row>
    <row r="72" spans="2:9" x14ac:dyDescent="0.3">
      <c r="I72" s="8"/>
    </row>
    <row r="73" spans="2:9" x14ac:dyDescent="0.3">
      <c r="I73" s="8"/>
    </row>
    <row r="74" spans="2:9" x14ac:dyDescent="0.3">
      <c r="I74" s="8"/>
    </row>
    <row r="75" spans="2:9" x14ac:dyDescent="0.3">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election activeCell="A2" sqref="A2"/>
    </sheetView>
  </sheetViews>
  <sheetFormatPr defaultColWidth="0" defaultRowHeight="14.4" zeroHeight="1" x14ac:dyDescent="0.3"/>
  <cols>
    <col min="1" max="1" width="95.77734375" style="238" customWidth="1"/>
    <col min="2" max="2" width="10.77734375" style="238" hidden="1" customWidth="1"/>
    <col min="3" max="16384" width="9.21875" style="238" hidden="1"/>
  </cols>
  <sheetData>
    <row r="1" spans="1:1" ht="15" x14ac:dyDescent="0.3">
      <c r="A1" s="195" t="s">
        <v>193</v>
      </c>
    </row>
    <row r="2" spans="1:1" ht="31.2" x14ac:dyDescent="0.3">
      <c r="A2" s="196" t="s">
        <v>187</v>
      </c>
    </row>
    <row r="3" spans="1:1" ht="45" x14ac:dyDescent="0.3">
      <c r="A3" s="197" t="s">
        <v>188</v>
      </c>
    </row>
    <row r="4" spans="1:1" ht="30" x14ac:dyDescent="0.3">
      <c r="A4" s="197" t="s">
        <v>189</v>
      </c>
    </row>
    <row r="5" spans="1:1" ht="45" x14ac:dyDescent="0.3">
      <c r="A5" s="197" t="s">
        <v>194</v>
      </c>
    </row>
    <row r="6" spans="1:1" ht="60" x14ac:dyDescent="0.3">
      <c r="A6" s="197" t="s">
        <v>190</v>
      </c>
    </row>
    <row r="7" spans="1:1" ht="45" x14ac:dyDescent="0.3">
      <c r="A7" s="197" t="s">
        <v>191</v>
      </c>
    </row>
    <row r="8" spans="1:1" ht="45" x14ac:dyDescent="0.3">
      <c r="A8" s="197" t="s">
        <v>192</v>
      </c>
    </row>
    <row r="9" spans="1:1" hidden="1" x14ac:dyDescent="0.3">
      <c r="A9" s="239"/>
    </row>
    <row r="10" spans="1:1" hidden="1" x14ac:dyDescent="0.3">
      <c r="A10" s="239"/>
    </row>
    <row r="11" spans="1:1" hidden="1" x14ac:dyDescent="0.3">
      <c r="A11" s="239"/>
    </row>
    <row r="12" spans="1:1" hidden="1" x14ac:dyDescent="0.3">
      <c r="A12" s="239"/>
    </row>
    <row r="13" spans="1:1" hidden="1" x14ac:dyDescent="0.3">
      <c r="A13" s="239"/>
    </row>
    <row r="14" spans="1:1" hidden="1" x14ac:dyDescent="0.3">
      <c r="A14" s="239"/>
    </row>
    <row r="15" spans="1:1" hidden="1" x14ac:dyDescent="0.3">
      <c r="A15" s="239"/>
    </row>
    <row r="16" spans="1:1" hidden="1" x14ac:dyDescent="0.3">
      <c r="A16" s="239"/>
    </row>
    <row r="17" spans="1:1" hidden="1" x14ac:dyDescent="0.3">
      <c r="A17" s="239"/>
    </row>
    <row r="18" spans="1:1" hidden="1" x14ac:dyDescent="0.3">
      <c r="A18" s="239"/>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117" zoomScaleNormal="160" workbookViewId="0">
      <selection activeCell="E7" sqref="E7"/>
    </sheetView>
  </sheetViews>
  <sheetFormatPr defaultColWidth="0" defaultRowHeight="15" zeroHeight="1" x14ac:dyDescent="0.25"/>
  <cols>
    <col min="1" max="1" width="18.77734375" style="241" bestFit="1" customWidth="1"/>
    <col min="2" max="2" width="14.44140625" style="240" bestFit="1" customWidth="1"/>
    <col min="3" max="3" width="14.21875" style="240" bestFit="1" customWidth="1"/>
    <col min="4" max="4" width="12.44140625" style="240" bestFit="1" customWidth="1"/>
    <col min="5" max="5" width="13" style="240" customWidth="1"/>
    <col min="6" max="6" width="15.44140625" style="240" customWidth="1"/>
    <col min="7" max="16384" width="11.44140625" style="240" hidden="1"/>
  </cols>
  <sheetData>
    <row r="1" spans="1:6" ht="15.75" customHeight="1" x14ac:dyDescent="0.25">
      <c r="A1" s="198" t="s">
        <v>193</v>
      </c>
      <c r="B1" s="185"/>
      <c r="C1" s="185"/>
      <c r="D1" s="185"/>
      <c r="E1" s="185"/>
      <c r="F1" s="186"/>
    </row>
    <row r="2" spans="1:6" ht="15" customHeight="1" x14ac:dyDescent="0.25">
      <c r="A2" s="225" t="s">
        <v>146</v>
      </c>
      <c r="B2" s="226"/>
      <c r="C2" s="226"/>
      <c r="D2" s="226"/>
      <c r="E2" s="226"/>
      <c r="F2" s="227"/>
    </row>
    <row r="3" spans="1:6" s="241" customFormat="1" ht="15.6" x14ac:dyDescent="0.25">
      <c r="A3" s="222" t="s">
        <v>3</v>
      </c>
      <c r="B3" s="223"/>
      <c r="C3" s="223"/>
      <c r="D3" s="223"/>
      <c r="E3" s="223"/>
      <c r="F3" s="224"/>
    </row>
    <row r="4" spans="1:6" s="242" customFormat="1" ht="124.8" x14ac:dyDescent="0.3">
      <c r="A4" s="199" t="s">
        <v>5</v>
      </c>
      <c r="B4" s="199" t="s">
        <v>159</v>
      </c>
      <c r="C4" s="199" t="s">
        <v>160</v>
      </c>
      <c r="D4" s="199" t="s">
        <v>14</v>
      </c>
      <c r="E4" s="199" t="s">
        <v>148</v>
      </c>
      <c r="F4" s="199" t="s">
        <v>16</v>
      </c>
    </row>
    <row r="5" spans="1:6" s="243" customFormat="1" x14ac:dyDescent="0.25">
      <c r="A5" s="189"/>
      <c r="B5" s="200" t="s">
        <v>165</v>
      </c>
      <c r="C5" s="200" t="s">
        <v>166</v>
      </c>
      <c r="D5" s="200" t="s">
        <v>167</v>
      </c>
      <c r="E5" s="200" t="s">
        <v>168</v>
      </c>
      <c r="F5" s="200" t="s">
        <v>169</v>
      </c>
    </row>
    <row r="6" spans="1:6" s="241" customFormat="1" x14ac:dyDescent="0.25">
      <c r="A6" s="190"/>
      <c r="B6" s="191"/>
      <c r="C6" s="191"/>
      <c r="D6" s="191"/>
      <c r="E6" s="202" t="s">
        <v>180</v>
      </c>
      <c r="F6" s="202" t="s">
        <v>181</v>
      </c>
    </row>
    <row r="7" spans="1:6" ht="15.6" x14ac:dyDescent="0.3">
      <c r="A7" s="201" t="s">
        <v>47</v>
      </c>
      <c r="B7" s="203">
        <f>[1]Allocation!I7</f>
        <v>3.928120045611587E-2</v>
      </c>
      <c r="C7" s="204">
        <f>[1]Allocation!J7</f>
        <v>4.3985717685214767E-2</v>
      </c>
      <c r="D7" s="204">
        <f>IF(C7/B7&gt;2,C7,0)</f>
        <v>0</v>
      </c>
      <c r="E7" s="204">
        <f>IF(D7&gt;0,0.2*B7,0)</f>
        <v>0</v>
      </c>
      <c r="F7" s="205">
        <f>ROUND(IF(D7&gt;0,(B7-E7),0),6)</f>
        <v>0</v>
      </c>
    </row>
    <row r="8" spans="1:6" ht="15.6" x14ac:dyDescent="0.3">
      <c r="A8" s="206" t="s">
        <v>48</v>
      </c>
      <c r="B8" s="203">
        <f>[1]Allocation!I8</f>
        <v>2.9745114558379995E-5</v>
      </c>
      <c r="C8" s="204">
        <f>[1]Allocation!J8</f>
        <v>2.7669315329264258E-4</v>
      </c>
      <c r="D8" s="204">
        <f t="shared" ref="D8:D63" si="0">IF(C8/B8&gt;2,C8,0)</f>
        <v>2.7669315329264258E-4</v>
      </c>
      <c r="E8" s="204">
        <f t="shared" ref="E8:E63" si="1">IF(D8&gt;0,0.2*B8,0)</f>
        <v>5.9490229116759991E-6</v>
      </c>
      <c r="F8" s="205">
        <f>ROUND(IF(D8&gt;0,(B8-E8),0),6)</f>
        <v>2.4000000000000001E-5</v>
      </c>
    </row>
    <row r="9" spans="1:6" ht="15.6" x14ac:dyDescent="0.3">
      <c r="A9" s="206" t="s">
        <v>49</v>
      </c>
      <c r="B9" s="203">
        <f>[1]Allocation!I9</f>
        <v>7.6989639100694227E-4</v>
      </c>
      <c r="C9" s="204">
        <f>[1]Allocation!J9</f>
        <v>8.9991872930079834E-4</v>
      </c>
      <c r="D9" s="204">
        <f t="shared" si="0"/>
        <v>0</v>
      </c>
      <c r="E9" s="204">
        <f t="shared" si="1"/>
        <v>0</v>
      </c>
      <c r="F9" s="205">
        <f t="shared" ref="F9:F63" si="2">ROUND(IF(D9&gt;0,(B9-E9),0),6)</f>
        <v>0</v>
      </c>
    </row>
    <row r="10" spans="1:6" ht="15.6" x14ac:dyDescent="0.3">
      <c r="A10" s="201" t="s">
        <v>50</v>
      </c>
      <c r="B10" s="203">
        <f>[1]Allocation!I11</f>
        <v>5.4059813089823716E-3</v>
      </c>
      <c r="C10" s="204">
        <f>[1]Allocation!J11</f>
        <v>7.3011220801425603E-3</v>
      </c>
      <c r="D10" s="204">
        <f t="shared" si="0"/>
        <v>0</v>
      </c>
      <c r="E10" s="204">
        <f t="shared" si="1"/>
        <v>0</v>
      </c>
      <c r="F10" s="205">
        <f t="shared" si="2"/>
        <v>0</v>
      </c>
    </row>
    <row r="11" spans="1:6" ht="15.6" x14ac:dyDescent="0.3">
      <c r="A11" s="201" t="s">
        <v>51</v>
      </c>
      <c r="B11" s="203">
        <f>[1]Allocation!I12</f>
        <v>1.0120493008780802E-3</v>
      </c>
      <c r="C11" s="204">
        <f>[1]Allocation!J12</f>
        <v>1.156828435730793E-3</v>
      </c>
      <c r="D11" s="204">
        <f t="shared" si="0"/>
        <v>0</v>
      </c>
      <c r="E11" s="204">
        <f t="shared" si="1"/>
        <v>0</v>
      </c>
      <c r="F11" s="205">
        <f t="shared" si="2"/>
        <v>0</v>
      </c>
    </row>
    <row r="12" spans="1:6" ht="15.6" x14ac:dyDescent="0.3">
      <c r="A12" s="201" t="s">
        <v>52</v>
      </c>
      <c r="B12" s="203">
        <f>[1]Allocation!I13</f>
        <v>5.2828298613590366E-4</v>
      </c>
      <c r="C12" s="204">
        <f>[1]Allocation!J13</f>
        <v>9.5205270069340629E-4</v>
      </c>
      <c r="D12" s="204">
        <f t="shared" si="0"/>
        <v>0</v>
      </c>
      <c r="E12" s="204">
        <f t="shared" si="1"/>
        <v>0</v>
      </c>
      <c r="F12" s="205">
        <f t="shared" si="2"/>
        <v>0</v>
      </c>
    </row>
    <row r="13" spans="1:6" ht="15.6" x14ac:dyDescent="0.3">
      <c r="A13" s="201" t="s">
        <v>53</v>
      </c>
      <c r="B13" s="203">
        <f>[1]Allocation!I14</f>
        <v>2.6888409027702238E-2</v>
      </c>
      <c r="C13" s="204">
        <f>[1]Allocation!J14</f>
        <v>2.5621714478438896E-2</v>
      </c>
      <c r="D13" s="204">
        <f t="shared" si="0"/>
        <v>0</v>
      </c>
      <c r="E13" s="204">
        <f t="shared" si="1"/>
        <v>0</v>
      </c>
      <c r="F13" s="205">
        <f t="shared" si="2"/>
        <v>0</v>
      </c>
    </row>
    <row r="14" spans="1:6" ht="15.6" x14ac:dyDescent="0.3">
      <c r="A14" s="201" t="s">
        <v>54</v>
      </c>
      <c r="B14" s="203">
        <f>[1]Allocation!I15</f>
        <v>6.3180776299434996E-4</v>
      </c>
      <c r="C14" s="204">
        <f>[1]Allocation!J15</f>
        <v>1.1027862462313722E-3</v>
      </c>
      <c r="D14" s="204">
        <f t="shared" si="0"/>
        <v>0</v>
      </c>
      <c r="E14" s="204">
        <f t="shared" si="1"/>
        <v>0</v>
      </c>
      <c r="F14" s="205">
        <f t="shared" si="2"/>
        <v>0</v>
      </c>
    </row>
    <row r="15" spans="1:6" ht="15.6" x14ac:dyDescent="0.3">
      <c r="A15" s="201" t="s">
        <v>55</v>
      </c>
      <c r="B15" s="203">
        <f>[1]Allocation!I16</f>
        <v>3.8293963092003512E-3</v>
      </c>
      <c r="C15" s="204">
        <f>[1]Allocation!J16</f>
        <v>3.2687943637365667E-3</v>
      </c>
      <c r="D15" s="204">
        <f t="shared" si="0"/>
        <v>0</v>
      </c>
      <c r="E15" s="204">
        <f t="shared" si="1"/>
        <v>0</v>
      </c>
      <c r="F15" s="205">
        <f t="shared" si="2"/>
        <v>0</v>
      </c>
    </row>
    <row r="16" spans="1:6" ht="15.6" x14ac:dyDescent="0.3">
      <c r="A16" s="201" t="s">
        <v>56</v>
      </c>
      <c r="B16" s="203">
        <f>[1]Allocation!I17</f>
        <v>2.7496780833520858E-2</v>
      </c>
      <c r="C16" s="204">
        <f>[1]Allocation!J17</f>
        <v>2.7312038944038608E-2</v>
      </c>
      <c r="D16" s="204">
        <f t="shared" si="0"/>
        <v>0</v>
      </c>
      <c r="E16" s="204">
        <f t="shared" si="1"/>
        <v>0</v>
      </c>
      <c r="F16" s="205">
        <f t="shared" si="2"/>
        <v>0</v>
      </c>
    </row>
    <row r="17" spans="1:6" ht="15.6" x14ac:dyDescent="0.3">
      <c r="A17" s="201" t="s">
        <v>57</v>
      </c>
      <c r="B17" s="203">
        <f>[1]Allocation!I18</f>
        <v>7.3663317739671992E-4</v>
      </c>
      <c r="C17" s="204">
        <f>[1]Allocation!J18</f>
        <v>1.1035048766673407E-3</v>
      </c>
      <c r="D17" s="204">
        <f t="shared" si="0"/>
        <v>0</v>
      </c>
      <c r="E17" s="204">
        <f t="shared" si="1"/>
        <v>0</v>
      </c>
      <c r="F17" s="205">
        <f t="shared" si="2"/>
        <v>0</v>
      </c>
    </row>
    <row r="18" spans="1:6" ht="15.6" x14ac:dyDescent="0.3">
      <c r="A18" s="201" t="s">
        <v>58</v>
      </c>
      <c r="B18" s="203">
        <f>[1]Allocation!I19</f>
        <v>3.5333745228688161E-3</v>
      </c>
      <c r="C18" s="204">
        <f>[1]Allocation!J19</f>
        <v>4.5744608068345313E-3</v>
      </c>
      <c r="D18" s="204">
        <f t="shared" si="0"/>
        <v>0</v>
      </c>
      <c r="E18" s="204">
        <f t="shared" si="1"/>
        <v>0</v>
      </c>
      <c r="F18" s="205">
        <f t="shared" si="2"/>
        <v>0</v>
      </c>
    </row>
    <row r="19" spans="1:6" ht="15.6" x14ac:dyDescent="0.3">
      <c r="A19" s="201" t="s">
        <v>59</v>
      </c>
      <c r="B19" s="203">
        <f>[1]Allocation!I20</f>
        <v>5.0147416298577385E-3</v>
      </c>
      <c r="C19" s="204">
        <f>[1]Allocation!J20</f>
        <v>6.234299844774813E-3</v>
      </c>
      <c r="D19" s="204">
        <f t="shared" si="0"/>
        <v>0</v>
      </c>
      <c r="E19" s="204">
        <f t="shared" si="1"/>
        <v>0</v>
      </c>
      <c r="F19" s="205">
        <f t="shared" si="2"/>
        <v>0</v>
      </c>
    </row>
    <row r="20" spans="1:6" ht="15.6" x14ac:dyDescent="0.3">
      <c r="A20" s="201" t="s">
        <v>60</v>
      </c>
      <c r="B20" s="203">
        <f>[1]Allocation!I21</f>
        <v>4.2554499546004499E-4</v>
      </c>
      <c r="C20" s="204">
        <f>[1]Allocation!J21</f>
        <v>7.9667555021181247E-4</v>
      </c>
      <c r="D20" s="204">
        <f t="shared" si="0"/>
        <v>0</v>
      </c>
      <c r="E20" s="204">
        <f t="shared" si="1"/>
        <v>0</v>
      </c>
      <c r="F20" s="205">
        <f t="shared" si="2"/>
        <v>0</v>
      </c>
    </row>
    <row r="21" spans="1:6" ht="15.6" x14ac:dyDescent="0.3">
      <c r="A21" s="201" t="s">
        <v>61</v>
      </c>
      <c r="B21" s="203">
        <f>[1]Allocation!I22</f>
        <v>2.4112013255767648E-2</v>
      </c>
      <c r="C21" s="204">
        <f>[1]Allocation!J22</f>
        <v>2.3156300751267931E-2</v>
      </c>
      <c r="D21" s="204">
        <f t="shared" si="0"/>
        <v>0</v>
      </c>
      <c r="E21" s="204">
        <f t="shared" si="1"/>
        <v>0</v>
      </c>
      <c r="F21" s="205">
        <f t="shared" si="2"/>
        <v>0</v>
      </c>
    </row>
    <row r="22" spans="1:6" ht="15.6" x14ac:dyDescent="0.3">
      <c r="A22" s="201" t="s">
        <v>62</v>
      </c>
      <c r="B22" s="203">
        <f>[1]Allocation!I23</f>
        <v>3.8406216027072858E-3</v>
      </c>
      <c r="C22" s="204">
        <f>[1]Allocation!J23</f>
        <v>3.494459720228132E-3</v>
      </c>
      <c r="D22" s="204">
        <f t="shared" si="0"/>
        <v>0</v>
      </c>
      <c r="E22" s="204">
        <f t="shared" si="1"/>
        <v>0</v>
      </c>
      <c r="F22" s="205">
        <f t="shared" si="2"/>
        <v>0</v>
      </c>
    </row>
    <row r="23" spans="1:6" ht="15.6" x14ac:dyDescent="0.3">
      <c r="A23" s="201" t="s">
        <v>63</v>
      </c>
      <c r="B23" s="203">
        <f>[1]Allocation!I24</f>
        <v>1.7438260653522882E-3</v>
      </c>
      <c r="C23" s="204">
        <f>[1]Allocation!J24</f>
        <v>2.1281068163502021E-3</v>
      </c>
      <c r="D23" s="204">
        <f t="shared" si="0"/>
        <v>0</v>
      </c>
      <c r="E23" s="204">
        <f t="shared" si="1"/>
        <v>0</v>
      </c>
      <c r="F23" s="205">
        <f t="shared" si="2"/>
        <v>0</v>
      </c>
    </row>
    <row r="24" spans="1:6" ht="15.6" x14ac:dyDescent="0.3">
      <c r="A24" s="201" t="s">
        <v>64</v>
      </c>
      <c r="B24" s="203">
        <f>[1]Allocation!I25</f>
        <v>6.0571291326684941E-4</v>
      </c>
      <c r="C24" s="204">
        <f>[1]Allocation!J25</f>
        <v>9.8053540074553814E-4</v>
      </c>
      <c r="D24" s="204">
        <f t="shared" si="0"/>
        <v>0</v>
      </c>
      <c r="E24" s="204">
        <f t="shared" si="1"/>
        <v>0</v>
      </c>
      <c r="F24" s="205">
        <f t="shared" si="2"/>
        <v>0</v>
      </c>
    </row>
    <row r="25" spans="1:6" ht="15.6" x14ac:dyDescent="0.3">
      <c r="A25" s="201" t="s">
        <v>65</v>
      </c>
      <c r="B25" s="203">
        <f>[1]Allocation!I26</f>
        <v>0.27718590609932808</v>
      </c>
      <c r="C25" s="204">
        <f>[1]Allocation!J26</f>
        <v>0.30319694597896291</v>
      </c>
      <c r="D25" s="204">
        <f t="shared" si="0"/>
        <v>0</v>
      </c>
      <c r="E25" s="204">
        <f t="shared" si="1"/>
        <v>0</v>
      </c>
      <c r="F25" s="205">
        <f t="shared" si="2"/>
        <v>0</v>
      </c>
    </row>
    <row r="26" spans="1:6" ht="15.6" x14ac:dyDescent="0.3">
      <c r="A26" s="201" t="s">
        <v>66</v>
      </c>
      <c r="B26" s="203">
        <f>[1]Allocation!I27</f>
        <v>4.2376022555205015E-3</v>
      </c>
      <c r="C26" s="204">
        <f>[1]Allocation!J27</f>
        <v>3.7146662317410341E-3</v>
      </c>
      <c r="D26" s="204">
        <f t="shared" si="0"/>
        <v>0</v>
      </c>
      <c r="E26" s="204">
        <f t="shared" si="1"/>
        <v>0</v>
      </c>
      <c r="F26" s="205">
        <f t="shared" si="2"/>
        <v>0</v>
      </c>
    </row>
    <row r="27" spans="1:6" ht="15.6" x14ac:dyDescent="0.3">
      <c r="A27" s="201" t="s">
        <v>67</v>
      </c>
      <c r="B27" s="203">
        <f>[1]Allocation!I28</f>
        <v>6.5815460911253518E-3</v>
      </c>
      <c r="C27" s="204">
        <f>[1]Allocation!J28</f>
        <v>6.4415290621787627E-3</v>
      </c>
      <c r="D27" s="204">
        <f t="shared" si="0"/>
        <v>0</v>
      </c>
      <c r="E27" s="204">
        <f t="shared" si="1"/>
        <v>0</v>
      </c>
      <c r="F27" s="205">
        <f t="shared" si="2"/>
        <v>0</v>
      </c>
    </row>
    <row r="28" spans="1:6" ht="15.6" x14ac:dyDescent="0.3">
      <c r="A28" s="201" t="s">
        <v>68</v>
      </c>
      <c r="B28" s="203">
        <f>[1]Allocation!I29</f>
        <v>3.9368817253914053E-4</v>
      </c>
      <c r="C28" s="204">
        <f>[1]Allocation!J29</f>
        <v>7.0620112409258695E-4</v>
      </c>
      <c r="D28" s="204">
        <f t="shared" si="0"/>
        <v>0</v>
      </c>
      <c r="E28" s="204">
        <f t="shared" si="1"/>
        <v>0</v>
      </c>
      <c r="F28" s="205">
        <f t="shared" si="2"/>
        <v>0</v>
      </c>
    </row>
    <row r="29" spans="1:6" ht="15.6" x14ac:dyDescent="0.3">
      <c r="A29" s="201" t="s">
        <v>69</v>
      </c>
      <c r="B29" s="203">
        <f>[1]Allocation!I30</f>
        <v>2.2879488230754825E-3</v>
      </c>
      <c r="C29" s="204">
        <f>[1]Allocation!J30</f>
        <v>3.2583357293300605E-3</v>
      </c>
      <c r="D29" s="204">
        <f t="shared" si="0"/>
        <v>0</v>
      </c>
      <c r="E29" s="204">
        <f t="shared" si="1"/>
        <v>0</v>
      </c>
      <c r="F29" s="205">
        <f t="shared" si="2"/>
        <v>0</v>
      </c>
    </row>
    <row r="30" spans="1:6" ht="15.6" x14ac:dyDescent="0.3">
      <c r="A30" s="201" t="s">
        <v>70</v>
      </c>
      <c r="B30" s="203">
        <f>[1]Allocation!I31</f>
        <v>7.9241657372421895E-3</v>
      </c>
      <c r="C30" s="204">
        <f>[1]Allocation!J31</f>
        <v>8.2457631868821241E-3</v>
      </c>
      <c r="D30" s="204">
        <f t="shared" si="0"/>
        <v>0</v>
      </c>
      <c r="E30" s="204">
        <f t="shared" si="1"/>
        <v>0</v>
      </c>
      <c r="F30" s="205">
        <f t="shared" si="2"/>
        <v>0</v>
      </c>
    </row>
    <row r="31" spans="1:6" ht="15.6" x14ac:dyDescent="0.3">
      <c r="A31" s="201" t="s">
        <v>71</v>
      </c>
      <c r="B31" s="203">
        <f>[1]Allocation!I32</f>
        <v>2.1203275001025545E-4</v>
      </c>
      <c r="C31" s="204">
        <f>[1]Allocation!J32</f>
        <v>5.479022519827931E-4</v>
      </c>
      <c r="D31" s="204">
        <f t="shared" si="0"/>
        <v>5.479022519827931E-4</v>
      </c>
      <c r="E31" s="204">
        <f t="shared" si="1"/>
        <v>4.2406550002051092E-5</v>
      </c>
      <c r="F31" s="205">
        <f t="shared" si="2"/>
        <v>1.7000000000000001E-4</v>
      </c>
    </row>
    <row r="32" spans="1:6" ht="15.6" x14ac:dyDescent="0.3">
      <c r="A32" s="201" t="s">
        <v>72</v>
      </c>
      <c r="B32" s="203">
        <f>[1]Allocation!I33</f>
        <v>2.8466512133349205E-4</v>
      </c>
      <c r="C32" s="204">
        <f>[1]Allocation!J33</f>
        <v>4.496628312378505E-4</v>
      </c>
      <c r="D32" s="204">
        <f t="shared" si="0"/>
        <v>0</v>
      </c>
      <c r="E32" s="204">
        <f t="shared" si="1"/>
        <v>0</v>
      </c>
      <c r="F32" s="205">
        <f t="shared" si="2"/>
        <v>0</v>
      </c>
    </row>
    <row r="33" spans="1:6" ht="15.6" x14ac:dyDescent="0.3">
      <c r="A33" s="201" t="s">
        <v>73</v>
      </c>
      <c r="B33" s="203">
        <f>[1]Allocation!I34</f>
        <v>1.160222020082817E-2</v>
      </c>
      <c r="C33" s="204">
        <f>[1]Allocation!J34</f>
        <v>1.1661999745361713E-2</v>
      </c>
      <c r="D33" s="204">
        <f t="shared" si="0"/>
        <v>0</v>
      </c>
      <c r="E33" s="204">
        <f t="shared" si="1"/>
        <v>0</v>
      </c>
      <c r="F33" s="205">
        <f t="shared" si="2"/>
        <v>0</v>
      </c>
    </row>
    <row r="34" spans="1:6" ht="15.6" x14ac:dyDescent="0.3">
      <c r="A34" s="201" t="s">
        <v>74</v>
      </c>
      <c r="B34" s="203">
        <f>[1]Allocation!I35</f>
        <v>3.0293880458058184E-3</v>
      </c>
      <c r="C34" s="204">
        <f>[1]Allocation!J35</f>
        <v>3.6565717129618358E-3</v>
      </c>
      <c r="D34" s="204">
        <f t="shared" si="0"/>
        <v>0</v>
      </c>
      <c r="E34" s="204">
        <f t="shared" si="1"/>
        <v>0</v>
      </c>
      <c r="F34" s="205">
        <f t="shared" si="2"/>
        <v>0</v>
      </c>
    </row>
    <row r="35" spans="1:6" ht="15.6" x14ac:dyDescent="0.3">
      <c r="A35" s="201" t="s">
        <v>75</v>
      </c>
      <c r="B35" s="203">
        <f>[1]Allocation!I36</f>
        <v>2.1947817048125233E-3</v>
      </c>
      <c r="C35" s="204">
        <f>[1]Allocation!J36</f>
        <v>2.5948953555512055E-3</v>
      </c>
      <c r="D35" s="204">
        <f t="shared" si="0"/>
        <v>0</v>
      </c>
      <c r="E35" s="204">
        <f t="shared" si="1"/>
        <v>0</v>
      </c>
      <c r="F35" s="205">
        <f t="shared" si="2"/>
        <v>0</v>
      </c>
    </row>
    <row r="36" spans="1:6" ht="15.6" x14ac:dyDescent="0.3">
      <c r="A36" s="201" t="s">
        <v>76</v>
      </c>
      <c r="B36" s="203">
        <f>[1]Allocation!I37</f>
        <v>7.8276495574130467E-2</v>
      </c>
      <c r="C36" s="204">
        <f>[1]Allocation!J37</f>
        <v>5.9405674255347186E-2</v>
      </c>
      <c r="D36" s="204">
        <f t="shared" si="0"/>
        <v>0</v>
      </c>
      <c r="E36" s="204">
        <f t="shared" si="1"/>
        <v>0</v>
      </c>
      <c r="F36" s="205">
        <f t="shared" si="2"/>
        <v>0</v>
      </c>
    </row>
    <row r="37" spans="1:6" ht="15.6" x14ac:dyDescent="0.3">
      <c r="A37" s="201" t="s">
        <v>77</v>
      </c>
      <c r="B37" s="203">
        <f>[1]Allocation!I38</f>
        <v>7.9474388559692653E-3</v>
      </c>
      <c r="C37" s="204">
        <f>[1]Allocation!J38</f>
        <v>5.4015627456001358E-3</v>
      </c>
      <c r="D37" s="204">
        <f t="shared" si="0"/>
        <v>0</v>
      </c>
      <c r="E37" s="204">
        <f t="shared" si="1"/>
        <v>0</v>
      </c>
      <c r="F37" s="205">
        <f t="shared" si="2"/>
        <v>0</v>
      </c>
    </row>
    <row r="38" spans="1:6" ht="15.6" x14ac:dyDescent="0.3">
      <c r="A38" s="201" t="s">
        <v>78</v>
      </c>
      <c r="B38" s="203">
        <f>[1]Allocation!I39</f>
        <v>3.977213112343191E-4</v>
      </c>
      <c r="C38" s="204">
        <f>[1]Allocation!J39</f>
        <v>8.777524504939569E-4</v>
      </c>
      <c r="D38" s="204">
        <f t="shared" si="0"/>
        <v>8.777524504939569E-4</v>
      </c>
      <c r="E38" s="204">
        <f t="shared" si="1"/>
        <v>7.9544262246863828E-5</v>
      </c>
      <c r="F38" s="205">
        <f t="shared" si="2"/>
        <v>3.1799999999999998E-4</v>
      </c>
    </row>
    <row r="39" spans="1:6" ht="15.6" x14ac:dyDescent="0.3">
      <c r="A39" s="201" t="s">
        <v>79</v>
      </c>
      <c r="B39" s="203">
        <f>[1]Allocation!I40</f>
        <v>5.7646663004237417E-2</v>
      </c>
      <c r="C39" s="204">
        <f>[1]Allocation!J40</f>
        <v>4.4037193496855503E-2</v>
      </c>
      <c r="D39" s="204">
        <f t="shared" si="0"/>
        <v>0</v>
      </c>
      <c r="E39" s="204">
        <f t="shared" si="1"/>
        <v>0</v>
      </c>
      <c r="F39" s="205">
        <f t="shared" si="2"/>
        <v>0</v>
      </c>
    </row>
    <row r="40" spans="1:6" ht="15.6" x14ac:dyDescent="0.3">
      <c r="A40" s="201" t="s">
        <v>80</v>
      </c>
      <c r="B40" s="203">
        <f>[1]Allocation!I41</f>
        <v>3.7881616298633153E-2</v>
      </c>
      <c r="C40" s="204">
        <f>[1]Allocation!J41</f>
        <v>4.14657463226457E-2</v>
      </c>
      <c r="D40" s="204">
        <f t="shared" si="0"/>
        <v>0</v>
      </c>
      <c r="E40" s="204">
        <f t="shared" si="1"/>
        <v>0</v>
      </c>
      <c r="F40" s="205">
        <f t="shared" si="2"/>
        <v>0</v>
      </c>
    </row>
    <row r="41" spans="1:6" ht="15.6" x14ac:dyDescent="0.3">
      <c r="A41" s="201" t="s">
        <v>81</v>
      </c>
      <c r="B41" s="203">
        <f>[1]Allocation!I42</f>
        <v>1.5022755198129797E-3</v>
      </c>
      <c r="C41" s="204">
        <f>[1]Allocation!J42</f>
        <v>1.2529844168805372E-3</v>
      </c>
      <c r="D41" s="204">
        <f t="shared" si="0"/>
        <v>0</v>
      </c>
      <c r="E41" s="204">
        <f t="shared" si="1"/>
        <v>0</v>
      </c>
      <c r="F41" s="205">
        <f t="shared" si="2"/>
        <v>0</v>
      </c>
    </row>
    <row r="42" spans="1:6" ht="15.6" x14ac:dyDescent="0.3">
      <c r="A42" s="201" t="s">
        <v>82</v>
      </c>
      <c r="B42" s="203">
        <f>[1]Allocation!I43</f>
        <v>5.4157368903552168E-2</v>
      </c>
      <c r="C42" s="204">
        <f>[1]Allocation!J43</f>
        <v>4.9417110936655802E-2</v>
      </c>
      <c r="D42" s="204">
        <f t="shared" si="0"/>
        <v>0</v>
      </c>
      <c r="E42" s="204">
        <f t="shared" si="1"/>
        <v>0</v>
      </c>
      <c r="F42" s="205">
        <f t="shared" si="2"/>
        <v>0</v>
      </c>
    </row>
    <row r="43" spans="1:6" ht="15.6" x14ac:dyDescent="0.3">
      <c r="A43" s="201" t="s">
        <v>83</v>
      </c>
      <c r="B43" s="203">
        <f>[1]Allocation!I44</f>
        <v>8.0902090132213861E-2</v>
      </c>
      <c r="C43" s="204">
        <f>[1]Allocation!J44</f>
        <v>6.9681515286619575E-2</v>
      </c>
      <c r="D43" s="204">
        <f t="shared" si="0"/>
        <v>0</v>
      </c>
      <c r="E43" s="204">
        <f t="shared" si="1"/>
        <v>0</v>
      </c>
      <c r="F43" s="205">
        <f t="shared" si="2"/>
        <v>0</v>
      </c>
    </row>
    <row r="44" spans="1:6" ht="15.6" x14ac:dyDescent="0.3">
      <c r="A44" s="201" t="s">
        <v>84</v>
      </c>
      <c r="B44" s="203">
        <f>[1]Allocation!I45</f>
        <v>2.3592231099104004E-2</v>
      </c>
      <c r="C44" s="204">
        <f>[1]Allocation!J45</f>
        <v>3.2788362357752003E-2</v>
      </c>
      <c r="D44" s="204">
        <f t="shared" si="0"/>
        <v>0</v>
      </c>
      <c r="E44" s="204">
        <f t="shared" si="1"/>
        <v>0</v>
      </c>
      <c r="F44" s="205">
        <f t="shared" si="2"/>
        <v>0</v>
      </c>
    </row>
    <row r="45" spans="1:6" ht="15.6" x14ac:dyDescent="0.3">
      <c r="A45" s="201" t="s">
        <v>85</v>
      </c>
      <c r="B45" s="203">
        <f>[1]Allocation!I46</f>
        <v>1.9199311934661428E-2</v>
      </c>
      <c r="C45" s="204">
        <f>[1]Allocation!J46</f>
        <v>1.8471963951756026E-2</v>
      </c>
      <c r="D45" s="204">
        <f t="shared" si="0"/>
        <v>0</v>
      </c>
      <c r="E45" s="204">
        <f t="shared" si="1"/>
        <v>0</v>
      </c>
      <c r="F45" s="205">
        <f t="shared" si="2"/>
        <v>0</v>
      </c>
    </row>
    <row r="46" spans="1:6" ht="15.6" x14ac:dyDescent="0.3">
      <c r="A46" s="201" t="s">
        <v>86</v>
      </c>
      <c r="B46" s="203">
        <f>[1]Allocation!I47</f>
        <v>6.3145887438417498E-3</v>
      </c>
      <c r="C46" s="204">
        <f>[1]Allocation!J47</f>
        <v>6.2525589155027891E-3</v>
      </c>
      <c r="D46" s="204">
        <f t="shared" si="0"/>
        <v>0</v>
      </c>
      <c r="E46" s="204">
        <f t="shared" si="1"/>
        <v>0</v>
      </c>
      <c r="F46" s="205">
        <f t="shared" si="2"/>
        <v>0</v>
      </c>
    </row>
    <row r="47" spans="1:6" ht="15.6" x14ac:dyDescent="0.3">
      <c r="A47" s="201" t="s">
        <v>87</v>
      </c>
      <c r="B47" s="203">
        <f>[1]Allocation!I48</f>
        <v>1.9135652689545857E-2</v>
      </c>
      <c r="C47" s="204">
        <f>[1]Allocation!J48</f>
        <v>1.7232372964192652E-2</v>
      </c>
      <c r="D47" s="204">
        <f t="shared" si="0"/>
        <v>0</v>
      </c>
      <c r="E47" s="204">
        <f t="shared" si="1"/>
        <v>0</v>
      </c>
      <c r="F47" s="205">
        <f t="shared" si="2"/>
        <v>0</v>
      </c>
    </row>
    <row r="48" spans="1:6" ht="15.6" x14ac:dyDescent="0.3">
      <c r="A48" s="201" t="s">
        <v>88</v>
      </c>
      <c r="B48" s="203">
        <f>[1]Allocation!I49</f>
        <v>1.2820880496613358E-2</v>
      </c>
      <c r="C48" s="204">
        <f>[1]Allocation!J49</f>
        <v>1.0647460714999167E-2</v>
      </c>
      <c r="D48" s="204">
        <f t="shared" si="0"/>
        <v>0</v>
      </c>
      <c r="E48" s="204">
        <f t="shared" si="1"/>
        <v>0</v>
      </c>
      <c r="F48" s="205">
        <f t="shared" si="2"/>
        <v>0</v>
      </c>
    </row>
    <row r="49" spans="1:6" ht="15.6" x14ac:dyDescent="0.3">
      <c r="A49" s="201" t="s">
        <v>89</v>
      </c>
      <c r="B49" s="203">
        <f>[1]Allocation!I50</f>
        <v>4.619938315014633E-2</v>
      </c>
      <c r="C49" s="204">
        <f>[1]Allocation!J50</f>
        <v>5.0083671352947397E-2</v>
      </c>
      <c r="D49" s="204">
        <f t="shared" si="0"/>
        <v>0</v>
      </c>
      <c r="E49" s="204">
        <f t="shared" si="1"/>
        <v>0</v>
      </c>
      <c r="F49" s="205">
        <f t="shared" si="2"/>
        <v>0</v>
      </c>
    </row>
    <row r="50" spans="1:6" ht="15.6" x14ac:dyDescent="0.3">
      <c r="A50" s="201" t="s">
        <v>90</v>
      </c>
      <c r="B50" s="203">
        <f>[1]Allocation!I51</f>
        <v>7.351701630923857E-3</v>
      </c>
      <c r="C50" s="204">
        <f>[1]Allocation!J51</f>
        <v>7.2584966139924365E-3</v>
      </c>
      <c r="D50" s="204">
        <f t="shared" si="0"/>
        <v>0</v>
      </c>
      <c r="E50" s="204">
        <f t="shared" si="1"/>
        <v>0</v>
      </c>
      <c r="F50" s="205">
        <f t="shared" si="2"/>
        <v>0</v>
      </c>
    </row>
    <row r="51" spans="1:6" ht="15.6" x14ac:dyDescent="0.3">
      <c r="A51" s="201" t="s">
        <v>91</v>
      </c>
      <c r="B51" s="203">
        <f>[1]Allocation!I52</f>
        <v>4.3583901549103382E-3</v>
      </c>
      <c r="C51" s="204">
        <f>[1]Allocation!J52</f>
        <v>5.306908537514453E-3</v>
      </c>
      <c r="D51" s="204">
        <f t="shared" si="0"/>
        <v>0</v>
      </c>
      <c r="E51" s="204">
        <f t="shared" si="1"/>
        <v>0</v>
      </c>
      <c r="F51" s="205">
        <f t="shared" si="2"/>
        <v>0</v>
      </c>
    </row>
    <row r="52" spans="1:6" ht="15.6" x14ac:dyDescent="0.3">
      <c r="A52" s="201" t="s">
        <v>92</v>
      </c>
      <c r="B52" s="203">
        <f>[1]Allocation!I53</f>
        <v>6.5645368479848656E-5</v>
      </c>
      <c r="C52" s="204">
        <f>[1]Allocation!J53</f>
        <v>3.4847114627351348E-4</v>
      </c>
      <c r="D52" s="204">
        <f t="shared" si="0"/>
        <v>3.4847114627351348E-4</v>
      </c>
      <c r="E52" s="204">
        <f t="shared" si="1"/>
        <v>1.3129073695969733E-5</v>
      </c>
      <c r="F52" s="205">
        <f t="shared" si="2"/>
        <v>5.3000000000000001E-5</v>
      </c>
    </row>
    <row r="53" spans="1:6" ht="15.6" x14ac:dyDescent="0.3">
      <c r="A53" s="201" t="s">
        <v>93</v>
      </c>
      <c r="B53" s="203">
        <f>[1]Allocation!I54</f>
        <v>1.082117435531798E-3</v>
      </c>
      <c r="C53" s="204">
        <f>[1]Allocation!J54</f>
        <v>1.4880217705189314E-3</v>
      </c>
      <c r="D53" s="204">
        <f t="shared" si="0"/>
        <v>0</v>
      </c>
      <c r="E53" s="204">
        <f t="shared" si="1"/>
        <v>0</v>
      </c>
      <c r="F53" s="205">
        <f t="shared" si="2"/>
        <v>0</v>
      </c>
    </row>
    <row r="54" spans="1:6" ht="15.6" x14ac:dyDescent="0.3">
      <c r="A54" s="201" t="s">
        <v>94</v>
      </c>
      <c r="B54" s="203">
        <f>[1]Allocation!I55</f>
        <v>9.5746406465534832E-3</v>
      </c>
      <c r="C54" s="204">
        <f>[1]Allocation!J55</f>
        <v>1.1176245862489999E-2</v>
      </c>
      <c r="D54" s="204">
        <f t="shared" si="0"/>
        <v>0</v>
      </c>
      <c r="E54" s="204">
        <f t="shared" si="1"/>
        <v>0</v>
      </c>
      <c r="F54" s="205">
        <f t="shared" si="2"/>
        <v>0</v>
      </c>
    </row>
    <row r="55" spans="1:6" ht="15.6" x14ac:dyDescent="0.3">
      <c r="A55" s="201" t="s">
        <v>95</v>
      </c>
      <c r="B55" s="203">
        <f>[1]Allocation!I56</f>
        <v>1.0546864204021806E-2</v>
      </c>
      <c r="C55" s="204">
        <f>[1]Allocation!J56</f>
        <v>9.5105688172397937E-3</v>
      </c>
      <c r="D55" s="204">
        <f t="shared" si="0"/>
        <v>0</v>
      </c>
      <c r="E55" s="204">
        <f t="shared" si="1"/>
        <v>0</v>
      </c>
      <c r="F55" s="205">
        <f t="shared" si="2"/>
        <v>0</v>
      </c>
    </row>
    <row r="56" spans="1:6" ht="15.6" x14ac:dyDescent="0.3">
      <c r="A56" s="201" t="s">
        <v>96</v>
      </c>
      <c r="B56" s="203">
        <f>[1]Allocation!I57</f>
        <v>1.364377329521522E-2</v>
      </c>
      <c r="C56" s="204">
        <f>[1]Allocation!J57</f>
        <v>1.347441762502222E-2</v>
      </c>
      <c r="D56" s="204">
        <f t="shared" si="0"/>
        <v>0</v>
      </c>
      <c r="E56" s="204">
        <f t="shared" si="1"/>
        <v>0</v>
      </c>
      <c r="F56" s="205">
        <f t="shared" si="2"/>
        <v>0</v>
      </c>
    </row>
    <row r="57" spans="1:6" ht="15.6" x14ac:dyDescent="0.3">
      <c r="A57" s="201" t="s">
        <v>103</v>
      </c>
      <c r="B57" s="203">
        <f>[1]Allocation!I58</f>
        <v>4.5645090991239447E-3</v>
      </c>
      <c r="C57" s="204">
        <f>[1]Allocation!J58</f>
        <v>5.058434383471656E-3</v>
      </c>
      <c r="D57" s="204">
        <f>IF(C57/B57&gt;2,C57,0)</f>
        <v>0</v>
      </c>
      <c r="E57" s="204">
        <f>IF(D57&gt;0,0.2*B57,0)</f>
        <v>0</v>
      </c>
      <c r="F57" s="205">
        <f>ROUND(IF(D57&gt;0,(B57-E57),0),6)</f>
        <v>0</v>
      </c>
    </row>
    <row r="58" spans="1:6" ht="15.6" x14ac:dyDescent="0.3">
      <c r="A58" s="201" t="s">
        <v>97</v>
      </c>
      <c r="B58" s="203">
        <f>[1]Allocation!I59</f>
        <v>1.6329142502974506E-3</v>
      </c>
      <c r="C58" s="204">
        <f>[1]Allocation!J59</f>
        <v>1.8397426268868321E-3</v>
      </c>
      <c r="D58" s="204">
        <f t="shared" si="0"/>
        <v>0</v>
      </c>
      <c r="E58" s="204">
        <f t="shared" si="1"/>
        <v>0</v>
      </c>
      <c r="F58" s="205">
        <f t="shared" si="2"/>
        <v>0</v>
      </c>
    </row>
    <row r="59" spans="1:6" ht="15.6" x14ac:dyDescent="0.3">
      <c r="A59" s="201" t="s">
        <v>98</v>
      </c>
      <c r="B59" s="203">
        <f>[1]Allocation!I61</f>
        <v>4.1121537546560396E-4</v>
      </c>
      <c r="C59" s="204">
        <f>[1]Allocation!J61</f>
        <v>6.7881512793020596E-4</v>
      </c>
      <c r="D59" s="204">
        <f t="shared" si="0"/>
        <v>0</v>
      </c>
      <c r="E59" s="204">
        <f t="shared" si="1"/>
        <v>0</v>
      </c>
      <c r="F59" s="205">
        <f t="shared" si="2"/>
        <v>0</v>
      </c>
    </row>
    <row r="60" spans="1:6" ht="15.6" x14ac:dyDescent="0.3">
      <c r="A60" s="201" t="s">
        <v>99</v>
      </c>
      <c r="B60" s="203">
        <f>[1]Allocation!I62</f>
        <v>1.3237524854500282E-2</v>
      </c>
      <c r="C60" s="204">
        <f>[1]Allocation!J62</f>
        <v>1.4882653324900698E-2</v>
      </c>
      <c r="D60" s="204">
        <f t="shared" si="0"/>
        <v>0</v>
      </c>
      <c r="E60" s="204">
        <f t="shared" si="1"/>
        <v>0</v>
      </c>
      <c r="F60" s="205">
        <f t="shared" si="2"/>
        <v>0</v>
      </c>
    </row>
    <row r="61" spans="1:6" ht="15.6" x14ac:dyDescent="0.3">
      <c r="A61" s="201" t="s">
        <v>100</v>
      </c>
      <c r="B61" s="203">
        <f>[1]Allocation!I63</f>
        <v>1.1619084284282776E-3</v>
      </c>
      <c r="C61" s="204">
        <f>[1]Allocation!J63</f>
        <v>1.2978393689505807E-3</v>
      </c>
      <c r="D61" s="204">
        <f t="shared" si="0"/>
        <v>0</v>
      </c>
      <c r="E61" s="204">
        <f t="shared" si="1"/>
        <v>0</v>
      </c>
      <c r="F61" s="205">
        <f t="shared" si="2"/>
        <v>0</v>
      </c>
    </row>
    <row r="62" spans="1:6" ht="15.6" x14ac:dyDescent="0.3">
      <c r="A62" s="201" t="s">
        <v>101</v>
      </c>
      <c r="B62" s="203">
        <f>[1]Allocation!I64</f>
        <v>1.8899504209689583E-2</v>
      </c>
      <c r="C62" s="204">
        <f>[1]Allocation!J64</f>
        <v>1.7314854528237878E-2</v>
      </c>
      <c r="D62" s="204">
        <f t="shared" si="0"/>
        <v>0</v>
      </c>
      <c r="E62" s="204">
        <f t="shared" si="1"/>
        <v>0</v>
      </c>
      <c r="F62" s="205">
        <f t="shared" si="2"/>
        <v>0</v>
      </c>
    </row>
    <row r="63" spans="1:6" ht="15.6" x14ac:dyDescent="0.3">
      <c r="A63" s="201" t="s">
        <v>102</v>
      </c>
      <c r="B63" s="203">
        <f>[1]Allocation!I65</f>
        <v>5.6756106777683217E-3</v>
      </c>
      <c r="C63" s="204">
        <f>[1]Allocation!J65</f>
        <v>4.5281163041390885E-3</v>
      </c>
      <c r="D63" s="204">
        <f t="shared" si="0"/>
        <v>0</v>
      </c>
      <c r="E63" s="204">
        <f t="shared" si="1"/>
        <v>0</v>
      </c>
      <c r="F63" s="205">
        <f t="shared" si="2"/>
        <v>0</v>
      </c>
    </row>
    <row r="64" spans="1:6" ht="15.6" x14ac:dyDescent="0.3">
      <c r="A64" s="207" t="s">
        <v>104</v>
      </c>
      <c r="B64" s="203">
        <f>SUM(B7:B63)</f>
        <v>0.99999999999999989</v>
      </c>
      <c r="C64" s="204">
        <f>SUM(C7:C63)</f>
        <v>1.0000000000000002</v>
      </c>
      <c r="D64" s="192"/>
      <c r="E64" s="192"/>
      <c r="F64" s="192"/>
    </row>
    <row r="65" spans="1:6" hidden="1" x14ac:dyDescent="0.25">
      <c r="A65" s="188"/>
      <c r="B65" s="187"/>
      <c r="C65" s="187"/>
      <c r="D65" s="187"/>
      <c r="E65" s="187"/>
      <c r="F65" s="187"/>
    </row>
    <row r="66" spans="1:6" hidden="1" x14ac:dyDescent="0.25">
      <c r="A66" s="193"/>
      <c r="B66" s="187"/>
      <c r="C66" s="194"/>
      <c r="D66" s="194"/>
      <c r="E66" s="194"/>
      <c r="F66" s="194"/>
    </row>
  </sheetData>
  <sheetProtection sheet="1" objects="1" scenarios="1" selectLockedCells="1" sort="0" autoFilter="0"/>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bestFit="1" customWidth="1"/>
    <col min="20" max="20" width="11.77734375" style="5" bestFit="1" customWidth="1"/>
    <col min="21" max="21" width="9.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hidden="1" customWidth="1"/>
    <col min="32" max="34" width="11.21875" style="5" hidden="1" customWidth="1"/>
    <col min="35" max="36" width="10.5546875" style="5" hidden="1" customWidth="1"/>
    <col min="37" max="37" width="15.5546875" style="5" hidden="1" customWidth="1"/>
    <col min="38" max="38" width="0" style="5" hidden="1" customWidth="1"/>
    <col min="39" max="16384" width="11.44140625" style="5"/>
  </cols>
  <sheetData>
    <row r="1" spans="1:39" ht="15" customHeight="1" x14ac:dyDescent="0.3">
      <c r="S1" s="221" t="s">
        <v>147</v>
      </c>
      <c r="T1" s="221"/>
      <c r="U1" s="221"/>
      <c r="V1" s="221"/>
      <c r="W1" s="221"/>
      <c r="X1" s="221"/>
      <c r="Y1" s="221"/>
      <c r="Z1" s="221"/>
      <c r="AA1" s="221"/>
      <c r="AB1" s="221"/>
      <c r="AC1" s="221"/>
    </row>
    <row r="2" spans="1:39" ht="13.05" customHeight="1" x14ac:dyDescent="0.3">
      <c r="A2" s="211" t="s">
        <v>0</v>
      </c>
      <c r="B2" s="212"/>
      <c r="C2" s="212"/>
      <c r="D2" s="212"/>
      <c r="E2" s="212"/>
      <c r="F2" s="212"/>
      <c r="G2" s="212"/>
      <c r="H2" s="212"/>
      <c r="I2" s="213"/>
      <c r="J2" s="2"/>
      <c r="K2" s="214" t="s">
        <v>0</v>
      </c>
      <c r="L2" s="215"/>
      <c r="M2" s="215"/>
      <c r="N2" s="215"/>
      <c r="O2" s="215"/>
      <c r="P2" s="215"/>
      <c r="Q2" s="216"/>
      <c r="R2" s="4"/>
      <c r="S2" s="221"/>
      <c r="T2" s="221"/>
      <c r="U2" s="221"/>
      <c r="V2" s="221"/>
      <c r="W2" s="221"/>
      <c r="X2" s="221"/>
      <c r="Y2" s="221"/>
      <c r="Z2" s="221"/>
      <c r="AA2" s="221"/>
      <c r="AB2" s="221"/>
      <c r="AC2" s="221"/>
      <c r="AD2" s="158"/>
      <c r="AE2" s="217" t="s">
        <v>141</v>
      </c>
      <c r="AF2" s="217"/>
      <c r="AG2" s="217"/>
      <c r="AH2" s="217"/>
      <c r="AI2" s="217"/>
      <c r="AJ2" s="217"/>
      <c r="AK2" s="217"/>
      <c r="AM2" s="8"/>
    </row>
    <row r="3" spans="1:39" s="8" customFormat="1" ht="20.100000000000001" customHeight="1" x14ac:dyDescent="0.3">
      <c r="A3" s="218" t="s">
        <v>1</v>
      </c>
      <c r="B3" s="219"/>
      <c r="C3" s="220" t="s">
        <v>2</v>
      </c>
      <c r="D3" s="220"/>
      <c r="E3" s="220"/>
      <c r="F3" s="220"/>
      <c r="G3" s="220"/>
      <c r="H3" s="220"/>
      <c r="I3" s="220"/>
      <c r="J3" s="6"/>
      <c r="K3" s="218" t="s">
        <v>1</v>
      </c>
      <c r="L3" s="219"/>
      <c r="M3" s="214" t="s">
        <v>3</v>
      </c>
      <c r="N3" s="215"/>
      <c r="O3" s="215"/>
      <c r="P3" s="215"/>
      <c r="Q3" s="216"/>
      <c r="R3" s="7"/>
      <c r="S3" s="214" t="s">
        <v>4</v>
      </c>
      <c r="T3" s="215"/>
      <c r="U3" s="215"/>
      <c r="V3" s="215"/>
      <c r="W3" s="215"/>
      <c r="X3" s="215"/>
      <c r="Y3" s="215"/>
      <c r="Z3" s="215"/>
      <c r="AA3" s="215"/>
      <c r="AB3" s="215"/>
      <c r="AC3" s="216"/>
      <c r="AD3" s="153"/>
      <c r="AE3" s="228"/>
      <c r="AF3" s="217"/>
      <c r="AG3" s="217"/>
      <c r="AH3" s="217"/>
      <c r="AI3" s="217"/>
      <c r="AJ3" s="217"/>
      <c r="AK3" s="217"/>
    </row>
    <row r="4" spans="1:39"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08" t="s">
        <v>25</v>
      </c>
      <c r="AG4" s="209"/>
      <c r="AH4" s="209"/>
      <c r="AI4" s="210"/>
      <c r="AJ4" s="12" t="s">
        <v>26</v>
      </c>
      <c r="AK4" s="9" t="s">
        <v>142</v>
      </c>
      <c r="AM4" s="157"/>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05" customHeight="1" x14ac:dyDescent="0.3">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17" t="s">
        <v>150</v>
      </c>
      <c r="AF2" s="217"/>
      <c r="AG2" s="217"/>
      <c r="AH2" s="217"/>
      <c r="AI2" s="217"/>
      <c r="AJ2" s="217"/>
      <c r="AK2" s="217"/>
      <c r="AL2" s="178"/>
    </row>
    <row r="3" spans="1:40" s="8" customFormat="1" ht="20.100000000000001" customHeight="1" x14ac:dyDescent="0.3">
      <c r="A3" s="218" t="s">
        <v>1</v>
      </c>
      <c r="B3" s="219"/>
      <c r="C3" s="220" t="s">
        <v>2</v>
      </c>
      <c r="D3" s="220"/>
      <c r="E3" s="220"/>
      <c r="F3" s="220"/>
      <c r="G3" s="220"/>
      <c r="H3" s="220"/>
      <c r="I3" s="220"/>
      <c r="J3" s="6"/>
      <c r="K3" s="218" t="s">
        <v>1</v>
      </c>
      <c r="L3" s="219"/>
      <c r="M3" s="214" t="s">
        <v>3</v>
      </c>
      <c r="N3" s="215"/>
      <c r="O3" s="215"/>
      <c r="P3" s="215"/>
      <c r="Q3" s="216"/>
      <c r="R3" s="7"/>
      <c r="S3" s="218" t="s">
        <v>1</v>
      </c>
      <c r="T3" s="219"/>
      <c r="U3" s="214" t="s">
        <v>4</v>
      </c>
      <c r="V3" s="215"/>
      <c r="W3" s="215"/>
      <c r="X3" s="215"/>
      <c r="Y3" s="215"/>
      <c r="Z3" s="215"/>
      <c r="AA3" s="215"/>
      <c r="AB3" s="215"/>
      <c r="AC3" s="216"/>
      <c r="AD3" s="141"/>
      <c r="AE3" s="217"/>
      <c r="AF3" s="217"/>
      <c r="AG3" s="217"/>
      <c r="AH3" s="217"/>
      <c r="AI3" s="217"/>
      <c r="AJ3" s="217"/>
      <c r="AK3" s="217"/>
      <c r="AL3" s="178"/>
    </row>
    <row r="4" spans="1:40"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29" t="s">
        <v>25</v>
      </c>
      <c r="AG4" s="229"/>
      <c r="AH4" s="229"/>
      <c r="AI4" s="229"/>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4140625" defaultRowHeight="13.8" x14ac:dyDescent="0.3"/>
  <cols>
    <col min="1" max="1" width="13.77734375" style="5" hidden="1" customWidth="1"/>
    <col min="2" max="2" width="11.77734375" style="5" hidden="1" customWidth="1"/>
    <col min="3" max="3" width="10.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05"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81"/>
      <c r="AE1" s="230" t="s">
        <v>158</v>
      </c>
      <c r="AF1" s="231"/>
      <c r="AG1" s="231"/>
      <c r="AH1" s="231"/>
      <c r="AI1" s="231"/>
      <c r="AJ1" s="231"/>
      <c r="AK1" s="231"/>
      <c r="AL1" s="231"/>
    </row>
    <row r="2" spans="1:39" s="8" customFormat="1" ht="20.100000000000001"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182"/>
      <c r="AE2" s="232"/>
      <c r="AF2" s="233"/>
      <c r="AG2" s="233"/>
      <c r="AH2" s="233"/>
      <c r="AI2" s="233"/>
      <c r="AJ2" s="233"/>
      <c r="AK2" s="233"/>
      <c r="AL2" s="233"/>
    </row>
    <row r="3" spans="1:39" s="15" customFormat="1" ht="97.05" customHeight="1" x14ac:dyDescent="0.3">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08" t="s">
        <v>25</v>
      </c>
      <c r="AG3" s="209"/>
      <c r="AH3" s="209"/>
      <c r="AI3" s="209"/>
      <c r="AJ3" s="209"/>
      <c r="AK3" s="209"/>
      <c r="AL3" s="210"/>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108" customWidth="1"/>
    <col min="2" max="2" width="12.5546875" style="108" hidden="1" customWidth="1"/>
    <col min="3" max="3" width="11.77734375" style="108" hidden="1" customWidth="1"/>
    <col min="4" max="4" width="12.5546875" style="108" hidden="1" customWidth="1"/>
    <col min="5" max="5" width="11.5546875" style="108" hidden="1" customWidth="1"/>
    <col min="6" max="6" width="11.21875" style="108" customWidth="1"/>
    <col min="7" max="10" width="10.77734375" style="108" customWidth="1"/>
    <col min="11" max="11" width="11.77734375" style="108" hidden="1" customWidth="1"/>
    <col min="12" max="12" width="12.5546875" style="108"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34" t="s">
        <v>105</v>
      </c>
      <c r="B3" s="235"/>
      <c r="C3" s="235"/>
      <c r="D3" s="235"/>
      <c r="E3" s="235"/>
      <c r="F3" s="235"/>
      <c r="G3" s="235"/>
      <c r="H3" s="235"/>
      <c r="I3" s="235"/>
      <c r="J3" s="235"/>
      <c r="K3" s="235"/>
      <c r="L3" s="235"/>
    </row>
    <row r="4" spans="1:15" ht="96.6" x14ac:dyDescent="0.3">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
      <c r="A5" s="84" t="s">
        <v>118</v>
      </c>
      <c r="B5" s="29"/>
      <c r="C5" s="29">
        <v>0.5</v>
      </c>
      <c r="D5" s="29">
        <v>0.3</v>
      </c>
      <c r="E5" s="29">
        <f>1-C5-D5</f>
        <v>0.2</v>
      </c>
      <c r="F5" s="29"/>
      <c r="G5" s="29">
        <v>0.4</v>
      </c>
      <c r="H5" s="29"/>
      <c r="I5" s="29"/>
      <c r="J5" s="29"/>
      <c r="K5" s="29"/>
      <c r="L5" s="29"/>
    </row>
    <row r="6" spans="1:15" x14ac:dyDescent="0.3">
      <c r="A6" s="85"/>
      <c r="B6" s="17">
        <v>1</v>
      </c>
      <c r="C6" s="86">
        <v>2</v>
      </c>
      <c r="D6" s="17">
        <v>3</v>
      </c>
      <c r="E6" s="17">
        <v>4</v>
      </c>
      <c r="F6" s="17">
        <v>1</v>
      </c>
      <c r="G6" s="17">
        <v>2</v>
      </c>
      <c r="H6" s="17">
        <v>3</v>
      </c>
      <c r="I6" s="17">
        <v>4</v>
      </c>
      <c r="J6" s="17">
        <v>5</v>
      </c>
      <c r="K6" s="17">
        <v>3</v>
      </c>
      <c r="L6" s="17">
        <v>4</v>
      </c>
    </row>
    <row r="7" spans="1:15" x14ac:dyDescent="0.3">
      <c r="A7" s="85"/>
      <c r="B7" s="17"/>
      <c r="C7" s="86"/>
      <c r="D7" s="17"/>
      <c r="E7" s="17"/>
      <c r="F7" s="17"/>
      <c r="G7" s="17"/>
      <c r="H7" s="17" t="s">
        <v>119</v>
      </c>
      <c r="I7" s="17" t="s">
        <v>120</v>
      </c>
      <c r="J7" s="17" t="s">
        <v>121</v>
      </c>
      <c r="K7" s="17" t="s">
        <v>119</v>
      </c>
      <c r="L7" s="17" t="s">
        <v>122</v>
      </c>
    </row>
    <row r="8" spans="1:15" x14ac:dyDescent="0.3">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
      <c r="A65" s="87" t="s">
        <v>123</v>
      </c>
      <c r="B65" s="88"/>
      <c r="C65" s="89"/>
      <c r="D65" s="80"/>
      <c r="E65" s="89"/>
      <c r="F65" s="102"/>
      <c r="G65" s="103"/>
      <c r="H65" s="103"/>
      <c r="I65" s="103"/>
      <c r="J65" s="103"/>
      <c r="K65" s="102"/>
      <c r="L65" s="102"/>
    </row>
    <row r="66" spans="1:12" x14ac:dyDescent="0.3">
      <c r="A66" s="87" t="s">
        <v>124</v>
      </c>
      <c r="B66" s="81"/>
      <c r="C66" s="81"/>
      <c r="D66" s="81"/>
      <c r="E66" s="104"/>
      <c r="F66" s="81"/>
      <c r="G66" s="90"/>
      <c r="H66" s="90"/>
      <c r="I66" s="90"/>
      <c r="J66" s="90"/>
      <c r="K66" s="80"/>
      <c r="L66" s="81"/>
    </row>
    <row r="67" spans="1:12" x14ac:dyDescent="0.3">
      <c r="A67" s="87" t="s">
        <v>125</v>
      </c>
      <c r="B67" s="81"/>
      <c r="C67" s="81"/>
      <c r="D67" s="81"/>
      <c r="E67" s="104"/>
      <c r="F67" s="81"/>
      <c r="G67" s="90"/>
      <c r="H67" s="90"/>
      <c r="I67" s="90"/>
      <c r="J67" s="90"/>
      <c r="K67" s="80"/>
      <c r="L67" s="81"/>
    </row>
    <row r="68" spans="1:12" x14ac:dyDescent="0.3">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
      <c r="L70" s="109"/>
    </row>
    <row r="71" spans="1:12" x14ac:dyDescent="0.3">
      <c r="B71" s="110"/>
      <c r="L71" s="109"/>
    </row>
    <row r="72" spans="1:12" x14ac:dyDescent="0.3">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1875" defaultRowHeight="15.6" x14ac:dyDescent="0.3"/>
  <cols>
    <col min="1" max="1" width="16.44140625" style="113" customWidth="1"/>
    <col min="2" max="2" width="17.44140625" style="113" customWidth="1"/>
    <col min="3" max="3" width="17.44140625" style="137" customWidth="1"/>
    <col min="4" max="4" width="17.44140625" style="138" customWidth="1"/>
    <col min="5" max="6" width="17.44140625" style="113" customWidth="1"/>
    <col min="7" max="7" width="17.44140625" style="139" customWidth="1"/>
    <col min="8" max="8" width="17.44140625" style="139" hidden="1" customWidth="1"/>
    <col min="9" max="11" width="17.44140625" style="113" customWidth="1"/>
    <col min="12" max="12" width="13.44140625" style="111" customWidth="1"/>
    <col min="13" max="14" width="11.21875" style="111"/>
    <col min="15" max="15" width="31.21875" style="111" customWidth="1"/>
    <col min="16" max="16384" width="11.21875" style="111"/>
  </cols>
  <sheetData>
    <row r="1" spans="1:12" ht="14.25" customHeight="1" x14ac:dyDescent="0.3">
      <c r="A1" s="236" t="s">
        <v>126</v>
      </c>
      <c r="B1" s="236"/>
      <c r="C1" s="236"/>
      <c r="D1" s="236"/>
      <c r="E1" s="236"/>
      <c r="F1" s="236"/>
      <c r="G1" s="236"/>
      <c r="H1" s="236"/>
      <c r="I1" s="236"/>
      <c r="J1" s="236"/>
      <c r="K1" s="236"/>
      <c r="L1" s="236"/>
    </row>
    <row r="2" spans="1:12" s="113" customFormat="1" ht="14.4" x14ac:dyDescent="0.3">
      <c r="A2" s="112"/>
      <c r="B2" s="237"/>
      <c r="C2" s="237"/>
      <c r="D2" s="237"/>
      <c r="E2" s="237"/>
      <c r="F2" s="237"/>
      <c r="G2" s="237"/>
      <c r="H2" s="237"/>
      <c r="I2" s="237"/>
      <c r="J2" s="237"/>
      <c r="K2" s="237"/>
      <c r="L2" s="237"/>
    </row>
    <row r="3" spans="1:12" s="118" customFormat="1" ht="43.2" x14ac:dyDescent="0.3">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4" x14ac:dyDescent="0.3">
      <c r="A4" s="119"/>
      <c r="B4" s="120">
        <v>1</v>
      </c>
      <c r="C4" s="120">
        <v>2</v>
      </c>
      <c r="D4" s="120">
        <v>3</v>
      </c>
      <c r="E4" s="120">
        <v>4</v>
      </c>
      <c r="F4" s="120">
        <v>5</v>
      </c>
      <c r="G4" s="120">
        <v>6</v>
      </c>
      <c r="H4" s="120"/>
      <c r="I4" s="120">
        <v>7</v>
      </c>
      <c r="J4" s="120">
        <v>8</v>
      </c>
      <c r="K4" s="121">
        <v>9</v>
      </c>
      <c r="L4" s="112">
        <v>10</v>
      </c>
    </row>
    <row r="5" spans="1:12" s="118" customFormat="1" ht="14.4" x14ac:dyDescent="0.3">
      <c r="A5" s="119"/>
      <c r="B5" s="120"/>
      <c r="C5" s="120"/>
      <c r="D5" s="120"/>
      <c r="E5" s="120"/>
      <c r="F5" s="120"/>
      <c r="G5" s="120"/>
      <c r="H5" s="120"/>
      <c r="I5" s="120"/>
      <c r="J5" s="120"/>
      <c r="K5" s="121" t="s">
        <v>138</v>
      </c>
      <c r="L5" s="122" t="s">
        <v>139</v>
      </c>
    </row>
    <row r="6" spans="1:12" ht="14.25" customHeight="1" x14ac:dyDescent="0.3">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3">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3">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3">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3">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3">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3">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3">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3">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3">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3">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3">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3">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3">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3">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3">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3">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3">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3">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3">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3">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3">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3">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3">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3">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3">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3">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3">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3">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3">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3">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3">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3">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3">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3">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3">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3">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3">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3">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3">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3">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3">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3">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3">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3">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3">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3">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3">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3">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3">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3">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3">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3">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3">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3">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3">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3">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3">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3">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3">
      <c r="A65" s="132" t="s">
        <v>123</v>
      </c>
      <c r="B65" s="125"/>
      <c r="C65" s="124"/>
      <c r="D65" s="124"/>
      <c r="E65" s="125"/>
      <c r="F65" s="125"/>
      <c r="G65" s="126"/>
      <c r="H65" s="126"/>
      <c r="I65" s="125"/>
      <c r="J65" s="126">
        <v>0</v>
      </c>
      <c r="K65" s="127">
        <f t="shared" si="0"/>
        <v>0</v>
      </c>
      <c r="L65" s="128">
        <f t="shared" si="1"/>
        <v>0</v>
      </c>
    </row>
    <row r="66" spans="1:12" x14ac:dyDescent="0.3">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
      <c r="B68" s="136"/>
    </row>
    <row r="69" spans="1:12" x14ac:dyDescent="0.3">
      <c r="B69" s="136"/>
      <c r="G69" s="140"/>
      <c r="I69" s="136"/>
      <c r="J69" s="136"/>
    </row>
    <row r="70" spans="1:12" x14ac:dyDescent="0.3">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DHCSDOC-1797567310-8634</_dlc_DocId>
    <_dlc_DocIdUrl xmlns="69bc34b3-1921-46c7-8c7a-d18363374b4b">
      <Url>https://dhcscagovauthoring/_layouts/15/DocIdRedir.aspx?ID=DHCSDOC-1797567310-8634</Url>
      <Description>DHCSDOC-1797567310-8634</Description>
    </_dlc_DocIdUrl>
  </documentManagement>
</p:properties>
</file>

<file path=customXml/itemProps1.xml><?xml version="1.0" encoding="utf-8"?>
<ds:datastoreItem xmlns:ds="http://schemas.openxmlformats.org/officeDocument/2006/customXml" ds:itemID="{4D2B3B71-0EBC-4D2B-B43D-2AFC9BAAC457}"/>
</file>

<file path=customXml/itemProps2.xml><?xml version="1.0" encoding="utf-8"?>
<ds:datastoreItem xmlns:ds="http://schemas.openxmlformats.org/officeDocument/2006/customXml" ds:itemID="{230F87B1-63B3-45B0-935A-361395D16299}"/>
</file>

<file path=customXml/itemProps3.xml><?xml version="1.0" encoding="utf-8"?>
<ds:datastoreItem xmlns:ds="http://schemas.openxmlformats.org/officeDocument/2006/customXml" ds:itemID="{B3353B5C-7451-4F06-A437-D7CF2AED6304}"/>
</file>

<file path=customXml/itemProps4.xml><?xml version="1.0" encoding="utf-8"?>
<ds:datastoreItem xmlns:ds="http://schemas.openxmlformats.org/officeDocument/2006/customXml" ds:itemID="{EEAD9A02-00A4-4B5E-B8D7-54264247F7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#2 ENC 8'!Print_Area</vt:lpstr>
      <vt:lpstr>'Adjustment #3 ENC 9'!Print_Area</vt:lpstr>
      <vt:lpstr>'Adjustment #1 ENC 7'!Print_Titles</vt:lpstr>
      <vt:lpstr>'Adjustment #2 ENC 8'!Print_Titles</vt:lpstr>
      <vt:lpstr>'Adjustment #3 ENC 9'!Print_Titles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Bell, Emily@DHCS</cp:lastModifiedBy>
  <cp:lastPrinted>2023-06-06T22:55:20Z</cp:lastPrinted>
  <dcterms:created xsi:type="dcterms:W3CDTF">2017-06-13T15:16:29Z</dcterms:created>
  <dcterms:modified xsi:type="dcterms:W3CDTF">2024-11-18T21:30:17Z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770ae44f-5a80-4dbe-8d8d-1917387742e9</vt:lpwstr>
  </property>
  <property fmtid="{D5CDD505-2E9C-101B-9397-08002B2CF9AE}" pid="4" name="Division">
    <vt:lpwstr>11;#Community Services|c23dee46-a4de-4c29-8bbc-79830d9e7d7c</vt:lpwstr>
  </property>
</Properties>
</file>