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liu\Desktop\New folder\"/>
    </mc:Choice>
  </mc:AlternateContent>
  <bookViews>
    <workbookView xWindow="0" yWindow="0" windowWidth="24000" windowHeight="9600" activeTab="1"/>
  </bookViews>
  <sheets>
    <sheet name="Information" sheetId="3" r:id="rId1"/>
    <sheet name="Enclosure 1" sheetId="1" r:id="rId2"/>
  </sheets>
  <externalReferences>
    <externalReference r:id="rId3"/>
  </externalReferences>
  <definedNames>
    <definedName name="_xlnm.Print_Area" localSheetId="1">'Enclosure 1'!$A$2:$I$67</definedName>
    <definedName name="_xlnm.Print_Titles" localSheetId="1">'Enclosure 1'!$4:$7</definedName>
    <definedName name="TitleRegion1.a4.i67.2">'Enclosure 1'!$A$4:$I$67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1" l="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8" i="1"/>
  <c r="G64" i="1" l="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B67" i="1" l="1"/>
  <c r="C16" i="1" s="1"/>
  <c r="C55" i="1" l="1"/>
  <c r="D55" i="1" s="1"/>
  <c r="C47" i="1"/>
  <c r="D47" i="1" s="1"/>
  <c r="C31" i="1"/>
  <c r="D31" i="1" s="1"/>
  <c r="C23" i="1"/>
  <c r="D23" i="1" s="1"/>
  <c r="C15" i="1"/>
  <c r="D15" i="1" s="1"/>
  <c r="C13" i="1"/>
  <c r="C62" i="1"/>
  <c r="D62" i="1" s="1"/>
  <c r="C51" i="1"/>
  <c r="D51" i="1" s="1"/>
  <c r="C37" i="1"/>
  <c r="C12" i="1"/>
  <c r="C53" i="1"/>
  <c r="C27" i="1"/>
  <c r="D27" i="1" s="1"/>
  <c r="C61" i="1"/>
  <c r="D61" i="1" s="1"/>
  <c r="C36" i="1"/>
  <c r="D36" i="1" s="1"/>
  <c r="C22" i="1"/>
  <c r="D22" i="1" s="1"/>
  <c r="C11" i="1"/>
  <c r="C28" i="1"/>
  <c r="D28" i="1" s="1"/>
  <c r="C60" i="1"/>
  <c r="C46" i="1"/>
  <c r="C35" i="1"/>
  <c r="D35" i="1" s="1"/>
  <c r="C21" i="1"/>
  <c r="C39" i="1"/>
  <c r="C52" i="1"/>
  <c r="D52" i="1" s="1"/>
  <c r="C59" i="1"/>
  <c r="D59" i="1" s="1"/>
  <c r="C45" i="1"/>
  <c r="D45" i="1" s="1"/>
  <c r="C20" i="1"/>
  <c r="C38" i="1"/>
  <c r="C44" i="1"/>
  <c r="D44" i="1" s="1"/>
  <c r="C30" i="1"/>
  <c r="D30" i="1" s="1"/>
  <c r="C19" i="1"/>
  <c r="D19" i="1" s="1"/>
  <c r="C14" i="1"/>
  <c r="D14" i="1" s="1"/>
  <c r="C63" i="1"/>
  <c r="C54" i="1"/>
  <c r="C43" i="1"/>
  <c r="D43" i="1" s="1"/>
  <c r="C29" i="1"/>
  <c r="D16" i="1"/>
  <c r="C58" i="1"/>
  <c r="C50" i="1"/>
  <c r="C42" i="1"/>
  <c r="C34" i="1"/>
  <c r="C26" i="1"/>
  <c r="C18" i="1"/>
  <c r="C10" i="1"/>
  <c r="C8" i="1"/>
  <c r="C57" i="1"/>
  <c r="C49" i="1"/>
  <c r="C41" i="1"/>
  <c r="C33" i="1"/>
  <c r="C25" i="1"/>
  <c r="C17" i="1"/>
  <c r="C9" i="1"/>
  <c r="C64" i="1"/>
  <c r="C56" i="1"/>
  <c r="C48" i="1"/>
  <c r="C40" i="1"/>
  <c r="C32" i="1"/>
  <c r="C24" i="1"/>
  <c r="D12" i="1" l="1"/>
  <c r="D38" i="1"/>
  <c r="D37" i="1"/>
  <c r="D20" i="1"/>
  <c r="D46" i="1"/>
  <c r="D63" i="1"/>
  <c r="D54" i="1"/>
  <c r="D11" i="1"/>
  <c r="D60" i="1"/>
  <c r="D39" i="1"/>
  <c r="D13" i="1"/>
  <c r="D29" i="1"/>
  <c r="D53" i="1"/>
  <c r="D21" i="1"/>
  <c r="D64" i="1"/>
  <c r="D41" i="1"/>
  <c r="D26" i="1"/>
  <c r="D49" i="1"/>
  <c r="D34" i="1"/>
  <c r="D57" i="1"/>
  <c r="D42" i="1"/>
  <c r="D32" i="1"/>
  <c r="D9" i="1"/>
  <c r="D58" i="1"/>
  <c r="D17" i="1"/>
  <c r="D48" i="1"/>
  <c r="D10" i="1"/>
  <c r="D24" i="1"/>
  <c r="D8" i="1"/>
  <c r="D50" i="1"/>
  <c r="D40" i="1"/>
  <c r="D25" i="1"/>
  <c r="D56" i="1"/>
  <c r="D33" i="1"/>
  <c r="D18" i="1"/>
  <c r="F8" i="1" l="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G5" i="1"/>
  <c r="I8" i="1" s="1"/>
  <c r="I9" i="1" l="1"/>
  <c r="H8" i="1"/>
  <c r="I26" i="1"/>
  <c r="I20" i="1"/>
  <c r="I54" i="1"/>
  <c r="I29" i="1"/>
  <c r="I34" i="1"/>
  <c r="I44" i="1"/>
  <c r="I25" i="1"/>
  <c r="I14" i="1"/>
  <c r="I52" i="1"/>
  <c r="I48" i="1"/>
  <c r="I61" i="1"/>
  <c r="I41" i="1"/>
  <c r="I32" i="1"/>
  <c r="I47" i="1"/>
  <c r="I21" i="1"/>
  <c r="I33" i="1"/>
  <c r="I64" i="1"/>
  <c r="I13" i="1"/>
  <c r="I56" i="1"/>
  <c r="I60" i="1"/>
  <c r="I31" i="1"/>
  <c r="I58" i="1"/>
  <c r="I40" i="1"/>
  <c r="I50" i="1"/>
  <c r="I19" i="1"/>
  <c r="I53" i="1"/>
  <c r="I63" i="1"/>
  <c r="I23" i="1"/>
  <c r="I15" i="1"/>
  <c r="I28" i="1"/>
  <c r="I46" i="1"/>
  <c r="I22" i="1"/>
  <c r="I49" i="1"/>
  <c r="I42" i="1"/>
  <c r="I12" i="1"/>
  <c r="I18" i="1"/>
  <c r="I16" i="1"/>
  <c r="I51" i="1"/>
  <c r="I59" i="1"/>
  <c r="I45" i="1"/>
  <c r="I62" i="1"/>
  <c r="I36" i="1"/>
  <c r="I30" i="1"/>
  <c r="I35" i="1"/>
  <c r="I43" i="1"/>
  <c r="I17" i="1"/>
  <c r="I11" i="1"/>
  <c r="I57" i="1"/>
  <c r="I27" i="1"/>
  <c r="I10" i="1"/>
  <c r="I24" i="1"/>
  <c r="I39" i="1"/>
  <c r="I55" i="1"/>
  <c r="I37" i="1"/>
  <c r="I38" i="1"/>
  <c r="H10" i="1"/>
  <c r="H14" i="1"/>
  <c r="H18" i="1"/>
  <c r="H22" i="1"/>
  <c r="H26" i="1"/>
  <c r="H30" i="1"/>
  <c r="H34" i="1"/>
  <c r="H38" i="1"/>
  <c r="H42" i="1"/>
  <c r="H46" i="1"/>
  <c r="H12" i="1"/>
  <c r="H16" i="1"/>
  <c r="H20" i="1"/>
  <c r="H24" i="1"/>
  <c r="H28" i="1"/>
  <c r="H32" i="1"/>
  <c r="H36" i="1"/>
  <c r="H40" i="1"/>
  <c r="H44" i="1"/>
  <c r="H48" i="1"/>
  <c r="H53" i="1"/>
  <c r="H57" i="1"/>
  <c r="H61" i="1"/>
  <c r="E67" i="1"/>
  <c r="F67" i="1" s="1"/>
  <c r="G67" i="1"/>
  <c r="H67" i="1" s="1"/>
  <c r="H50" i="1"/>
  <c r="H54" i="1"/>
  <c r="H58" i="1"/>
  <c r="H62" i="1"/>
  <c r="H9" i="1"/>
  <c r="H13" i="1"/>
  <c r="H17" i="1"/>
  <c r="H21" i="1"/>
  <c r="H25" i="1"/>
  <c r="H29" i="1"/>
  <c r="H33" i="1"/>
  <c r="H37" i="1"/>
  <c r="H41" i="1"/>
  <c r="H45" i="1"/>
  <c r="H49" i="1"/>
  <c r="H52" i="1"/>
  <c r="H56" i="1"/>
  <c r="H60" i="1"/>
  <c r="H64" i="1"/>
  <c r="H11" i="1"/>
  <c r="H15" i="1"/>
  <c r="H19" i="1"/>
  <c r="H23" i="1"/>
  <c r="H27" i="1"/>
  <c r="H31" i="1"/>
  <c r="H35" i="1"/>
  <c r="H39" i="1"/>
  <c r="H43" i="1"/>
  <c r="H47" i="1"/>
  <c r="H51" i="1"/>
  <c r="H55" i="1"/>
  <c r="H59" i="1"/>
  <c r="H63" i="1"/>
  <c r="C67" i="1" l="1"/>
  <c r="D67" i="1" s="1"/>
  <c r="I67" i="1" l="1"/>
</calcChain>
</file>

<file path=xl/sharedStrings.xml><?xml version="1.0" encoding="utf-8"?>
<sst xmlns="http://schemas.openxmlformats.org/spreadsheetml/2006/main" count="96" uniqueCount="94">
  <si>
    <t>Counties</t>
  </si>
  <si>
    <t>Total Need</t>
  </si>
  <si>
    <t>Weighting</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</si>
  <si>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</si>
  <si>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</si>
  <si>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</si>
  <si>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</si>
  <si>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</si>
  <si>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</si>
  <si>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</si>
  <si>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</si>
  <si>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</si>
  <si>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</si>
  <si>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</si>
  <si>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</si>
  <si>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</si>
  <si>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</si>
  <si>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</si>
  <si>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</si>
  <si>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</si>
  <si>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</si>
  <si>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</si>
  <si>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</si>
  <si>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</si>
  <si>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</si>
  <si>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</si>
  <si>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</si>
  <si>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</si>
  <si>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</si>
  <si>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</si>
  <si>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</si>
  <si>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</si>
  <si>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</si>
  <si>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</si>
  <si>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</si>
  <si>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</si>
  <si>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</si>
  <si>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</si>
  <si>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</si>
  <si>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</si>
  <si>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</si>
  <si>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</si>
  <si>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</si>
  <si>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</si>
  <si>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</si>
  <si>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</si>
  <si>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</si>
  <si>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</si>
  <si>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</si>
  <si>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</si>
  <si>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</si>
  <si>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</si>
  <si>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</si>
  <si>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</si>
  <si>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</si>
  <si>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</si>
  <si>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</si>
  <si>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</si>
  <si>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</si>
  <si>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</si>
  <si>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City of Berkeley</t>
  </si>
  <si>
    <t>Tri-City</t>
  </si>
  <si>
    <t>Total</t>
  </si>
  <si>
    <t>County Share of Population Weighted at 50%</t>
  </si>
  <si>
    <t>Population Most Likely to Apply for Services Weighted at 30%</t>
  </si>
  <si>
    <t>Population Most Likely to Access Services Weighted at 20%</t>
  </si>
  <si>
    <t>County Share of Population</t>
  </si>
  <si>
    <t>Population Most Likely To Apply for Services</t>
  </si>
  <si>
    <t>Population Most Likely to Access Services</t>
  </si>
  <si>
    <t>A</t>
  </si>
  <si>
    <t>B</t>
  </si>
  <si>
    <t>C</t>
  </si>
  <si>
    <t>B*50%</t>
  </si>
  <si>
    <t>D</t>
  </si>
  <si>
    <t>E</t>
  </si>
  <si>
    <t>D*30%</t>
  </si>
  <si>
    <t>F</t>
  </si>
  <si>
    <t>G</t>
  </si>
  <si>
    <t>H</t>
  </si>
  <si>
    <t>F*20%</t>
  </si>
  <si>
    <t>C+E+G</t>
  </si>
  <si>
    <t>A/Total A</t>
  </si>
  <si>
    <t>Enclosure 1 - Need for Services</t>
  </si>
  <si>
    <t>web link</t>
  </si>
  <si>
    <t xml:space="preserve">Column B displays the county’s share of the total state population. To determine each county’s share of the total state population, Column A is divided by the total of Column A.
</t>
  </si>
  <si>
    <t xml:space="preserve">Column C displays the county’s share of the total state population weighted at 50%. This number is determined by multiplying Column B by 50%.
</t>
  </si>
  <si>
    <t xml:space="preserve">Column G displays the population most likely to access services weighted at 20%. This number is determined by multiplying Column F by 20%. 
</t>
  </si>
  <si>
    <t xml:space="preserve">Column H displays the Total Need for Services. This amount is equal to Column C plus Column E plus Column G. 
</t>
  </si>
  <si>
    <t xml:space="preserve">Column E displays the population most likely to apply for services weighted at 30%. This number is determined by multiplying Column D by 30%. Column F displays each county’s share of the total population most likely to access services, which is equal to the prevalence rate in each county. The population that is most likely to access services is updated using the state’s population growth rate. Enclosure 3 displays how DHCS updated the prevalence rates. DHCS updated the prevalence for each county based on the change in the state population. The updated prevalence is divided by the total prevalence amount, which gives each county’s prevalence percentage. 
</t>
  </si>
  <si>
    <t xml:space="preserve">Enclosure 1 displays the data used to calculate the total need for services for each county. 
</t>
  </si>
  <si>
    <t xml:space="preserve">The figures in Column D came from Enclosure 2, Column D. Column D displays each county’s share of the total population most likely to apply for services. The population most likely to apply for services is measured by the number of people with income below the federal poverty level. DHCS updated the number of people in poverty based on the change in the state population. The updated poverty percentage for each county is equal to the updated poverty population for each county divided by the total state poverty population. Poverty data was obtained from the U.S. Census website and can be found at the web link to the right. 
</t>
  </si>
  <si>
    <t>Total State Population January 1, 2022</t>
  </si>
  <si>
    <t xml:space="preserve">Column A displays total population in each county and the state as of January 1, 2022. This information comes from the State of California, Department of Finance, E-1 Population Estimates for Cities, Counties and the State Population Estimates with Annual Percentage Change for January 1, 2021, and 2022 and can be found at the web link to the right. 
</t>
  </si>
  <si>
    <t>Press TAB to move to input areas. Press UP or DOWN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</si>
</sst>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0.0000%"/>
    <numFmt numFmtId="165" formatCode="0.0000%\ \ "/>
    <numFmt numFmtId="166" formatCode="mm/dd/yy"/>
  </numFmts>
  <fonts count="11" x14ac:knownFonts="1">
    <font>
      <sz val="11"/>
      <color theme="1"/>
      <name val="Calibri"/>
      <family val="2"/>
      <scheme val="minor"/>
    </font>
    <font>
      <sz val="11"/>
      <color theme="1"/>
      <name val="Calibri"/>
      <family val="2"/>
      <scheme val="minor"/>
    </font>
    <font>
      <sz val="12"/>
      <name val="Arial"/>
      <family val="2"/>
    </font>
    <font>
      <sz val="10"/>
      <color theme="1"/>
      <name val="Arial"/>
      <family val="2"/>
    </font>
    <font>
      <u/>
      <sz val="11"/>
      <color theme="10"/>
      <name val="Arial"/>
      <family val="2"/>
    </font>
    <font>
      <sz val="10"/>
      <name val="Arial"/>
      <family val="2"/>
    </font>
    <font>
      <b/>
      <sz val="12"/>
      <name val="Arial"/>
      <family val="2"/>
    </font>
    <font>
      <sz val="12"/>
      <color theme="1"/>
      <name val="Arial"/>
      <family val="2"/>
    </font>
    <font>
      <u/>
      <sz val="11"/>
      <color theme="10"/>
      <name val="Calibri"/>
      <family val="2"/>
      <scheme val="minor"/>
    </font>
    <font>
      <u/>
      <sz val="12"/>
      <color theme="10"/>
      <name val="Arial"/>
      <family val="2"/>
    </font>
    <font>
      <sz val="12"/>
      <color theme="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2">
    <xf numFmtId="0" fontId="0" fillId="0" borderId="0"/>
    <xf numFmtId="9" fontId="1" fillId="0" borderId="0" applyFont="0" applyFill="0" applyBorder="0" applyAlignment="0" applyProtection="0"/>
    <xf numFmtId="0" fontId="2" fillId="0" borderId="0"/>
    <xf numFmtId="44" fontId="2" fillId="0" borderId="0" applyFont="0" applyFill="0" applyBorder="0" applyAlignment="0" applyProtection="0"/>
    <xf numFmtId="43" fontId="3" fillId="0" borderId="0" applyFont="0" applyFill="0" applyBorder="0" applyAlignment="0" applyProtection="0"/>
    <xf numFmtId="0" fontId="3" fillId="0" borderId="0"/>
    <xf numFmtId="0" fontId="4" fillId="0" borderId="0" applyNumberFormat="0" applyFill="0" applyBorder="0" applyAlignment="0" applyProtection="0">
      <alignment vertical="top"/>
      <protection locked="0"/>
    </xf>
    <xf numFmtId="0" fontId="3" fillId="0" borderId="0"/>
    <xf numFmtId="0" fontId="5" fillId="0" borderId="0"/>
    <xf numFmtId="0" fontId="5" fillId="0" borderId="0"/>
    <xf numFmtId="0" fontId="5" fillId="0" borderId="0"/>
    <xf numFmtId="0" fontId="8" fillId="0" borderId="0" applyNumberFormat="0" applyFill="0" applyBorder="0" applyAlignment="0" applyProtection="0"/>
  </cellStyleXfs>
  <cellXfs count="33">
    <xf numFmtId="0" fontId="0" fillId="0" borderId="0" xfId="0"/>
    <xf numFmtId="0" fontId="2" fillId="0" borderId="0" xfId="2" applyFont="1"/>
    <xf numFmtId="0" fontId="2" fillId="0" borderId="0" xfId="2" applyFont="1" applyFill="1"/>
    <xf numFmtId="0" fontId="2" fillId="0" borderId="0" xfId="2" applyFont="1" applyBorder="1"/>
    <xf numFmtId="3" fontId="2" fillId="0" borderId="0" xfId="2" applyNumberFormat="1" applyFont="1"/>
    <xf numFmtId="164" fontId="2" fillId="0" borderId="0" xfId="2" applyNumberFormat="1" applyFont="1"/>
    <xf numFmtId="0" fontId="0" fillId="0" borderId="0" xfId="0" applyAlignment="1">
      <alignment wrapText="1"/>
    </xf>
    <xf numFmtId="0" fontId="0" fillId="0" borderId="0" xfId="0" applyAlignment="1">
      <alignment horizontal="center"/>
    </xf>
    <xf numFmtId="0" fontId="10" fillId="0" borderId="0" xfId="0" applyFont="1" applyProtection="1">
      <protection locked="0"/>
    </xf>
    <xf numFmtId="0" fontId="7" fillId="0" borderId="0" xfId="0" applyFont="1" applyAlignment="1" applyProtection="1">
      <alignment vertical="top" wrapText="1"/>
      <protection locked="0"/>
    </xf>
    <xf numFmtId="0" fontId="7" fillId="0" borderId="0" xfId="0" applyFont="1" applyAlignment="1" applyProtection="1">
      <alignment horizontal="center" vertical="top"/>
      <protection locked="0"/>
    </xf>
    <xf numFmtId="0" fontId="9" fillId="0" borderId="0" xfId="11" applyFont="1" applyAlignment="1" applyProtection="1">
      <alignment horizontal="center" vertical="top"/>
      <protection locked="0"/>
    </xf>
    <xf numFmtId="0" fontId="0" fillId="0" borderId="0" xfId="0" applyAlignment="1" applyProtection="1">
      <alignment horizontal="center"/>
    </xf>
    <xf numFmtId="0" fontId="7" fillId="0" borderId="0" xfId="0" applyFont="1" applyAlignment="1" applyProtection="1">
      <alignment horizontal="center" vertical="top"/>
    </xf>
    <xf numFmtId="0" fontId="10" fillId="0" borderId="0" xfId="2" applyFont="1" applyProtection="1">
      <protection locked="0"/>
    </xf>
    <xf numFmtId="0" fontId="6" fillId="0" borderId="1" xfId="2" applyFont="1" applyBorder="1" applyAlignment="1" applyProtection="1">
      <alignment horizontal="center" wrapText="1"/>
      <protection locked="0"/>
    </xf>
    <xf numFmtId="0" fontId="6" fillId="0" borderId="1" xfId="2" applyFont="1" applyFill="1" applyBorder="1" applyAlignment="1" applyProtection="1">
      <alignment horizontal="center" wrapText="1"/>
      <protection locked="0"/>
    </xf>
    <xf numFmtId="0" fontId="2" fillId="0" borderId="1" xfId="2" applyFont="1" applyBorder="1" applyProtection="1">
      <protection locked="0"/>
    </xf>
    <xf numFmtId="9" fontId="2" fillId="0" borderId="1" xfId="2" applyNumberFormat="1" applyFont="1" applyFill="1" applyBorder="1" applyAlignment="1" applyProtection="1">
      <alignment horizontal="center"/>
      <protection locked="0"/>
    </xf>
    <xf numFmtId="0" fontId="2" fillId="0" borderId="1" xfId="2" applyNumberFormat="1" applyFont="1" applyFill="1" applyBorder="1" applyAlignment="1" applyProtection="1">
      <alignment horizontal="center" vertical="center"/>
      <protection locked="0"/>
    </xf>
    <xf numFmtId="1" fontId="2" fillId="0" borderId="1" xfId="2" applyNumberFormat="1" applyFont="1" applyFill="1" applyBorder="1" applyAlignment="1" applyProtection="1">
      <alignment horizontal="center" vertical="center"/>
      <protection locked="0"/>
    </xf>
    <xf numFmtId="0" fontId="2" fillId="0" borderId="1" xfId="2" applyNumberFormat="1" applyFont="1" applyFill="1" applyBorder="1" applyAlignment="1" applyProtection="1">
      <alignment horizontal="center"/>
      <protection locked="0"/>
    </xf>
    <xf numFmtId="1" fontId="2" fillId="0" borderId="1" xfId="2" applyNumberFormat="1" applyFont="1" applyFill="1" applyBorder="1" applyAlignment="1" applyProtection="1">
      <alignment horizontal="center"/>
      <protection locked="0"/>
    </xf>
    <xf numFmtId="3" fontId="2" fillId="0" borderId="1" xfId="2" applyNumberFormat="1" applyFont="1" applyBorder="1" applyProtection="1">
      <protection locked="0"/>
    </xf>
    <xf numFmtId="164" fontId="2" fillId="0" borderId="1" xfId="1" applyNumberFormat="1" applyFont="1" applyBorder="1" applyProtection="1">
      <protection locked="0"/>
    </xf>
    <xf numFmtId="165" fontId="2" fillId="0" borderId="1" xfId="2" applyNumberFormat="1" applyFont="1" applyBorder="1" applyProtection="1">
      <protection locked="0"/>
    </xf>
    <xf numFmtId="0" fontId="2" fillId="0" borderId="1" xfId="2" applyFont="1" applyBorder="1" applyAlignment="1" applyProtection="1">
      <alignment horizontal="left"/>
      <protection locked="0"/>
    </xf>
    <xf numFmtId="0" fontId="2" fillId="0" borderId="1" xfId="2" applyFont="1" applyFill="1" applyBorder="1" applyProtection="1">
      <protection locked="0"/>
    </xf>
    <xf numFmtId="166" fontId="2" fillId="0" borderId="1" xfId="2" applyNumberFormat="1" applyFont="1" applyBorder="1" applyProtection="1">
      <protection locked="0"/>
    </xf>
    <xf numFmtId="0" fontId="2" fillId="0" borderId="0" xfId="2" applyFont="1" applyProtection="1"/>
    <xf numFmtId="165" fontId="2" fillId="0" borderId="1" xfId="2" applyNumberFormat="1" applyFont="1" applyBorder="1" applyProtection="1"/>
    <xf numFmtId="164" fontId="2" fillId="0" borderId="1" xfId="1" applyNumberFormat="1" applyFont="1" applyBorder="1" applyProtection="1"/>
    <xf numFmtId="2" fontId="6" fillId="0" borderId="1" xfId="2" applyNumberFormat="1" applyFont="1" applyBorder="1" applyAlignment="1" applyProtection="1">
      <alignment horizontal="center" wrapText="1"/>
      <protection locked="0"/>
    </xf>
  </cellXfs>
  <cellStyles count="12">
    <cellStyle name="Comma 3" xfId="4"/>
    <cellStyle name="Currency 2" xfId="3"/>
    <cellStyle name="Hyperlink" xfId="11" builtinId="8"/>
    <cellStyle name="Hyperlink 2" xfId="6"/>
    <cellStyle name="Normal" xfId="0" builtinId="0"/>
    <cellStyle name="Normal 2" xfId="5"/>
    <cellStyle name="Normal 2 4" xfId="2"/>
    <cellStyle name="Normal 3" xfId="9"/>
    <cellStyle name="Normal 4" xfId="8"/>
    <cellStyle name="Normal 4 2" xfId="7"/>
    <cellStyle name="Normal 5" xfId="1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Q:\2.%20Community%20Support%20Branch\4.%20PMF%20Section\2.%20Fiscal%20Unit\Allocation%20Methodology-SCO%20Distribution\2022-23%20Distribution\2022-23%20Allocation%20Percentages%20-%20No%20insur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sheetName val="State Population"/>
      <sheetName val="City Population"/>
      <sheetName val="Poverty-Uninsured Population"/>
      <sheetName val="Prevalence"/>
      <sheetName val="Self Suff. Calc"/>
      <sheetName val="CA All Families 2021"/>
      <sheetName val="SSS"/>
      <sheetName val="About the Data"/>
      <sheetName val="Resources-new"/>
      <sheetName val="2009-10 Allocation"/>
    </sheetNames>
    <sheetDataSet>
      <sheetData sheetId="0"/>
      <sheetData sheetId="1">
        <row r="5">
          <cell r="C5">
            <v>1651979</v>
          </cell>
        </row>
        <row r="6">
          <cell r="C6">
            <v>1200</v>
          </cell>
        </row>
        <row r="7">
          <cell r="C7">
            <v>40297</v>
          </cell>
        </row>
        <row r="8">
          <cell r="C8">
            <v>201608</v>
          </cell>
        </row>
        <row r="9">
          <cell r="C9">
            <v>45049</v>
          </cell>
        </row>
        <row r="10">
          <cell r="C10">
            <v>21807</v>
          </cell>
        </row>
        <row r="11">
          <cell r="C11">
            <v>1156555</v>
          </cell>
        </row>
        <row r="12">
          <cell r="C12">
            <v>27218</v>
          </cell>
        </row>
        <row r="13">
          <cell r="C13">
            <v>190465</v>
          </cell>
        </row>
        <row r="14">
          <cell r="C14">
            <v>1011273</v>
          </cell>
        </row>
        <row r="15">
          <cell r="C15">
            <v>28750</v>
          </cell>
        </row>
        <row r="16">
          <cell r="C16">
            <v>135168</v>
          </cell>
        </row>
        <row r="17">
          <cell r="C17">
            <v>179329</v>
          </cell>
        </row>
        <row r="18">
          <cell r="C18">
            <v>18978</v>
          </cell>
        </row>
        <row r="19">
          <cell r="C19">
            <v>909813</v>
          </cell>
        </row>
        <row r="20">
          <cell r="C20">
            <v>152023</v>
          </cell>
        </row>
        <row r="21">
          <cell r="C21">
            <v>67407</v>
          </cell>
        </row>
        <row r="22">
          <cell r="C22">
            <v>30274</v>
          </cell>
        </row>
        <row r="23">
          <cell r="C23">
            <v>9861224</v>
          </cell>
        </row>
        <row r="24">
          <cell r="C24">
            <v>157396</v>
          </cell>
        </row>
        <row r="25">
          <cell r="C25">
            <v>257135</v>
          </cell>
        </row>
        <row r="26">
          <cell r="C26">
            <v>17045</v>
          </cell>
        </row>
        <row r="27">
          <cell r="C27">
            <v>89999</v>
          </cell>
        </row>
        <row r="28">
          <cell r="C28">
            <v>284338</v>
          </cell>
        </row>
        <row r="29">
          <cell r="C29">
            <v>8690</v>
          </cell>
        </row>
        <row r="30">
          <cell r="C30">
            <v>13379</v>
          </cell>
        </row>
        <row r="31">
          <cell r="C31">
            <v>433716</v>
          </cell>
        </row>
        <row r="32">
          <cell r="C32">
            <v>136179</v>
          </cell>
        </row>
        <row r="33">
          <cell r="C33">
            <v>101242</v>
          </cell>
        </row>
        <row r="34">
          <cell r="C34">
            <v>3162245</v>
          </cell>
        </row>
        <row r="35">
          <cell r="C35">
            <v>409025</v>
          </cell>
        </row>
        <row r="36">
          <cell r="C36">
            <v>18942</v>
          </cell>
        </row>
        <row r="37">
          <cell r="C37">
            <v>2435525</v>
          </cell>
        </row>
        <row r="38">
          <cell r="C38">
            <v>1576618</v>
          </cell>
        </row>
        <row r="39">
          <cell r="C39">
            <v>65479</v>
          </cell>
        </row>
        <row r="40">
          <cell r="C40">
            <v>2187665</v>
          </cell>
        </row>
        <row r="41">
          <cell r="C41">
            <v>3287306</v>
          </cell>
        </row>
        <row r="42">
          <cell r="C42">
            <v>842754</v>
          </cell>
        </row>
        <row r="43">
          <cell r="C43">
            <v>784298</v>
          </cell>
        </row>
        <row r="44">
          <cell r="C44">
            <v>280721</v>
          </cell>
        </row>
        <row r="45">
          <cell r="C45">
            <v>744662</v>
          </cell>
        </row>
        <row r="46">
          <cell r="C46">
            <v>445164</v>
          </cell>
        </row>
        <row r="47">
          <cell r="C47">
            <v>1894783</v>
          </cell>
        </row>
        <row r="48">
          <cell r="C48">
            <v>266564</v>
          </cell>
        </row>
        <row r="49">
          <cell r="C49">
            <v>180531</v>
          </cell>
        </row>
        <row r="50">
          <cell r="C50">
            <v>3229</v>
          </cell>
        </row>
        <row r="51">
          <cell r="C51">
            <v>43830</v>
          </cell>
        </row>
        <row r="52">
          <cell r="C52">
            <v>447241</v>
          </cell>
        </row>
        <row r="53">
          <cell r="C53">
            <v>482404</v>
          </cell>
        </row>
        <row r="54">
          <cell r="C54">
            <v>549466</v>
          </cell>
        </row>
        <row r="55">
          <cell r="C55">
            <v>181420</v>
          </cell>
        </row>
        <row r="56">
          <cell r="C56">
            <v>65052</v>
          </cell>
        </row>
        <row r="57">
          <cell r="C57">
            <v>16023</v>
          </cell>
        </row>
        <row r="58">
          <cell r="C58">
            <v>475014</v>
          </cell>
        </row>
        <row r="59">
          <cell r="C59">
            <v>55291</v>
          </cell>
        </row>
        <row r="60">
          <cell r="C60">
            <v>833652</v>
          </cell>
        </row>
        <row r="61">
          <cell r="C61">
            <v>221165</v>
          </cell>
        </row>
      </sheetData>
      <sheetData sheetId="2"/>
      <sheetData sheetId="3">
        <row r="3">
          <cell r="E3">
            <v>2.849367569138966E-2</v>
          </cell>
        </row>
        <row r="4">
          <cell r="E4">
            <v>3.2127374036666263E-5</v>
          </cell>
        </row>
        <row r="5">
          <cell r="E5">
            <v>6.6433952235283005E-4</v>
          </cell>
        </row>
        <row r="6">
          <cell r="E6">
            <v>7.1302528412716722E-3</v>
          </cell>
        </row>
        <row r="7">
          <cell r="E7">
            <v>1.1675032110028622E-3</v>
          </cell>
        </row>
        <row r="8">
          <cell r="E8">
            <v>6.621136892979401E-4</v>
          </cell>
        </row>
        <row r="9">
          <cell r="E9">
            <v>1.9525675344282435E-2</v>
          </cell>
        </row>
        <row r="10">
          <cell r="E10">
            <v>8.5191068487177777E-4</v>
          </cell>
        </row>
        <row r="11">
          <cell r="E11">
            <v>3.2950403850015432E-3</v>
          </cell>
        </row>
        <row r="12">
          <cell r="E12">
            <v>3.7395409309709582E-2</v>
          </cell>
        </row>
        <row r="13">
          <cell r="E13">
            <v>1.0309141864160035E-3</v>
          </cell>
        </row>
        <row r="14">
          <cell r="E14">
            <v>4.7438875323613898E-3</v>
          </cell>
        </row>
        <row r="15">
          <cell r="E15">
            <v>6.9960451088781333E-3</v>
          </cell>
        </row>
        <row r="16">
          <cell r="E16">
            <v>3.9797901544644894E-4</v>
          </cell>
        </row>
        <row r="17">
          <cell r="E17">
            <v>3.4377656842045995E-2</v>
          </cell>
        </row>
        <row r="18">
          <cell r="E18">
            <v>4.9834359716310096E-3</v>
          </cell>
        </row>
        <row r="19">
          <cell r="E19">
            <v>2.2027603071393606E-3</v>
          </cell>
        </row>
        <row r="20">
          <cell r="E20">
            <v>5.447996937760724E-4</v>
          </cell>
        </row>
        <row r="21">
          <cell r="E21">
            <v>0.28812169912311114</v>
          </cell>
        </row>
        <row r="22">
          <cell r="E22">
            <v>5.5722603022034687E-3</v>
          </cell>
        </row>
        <row r="23">
          <cell r="E23">
            <v>3.645465955685121E-3</v>
          </cell>
        </row>
        <row r="24">
          <cell r="E24">
            <v>5.5584317281836171E-4</v>
          </cell>
        </row>
        <row r="25">
          <cell r="E25">
            <v>2.9127044645873312E-3</v>
          </cell>
        </row>
        <row r="26">
          <cell r="E26">
            <v>1.03653968783854E-2</v>
          </cell>
        </row>
        <row r="27">
          <cell r="E27">
            <v>3.2296862608699223E-4</v>
          </cell>
        </row>
        <row r="28">
          <cell r="E28">
            <v>3.2203748915882803E-4</v>
          </cell>
        </row>
        <row r="29">
          <cell r="E29">
            <v>1.202144650478057E-2</v>
          </cell>
        </row>
        <row r="30">
          <cell r="E30">
            <v>2.407656364125483E-3</v>
          </cell>
        </row>
        <row r="31">
          <cell r="E31">
            <v>2.1438122842474278E-3</v>
          </cell>
        </row>
        <row r="32">
          <cell r="E32">
            <v>6.6726690648473475E-2</v>
          </cell>
        </row>
        <row r="33">
          <cell r="E33">
            <v>5.8021414308792249E-3</v>
          </cell>
        </row>
        <row r="34">
          <cell r="E34">
            <v>4.5739452845664733E-4</v>
          </cell>
        </row>
        <row r="35">
          <cell r="E35">
            <v>6.7697032032574322E-2</v>
          </cell>
        </row>
        <row r="36">
          <cell r="E36">
            <v>4.1638044124561305E-2</v>
          </cell>
        </row>
        <row r="37">
          <cell r="E37">
            <v>1.3402302734315241E-3</v>
          </cell>
        </row>
        <row r="38">
          <cell r="E38">
            <v>6.5911072373858015E-2</v>
          </cell>
        </row>
        <row r="39">
          <cell r="E39">
            <v>7.4902586801739501E-2</v>
          </cell>
        </row>
        <row r="40">
          <cell r="E40">
            <v>1.5433540119936872E-2</v>
          </cell>
        </row>
        <row r="41">
          <cell r="E41">
            <v>2.1936015002585754E-2</v>
          </cell>
        </row>
        <row r="42">
          <cell r="E42">
            <v>5.8238191056937515E-3</v>
          </cell>
        </row>
        <row r="43">
          <cell r="E43">
            <v>1.0262996710894565E-2</v>
          </cell>
        </row>
        <row r="44">
          <cell r="E44">
            <v>1.2006023003815782E-2</v>
          </cell>
        </row>
        <row r="45">
          <cell r="E45">
            <v>2.7588579975564222E-2</v>
          </cell>
        </row>
        <row r="46">
          <cell r="E46">
            <v>6.0319093415966358E-3</v>
          </cell>
        </row>
        <row r="47">
          <cell r="E47">
            <v>5.2257524062060464E-3</v>
          </cell>
        </row>
        <row r="48">
          <cell r="E48">
            <v>6.663257862933437E-5</v>
          </cell>
        </row>
        <row r="49">
          <cell r="E49">
            <v>1.5255445888264036E-3</v>
          </cell>
        </row>
        <row r="50">
          <cell r="E50">
            <v>8.4137084260416245E-3</v>
          </cell>
        </row>
        <row r="51">
          <cell r="E51">
            <v>9.1640266259259921E-3</v>
          </cell>
        </row>
        <row r="52">
          <cell r="E52">
            <v>1.7171673592157672E-2</v>
          </cell>
        </row>
        <row r="53">
          <cell r="E53">
            <v>5.3213431548864579E-3</v>
          </cell>
        </row>
        <row r="54">
          <cell r="E54">
            <v>2.2771481378132145E-3</v>
          </cell>
        </row>
        <row r="55">
          <cell r="E55">
            <v>4.7115453011673338E-4</v>
          </cell>
        </row>
        <row r="56">
          <cell r="E56">
            <v>1.9192388042303991E-2</v>
          </cell>
        </row>
        <row r="57">
          <cell r="E57">
            <v>1.1575500244112959E-3</v>
          </cell>
        </row>
        <row r="58">
          <cell r="E58">
            <v>1.739390007265651E-2</v>
          </cell>
        </row>
        <row r="59">
          <cell r="E59">
            <v>6.1742844698617549E-3</v>
          </cell>
        </row>
      </sheetData>
      <sheetData sheetId="4">
        <row r="3">
          <cell r="J3">
            <v>3.059637731467791E-2</v>
          </cell>
        </row>
        <row r="4">
          <cell r="J4">
            <v>3.5486192686386675E-5</v>
          </cell>
        </row>
        <row r="5">
          <cell r="J5">
            <v>7.7068731295819272E-4</v>
          </cell>
        </row>
        <row r="6">
          <cell r="J6">
            <v>6.8370064575771668E-3</v>
          </cell>
        </row>
        <row r="7">
          <cell r="J7">
            <v>1.0846036328762288E-3</v>
          </cell>
        </row>
        <row r="8">
          <cell r="J8">
            <v>7.2792190125921393E-4</v>
          </cell>
        </row>
        <row r="9">
          <cell r="J9">
            <v>1.7075227998788009E-2</v>
          </cell>
        </row>
        <row r="10">
          <cell r="J10">
            <v>8.5348842922642828E-4</v>
          </cell>
        </row>
        <row r="11">
          <cell r="J11">
            <v>2.6605545491024266E-3</v>
          </cell>
        </row>
        <row r="12">
          <cell r="J12">
            <v>3.8253205813548262E-2</v>
          </cell>
        </row>
        <row r="13">
          <cell r="J13">
            <v>9.8997378571253096E-4</v>
          </cell>
        </row>
        <row r="14">
          <cell r="J14">
            <v>4.5213049091962923E-3</v>
          </cell>
        </row>
        <row r="15">
          <cell r="J15">
            <v>6.4666761903115419E-3</v>
          </cell>
        </row>
        <row r="16">
          <cell r="J16">
            <v>4.8770767384367334E-4</v>
          </cell>
        </row>
        <row r="17">
          <cell r="J17">
            <v>3.2828367844413973E-2</v>
          </cell>
        </row>
        <row r="18">
          <cell r="J18">
            <v>4.8388608386206247E-3</v>
          </cell>
        </row>
        <row r="19">
          <cell r="J19">
            <v>2.2410895535018046E-3</v>
          </cell>
        </row>
        <row r="20">
          <cell r="J20">
            <v>6.6058912539273661E-4</v>
          </cell>
        </row>
        <row r="21">
          <cell r="J21">
            <v>0.30336691176403685</v>
          </cell>
        </row>
        <row r="22">
          <cell r="J22">
            <v>5.406639921602811E-3</v>
          </cell>
        </row>
        <row r="23">
          <cell r="J23">
            <v>3.0745601304436048E-3</v>
          </cell>
        </row>
        <row r="24">
          <cell r="J24">
            <v>4.0490655757543771E-4</v>
          </cell>
        </row>
        <row r="25">
          <cell r="J25">
            <v>2.7388061534877922E-3</v>
          </cell>
        </row>
        <row r="26">
          <cell r="J26">
            <v>1.1007998951792462E-2</v>
          </cell>
        </row>
        <row r="27">
          <cell r="J27">
            <v>2.8570934624424143E-4</v>
          </cell>
        </row>
        <row r="28">
          <cell r="J28">
            <v>3.2392524606035018E-4</v>
          </cell>
        </row>
        <row r="29">
          <cell r="J29">
            <v>1.1172691281952359E-2</v>
          </cell>
        </row>
        <row r="30">
          <cell r="J30">
            <v>2.354827350573557E-3</v>
          </cell>
        </row>
        <row r="31">
          <cell r="J31">
            <v>1.9135246979351584E-3</v>
          </cell>
        </row>
        <row r="32">
          <cell r="J32">
            <v>6.4503889377708665E-2</v>
          </cell>
        </row>
        <row r="33">
          <cell r="J33">
            <v>5.2273891534177297E-3</v>
          </cell>
        </row>
        <row r="34">
          <cell r="J34">
            <v>4.3311353124923227E-4</v>
          </cell>
        </row>
        <row r="35">
          <cell r="J35">
            <v>6.4873309742597723E-2</v>
          </cell>
        </row>
        <row r="36">
          <cell r="J36">
            <v>4.1103929959354663E-2</v>
          </cell>
        </row>
        <row r="37">
          <cell r="J37">
            <v>1.4895101904516665E-3</v>
          </cell>
        </row>
        <row r="38">
          <cell r="J38">
            <v>6.3696805969687506E-2</v>
          </cell>
        </row>
        <row r="39">
          <cell r="J39">
            <v>7.6398133244284225E-2</v>
          </cell>
        </row>
        <row r="40">
          <cell r="J40">
            <v>1.4863255321336574E-2</v>
          </cell>
        </row>
        <row r="41">
          <cell r="J41">
            <v>2.386309972803018E-2</v>
          </cell>
        </row>
        <row r="42">
          <cell r="J42">
            <v>6.1782371369375781E-3</v>
          </cell>
        </row>
        <row r="43">
          <cell r="J43">
            <v>8.705945939060199E-3</v>
          </cell>
        </row>
        <row r="44">
          <cell r="J44">
            <v>1.1770497143361489E-2</v>
          </cell>
        </row>
        <row r="45">
          <cell r="J45">
            <v>2.6449952184630112E-2</v>
          </cell>
        </row>
        <row r="46">
          <cell r="J46">
            <v>5.8215554053205635E-3</v>
          </cell>
        </row>
        <row r="47">
          <cell r="J47">
            <v>5.5494945947249319E-3</v>
          </cell>
        </row>
        <row r="48">
          <cell r="J48">
            <v>7.1882287749347367E-5</v>
          </cell>
        </row>
        <row r="49">
          <cell r="J49">
            <v>1.3803219052627843E-3</v>
          </cell>
        </row>
        <row r="50">
          <cell r="J50">
            <v>7.9780240378009848E-3</v>
          </cell>
        </row>
        <row r="51">
          <cell r="J51">
            <v>7.8670159478589543E-3</v>
          </cell>
        </row>
        <row r="52">
          <cell r="J52">
            <v>1.6358224926047684E-2</v>
          </cell>
        </row>
        <row r="53">
          <cell r="J53">
            <v>5.7041779987425153E-3</v>
          </cell>
        </row>
        <row r="54">
          <cell r="J54">
            <v>2.1391804873255147E-3</v>
          </cell>
        </row>
        <row r="55">
          <cell r="J55">
            <v>5.1500474514089387E-4</v>
          </cell>
        </row>
        <row r="56">
          <cell r="J56">
            <v>1.9557441682081931E-2</v>
          </cell>
        </row>
        <row r="57">
          <cell r="J57">
            <v>1.2583949868018661E-3</v>
          </cell>
        </row>
        <row r="58">
          <cell r="J58">
            <v>1.5622113903399305E-2</v>
          </cell>
        </row>
        <row r="59">
          <cell r="J59">
            <v>6.6404675442371785E-3</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ata.census.gov/cedsci/" TargetMode="External"/><Relationship Id="rId1" Type="http://schemas.openxmlformats.org/officeDocument/2006/relationships/hyperlink" Target="https://dof.ca.gov/forecasting/demographics/estimates-e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zoomScale="80" zoomScaleNormal="80" workbookViewId="0">
      <selection activeCell="A5" sqref="A5"/>
    </sheetView>
  </sheetViews>
  <sheetFormatPr defaultColWidth="0" defaultRowHeight="14.5" zeroHeight="1" x14ac:dyDescent="0.35"/>
  <cols>
    <col min="1" max="1" width="95.7265625" customWidth="1"/>
    <col min="2" max="2" width="10.7265625" style="7" customWidth="1"/>
    <col min="3" max="3" width="0" hidden="1" customWidth="1"/>
    <col min="4" max="16384" width="9.1796875" hidden="1"/>
  </cols>
  <sheetData>
    <row r="1" spans="1:2" ht="15.5" x14ac:dyDescent="0.35">
      <c r="A1" s="8" t="s">
        <v>93</v>
      </c>
      <c r="B1" s="12"/>
    </row>
    <row r="2" spans="1:2" ht="27.75" customHeight="1" x14ac:dyDescent="0.35">
      <c r="A2" s="9" t="s">
        <v>89</v>
      </c>
      <c r="B2" s="10"/>
    </row>
    <row r="3" spans="1:2" ht="78" customHeight="1" x14ac:dyDescent="0.35">
      <c r="A3" s="9" t="s">
        <v>92</v>
      </c>
      <c r="B3" s="11" t="s">
        <v>83</v>
      </c>
    </row>
    <row r="4" spans="1:2" ht="46.5" x14ac:dyDescent="0.35">
      <c r="A4" s="9" t="s">
        <v>84</v>
      </c>
      <c r="B4" s="13"/>
    </row>
    <row r="5" spans="1:2" ht="46.5" x14ac:dyDescent="0.35">
      <c r="A5" s="9" t="s">
        <v>85</v>
      </c>
      <c r="B5" s="13"/>
    </row>
    <row r="6" spans="1:2" ht="131.25" customHeight="1" x14ac:dyDescent="0.35">
      <c r="A6" s="9" t="s">
        <v>90</v>
      </c>
      <c r="B6" s="11" t="s">
        <v>83</v>
      </c>
    </row>
    <row r="7" spans="1:2" ht="139.5" x14ac:dyDescent="0.35">
      <c r="A7" s="9" t="s">
        <v>88</v>
      </c>
      <c r="B7" s="13"/>
    </row>
    <row r="8" spans="1:2" ht="46.5" x14ac:dyDescent="0.35">
      <c r="A8" s="9" t="s">
        <v>86</v>
      </c>
      <c r="B8" s="13"/>
    </row>
    <row r="9" spans="1:2" ht="46.5" x14ac:dyDescent="0.35">
      <c r="A9" s="9" t="s">
        <v>87</v>
      </c>
      <c r="B9" s="13"/>
    </row>
    <row r="10" spans="1:2" hidden="1" x14ac:dyDescent="0.35">
      <c r="A10" s="6"/>
    </row>
    <row r="11" spans="1:2" hidden="1" x14ac:dyDescent="0.35">
      <c r="A11" s="6"/>
    </row>
    <row r="12" spans="1:2" hidden="1" x14ac:dyDescent="0.35">
      <c r="A12" s="6"/>
    </row>
    <row r="13" spans="1:2" hidden="1" x14ac:dyDescent="0.35">
      <c r="A13" s="6"/>
    </row>
    <row r="14" spans="1:2" hidden="1" x14ac:dyDescent="0.35">
      <c r="A14" s="6"/>
    </row>
    <row r="15" spans="1:2" hidden="1" x14ac:dyDescent="0.35">
      <c r="A15" s="6"/>
    </row>
    <row r="16" spans="1:2" hidden="1" x14ac:dyDescent="0.35">
      <c r="A16" s="6"/>
    </row>
    <row r="17" spans="1:1" hidden="1" x14ac:dyDescent="0.35">
      <c r="A17" s="6"/>
    </row>
    <row r="18" spans="1:1" hidden="1" x14ac:dyDescent="0.35">
      <c r="A18" s="6"/>
    </row>
    <row r="19" spans="1:1" hidden="1" x14ac:dyDescent="0.35">
      <c r="A19" s="6"/>
    </row>
    <row r="20" spans="1:1" hidden="1" x14ac:dyDescent="0.35">
      <c r="A20" s="6"/>
    </row>
    <row r="21" spans="1:1" hidden="1" x14ac:dyDescent="0.35">
      <c r="A21" s="6"/>
    </row>
    <row r="22" spans="1:1" hidden="1" x14ac:dyDescent="0.35">
      <c r="A22" s="6"/>
    </row>
  </sheetData>
  <sheetProtection sheet="1" objects="1" scenarios="1"/>
  <hyperlinks>
    <hyperlink ref="B3" r:id="rId1"/>
    <hyperlink ref="B6"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4"/>
  <sheetViews>
    <sheetView tabSelected="1" zoomScale="80" zoomScaleNormal="80" workbookViewId="0">
      <selection activeCell="C4" sqref="C4"/>
    </sheetView>
  </sheetViews>
  <sheetFormatPr defaultColWidth="0" defaultRowHeight="15.5" zeroHeight="1" x14ac:dyDescent="0.35"/>
  <cols>
    <col min="1" max="1" width="20" style="1" customWidth="1"/>
    <col min="2" max="2" width="19.1796875" style="1" customWidth="1"/>
    <col min="3" max="3" width="14.1796875" style="1" bestFit="1" customWidth="1"/>
    <col min="4" max="4" width="13.54296875" style="1" customWidth="1"/>
    <col min="5" max="5" width="14.453125" style="1" customWidth="1"/>
    <col min="6" max="6" width="15.26953125" style="1" customWidth="1"/>
    <col min="7" max="7" width="14.81640625" style="1" customWidth="1"/>
    <col min="8" max="8" width="14" style="1" customWidth="1"/>
    <col min="9" max="9" width="14.81640625" style="1" customWidth="1"/>
    <col min="10" max="16384" width="11.453125" style="1" hidden="1"/>
  </cols>
  <sheetData>
    <row r="1" spans="1:9" x14ac:dyDescent="0.35">
      <c r="A1" s="14" t="s">
        <v>93</v>
      </c>
      <c r="B1" s="29"/>
      <c r="C1" s="29"/>
      <c r="D1" s="29"/>
      <c r="E1" s="29"/>
      <c r="F1" s="29"/>
      <c r="G1" s="29"/>
      <c r="H1" s="29"/>
      <c r="I1" s="29"/>
    </row>
    <row r="2" spans="1:9" ht="15" customHeight="1" x14ac:dyDescent="0.35">
      <c r="A2" s="32" t="s">
        <v>82</v>
      </c>
      <c r="B2" s="32"/>
      <c r="C2" s="32"/>
      <c r="D2" s="32"/>
      <c r="E2" s="32"/>
      <c r="F2" s="32"/>
      <c r="G2" s="32"/>
      <c r="H2" s="32"/>
      <c r="I2" s="32"/>
    </row>
    <row r="3" spans="1:9" s="3" customFormat="1" ht="12.75" customHeight="1" x14ac:dyDescent="0.35">
      <c r="A3" s="32"/>
      <c r="B3" s="32"/>
      <c r="C3" s="32"/>
      <c r="D3" s="32"/>
      <c r="E3" s="32"/>
      <c r="F3" s="32"/>
      <c r="G3" s="32"/>
      <c r="H3" s="32"/>
      <c r="I3" s="32"/>
    </row>
    <row r="4" spans="1:9" s="3" customFormat="1" ht="93" x14ac:dyDescent="0.35">
      <c r="A4" s="15" t="s">
        <v>0</v>
      </c>
      <c r="B4" s="16" t="s">
        <v>91</v>
      </c>
      <c r="C4" s="16" t="s">
        <v>66</v>
      </c>
      <c r="D4" s="16" t="s">
        <v>63</v>
      </c>
      <c r="E4" s="16" t="s">
        <v>67</v>
      </c>
      <c r="F4" s="16" t="s">
        <v>64</v>
      </c>
      <c r="G4" s="16" t="s">
        <v>68</v>
      </c>
      <c r="H4" s="16" t="s">
        <v>65</v>
      </c>
      <c r="I4" s="16" t="s">
        <v>1</v>
      </c>
    </row>
    <row r="5" spans="1:9" s="3" customFormat="1" ht="15.75" hidden="1" customHeight="1" x14ac:dyDescent="0.35">
      <c r="A5" s="17" t="s">
        <v>2</v>
      </c>
      <c r="B5" s="18"/>
      <c r="C5" s="18">
        <v>0.5</v>
      </c>
      <c r="D5" s="18"/>
      <c r="E5" s="18">
        <v>0.3</v>
      </c>
      <c r="F5" s="18"/>
      <c r="G5" s="18">
        <f>1-C5-E5</f>
        <v>0.2</v>
      </c>
      <c r="H5" s="18"/>
      <c r="I5" s="18"/>
    </row>
    <row r="6" spans="1:9" ht="14.25" customHeight="1" x14ac:dyDescent="0.35">
      <c r="A6" s="17"/>
      <c r="B6" s="19" t="s">
        <v>69</v>
      </c>
      <c r="C6" s="20" t="s">
        <v>70</v>
      </c>
      <c r="D6" s="20" t="s">
        <v>71</v>
      </c>
      <c r="E6" s="19" t="s">
        <v>73</v>
      </c>
      <c r="F6" s="19" t="s">
        <v>74</v>
      </c>
      <c r="G6" s="19" t="s">
        <v>76</v>
      </c>
      <c r="H6" s="19" t="s">
        <v>77</v>
      </c>
      <c r="I6" s="19" t="s">
        <v>78</v>
      </c>
    </row>
    <row r="7" spans="1:9" s="3" customFormat="1" ht="15" customHeight="1" x14ac:dyDescent="0.35">
      <c r="A7" s="17"/>
      <c r="B7" s="21"/>
      <c r="C7" s="22" t="s">
        <v>81</v>
      </c>
      <c r="D7" s="22" t="s">
        <v>72</v>
      </c>
      <c r="E7" s="21"/>
      <c r="F7" s="21" t="s">
        <v>75</v>
      </c>
      <c r="G7" s="21"/>
      <c r="H7" s="21" t="s">
        <v>79</v>
      </c>
      <c r="I7" s="21" t="s">
        <v>80</v>
      </c>
    </row>
    <row r="8" spans="1:9" s="3" customFormat="1" ht="15" customHeight="1" x14ac:dyDescent="0.35">
      <c r="A8" s="17" t="s">
        <v>3</v>
      </c>
      <c r="B8" s="23">
        <f>'[1]State Population'!C5</f>
        <v>1651979</v>
      </c>
      <c r="C8" s="24">
        <f>B8/$B$67</f>
        <v>4.2157802591028005E-2</v>
      </c>
      <c r="D8" s="24">
        <f>C8*$C$5</f>
        <v>2.1078901295514003E-2</v>
      </c>
      <c r="E8" s="25">
        <f>'[1]Poverty-Uninsured Population'!E3</f>
        <v>2.849367569138966E-2</v>
      </c>
      <c r="F8" s="25">
        <f>E8*$E$5</f>
        <v>8.5481027074168978E-3</v>
      </c>
      <c r="G8" s="24">
        <f>[1]Prevalence!J3</f>
        <v>3.059637731467791E-2</v>
      </c>
      <c r="H8" s="24">
        <f>G8*$G$5</f>
        <v>6.1192754629355826E-3</v>
      </c>
      <c r="I8" s="25">
        <f>(C8*C$5)+(E8*E$5)+(G8*G$5)</f>
        <v>3.5746279465866483E-2</v>
      </c>
    </row>
    <row r="9" spans="1:9" s="3" customFormat="1" ht="15" customHeight="1" x14ac:dyDescent="0.35">
      <c r="A9" s="26" t="s">
        <v>4</v>
      </c>
      <c r="B9" s="23">
        <f>'[1]State Population'!C6</f>
        <v>1200</v>
      </c>
      <c r="C9" s="24">
        <f t="shared" ref="C9:C64" si="0">B9/$B$67</f>
        <v>3.062349043736852E-5</v>
      </c>
      <c r="D9" s="24">
        <f t="shared" ref="D9:D64" si="1">C9*$C$5</f>
        <v>1.531174521868426E-5</v>
      </c>
      <c r="E9" s="25">
        <f>'[1]Poverty-Uninsured Population'!E4</f>
        <v>3.2127374036666263E-5</v>
      </c>
      <c r="F9" s="25">
        <f t="shared" ref="F9:F39" si="2">E9*$E$5</f>
        <v>9.6382122109998779E-6</v>
      </c>
      <c r="G9" s="24">
        <f>[1]Prevalence!J4</f>
        <v>3.5486192686386675E-5</v>
      </c>
      <c r="H9" s="24">
        <f t="shared" ref="H9:H39" si="3">G9*$G$5</f>
        <v>7.0972385372773355E-6</v>
      </c>
      <c r="I9" s="25">
        <f t="shared" ref="I9:I63" si="4">(C9*C$5)+(E9*E$5)+(G9*G$5)</f>
        <v>3.2047195966961476E-5</v>
      </c>
    </row>
    <row r="10" spans="1:9" ht="18" customHeight="1" x14ac:dyDescent="0.35">
      <c r="A10" s="26" t="s">
        <v>5</v>
      </c>
      <c r="B10" s="23">
        <f>'[1]State Population'!C7</f>
        <v>40297</v>
      </c>
      <c r="C10" s="24">
        <f t="shared" si="0"/>
        <v>1.0283623284621994E-3</v>
      </c>
      <c r="D10" s="24">
        <f t="shared" si="1"/>
        <v>5.141811642310997E-4</v>
      </c>
      <c r="E10" s="25">
        <f>'[1]Poverty-Uninsured Population'!E5</f>
        <v>6.6433952235283005E-4</v>
      </c>
      <c r="F10" s="25">
        <f t="shared" si="2"/>
        <v>1.9930185670584901E-4</v>
      </c>
      <c r="G10" s="24">
        <f>[1]Prevalence!J5</f>
        <v>7.7068731295819272E-4</v>
      </c>
      <c r="H10" s="24">
        <f t="shared" si="3"/>
        <v>1.5413746259163854E-4</v>
      </c>
      <c r="I10" s="25">
        <f t="shared" si="4"/>
        <v>8.6762048352858722E-4</v>
      </c>
    </row>
    <row r="11" spans="1:9" ht="18" customHeight="1" x14ac:dyDescent="0.35">
      <c r="A11" s="17" t="s">
        <v>6</v>
      </c>
      <c r="B11" s="23">
        <f>'[1]State Population'!C8</f>
        <v>201608</v>
      </c>
      <c r="C11" s="24">
        <f t="shared" si="0"/>
        <v>5.1449505500808269E-3</v>
      </c>
      <c r="D11" s="24">
        <f t="shared" si="1"/>
        <v>2.5724752750404135E-3</v>
      </c>
      <c r="E11" s="25">
        <f>'[1]Poverty-Uninsured Population'!E6</f>
        <v>7.1302528412716722E-3</v>
      </c>
      <c r="F11" s="25">
        <f t="shared" si="2"/>
        <v>2.1390758523815016E-3</v>
      </c>
      <c r="G11" s="24">
        <f>[1]Prevalence!J6</f>
        <v>6.8370064575771668E-3</v>
      </c>
      <c r="H11" s="24">
        <f t="shared" si="3"/>
        <v>1.3674012915154334E-3</v>
      </c>
      <c r="I11" s="25">
        <f t="shared" si="4"/>
        <v>6.0789524189373478E-3</v>
      </c>
    </row>
    <row r="12" spans="1:9" ht="18" customHeight="1" x14ac:dyDescent="0.35">
      <c r="A12" s="17" t="s">
        <v>7</v>
      </c>
      <c r="B12" s="23">
        <f>'[1]State Population'!C9</f>
        <v>45049</v>
      </c>
      <c r="C12" s="24">
        <f t="shared" si="0"/>
        <v>1.1496313505941786E-3</v>
      </c>
      <c r="D12" s="24">
        <f t="shared" si="1"/>
        <v>5.748156752970893E-4</v>
      </c>
      <c r="E12" s="25">
        <f>'[1]Poverty-Uninsured Population'!E7</f>
        <v>1.1675032110028622E-3</v>
      </c>
      <c r="F12" s="25">
        <f t="shared" si="2"/>
        <v>3.5025096330085865E-4</v>
      </c>
      <c r="G12" s="24">
        <f>[1]Prevalence!J7</f>
        <v>1.0846036328762288E-3</v>
      </c>
      <c r="H12" s="24">
        <f t="shared" si="3"/>
        <v>2.1692072657524577E-4</v>
      </c>
      <c r="I12" s="25">
        <f t="shared" si="4"/>
        <v>1.1419873651731937E-3</v>
      </c>
    </row>
    <row r="13" spans="1:9" ht="18" customHeight="1" x14ac:dyDescent="0.35">
      <c r="A13" s="17" t="s">
        <v>8</v>
      </c>
      <c r="B13" s="23">
        <f>'[1]State Population'!C10</f>
        <v>21807</v>
      </c>
      <c r="C13" s="24">
        <f t="shared" si="0"/>
        <v>5.5650537997307937E-4</v>
      </c>
      <c r="D13" s="24">
        <f t="shared" si="1"/>
        <v>2.7825268998653968E-4</v>
      </c>
      <c r="E13" s="25">
        <f>'[1]Poverty-Uninsured Population'!E8</f>
        <v>6.621136892979401E-4</v>
      </c>
      <c r="F13" s="25">
        <f t="shared" si="2"/>
        <v>1.9863410678938202E-4</v>
      </c>
      <c r="G13" s="24">
        <f>[1]Prevalence!J8</f>
        <v>7.2792190125921393E-4</v>
      </c>
      <c r="H13" s="24">
        <f t="shared" si="3"/>
        <v>1.455843802518428E-4</v>
      </c>
      <c r="I13" s="25">
        <f t="shared" si="4"/>
        <v>6.224711770277645E-4</v>
      </c>
    </row>
    <row r="14" spans="1:9" ht="18" customHeight="1" x14ac:dyDescent="0.35">
      <c r="A14" s="17" t="s">
        <v>9</v>
      </c>
      <c r="B14" s="23">
        <f>'[1]State Population'!C11</f>
        <v>1156555</v>
      </c>
      <c r="C14" s="24">
        <f t="shared" si="0"/>
        <v>2.9514792485658956E-2</v>
      </c>
      <c r="D14" s="24">
        <f t="shared" si="1"/>
        <v>1.4757396242829478E-2</v>
      </c>
      <c r="E14" s="25">
        <f>'[1]Poverty-Uninsured Population'!E9</f>
        <v>1.9525675344282435E-2</v>
      </c>
      <c r="F14" s="25">
        <f t="shared" si="2"/>
        <v>5.8577026032847306E-3</v>
      </c>
      <c r="G14" s="24">
        <f>[1]Prevalence!J9</f>
        <v>1.7075227998788009E-2</v>
      </c>
      <c r="H14" s="24">
        <f t="shared" si="3"/>
        <v>3.4150455997576019E-3</v>
      </c>
      <c r="I14" s="25">
        <f t="shared" si="4"/>
        <v>2.4030144445871812E-2</v>
      </c>
    </row>
    <row r="15" spans="1:9" ht="18" customHeight="1" x14ac:dyDescent="0.35">
      <c r="A15" s="17" t="s">
        <v>10</v>
      </c>
      <c r="B15" s="23">
        <f>'[1]State Population'!C12</f>
        <v>27218</v>
      </c>
      <c r="C15" s="24">
        <f t="shared" si="0"/>
        <v>6.9459180227024692E-4</v>
      </c>
      <c r="D15" s="24">
        <f t="shared" si="1"/>
        <v>3.4729590113512346E-4</v>
      </c>
      <c r="E15" s="25">
        <f>'[1]Poverty-Uninsured Population'!E10</f>
        <v>8.5191068487177777E-4</v>
      </c>
      <c r="F15" s="25">
        <f t="shared" si="2"/>
        <v>2.555732054615333E-4</v>
      </c>
      <c r="G15" s="24">
        <f>[1]Prevalence!J10</f>
        <v>8.5348842922642828E-4</v>
      </c>
      <c r="H15" s="24">
        <f t="shared" si="3"/>
        <v>1.7069768584528566E-4</v>
      </c>
      <c r="I15" s="25">
        <f t="shared" si="4"/>
        <v>7.7356679244194241E-4</v>
      </c>
    </row>
    <row r="16" spans="1:9" ht="18" customHeight="1" x14ac:dyDescent="0.35">
      <c r="A16" s="17" t="s">
        <v>11</v>
      </c>
      <c r="B16" s="23">
        <f>'[1]State Population'!C13</f>
        <v>190465</v>
      </c>
      <c r="C16" s="24">
        <f t="shared" si="0"/>
        <v>4.8605859217944955E-3</v>
      </c>
      <c r="D16" s="24">
        <f t="shared" si="1"/>
        <v>2.4302929608972478E-3</v>
      </c>
      <c r="E16" s="25">
        <f>'[1]Poverty-Uninsured Population'!E11</f>
        <v>3.2950403850015432E-3</v>
      </c>
      <c r="F16" s="25">
        <f t="shared" si="2"/>
        <v>9.8851211550046291E-4</v>
      </c>
      <c r="G16" s="24">
        <f>[1]Prevalence!J11</f>
        <v>2.6605545491024266E-3</v>
      </c>
      <c r="H16" s="24">
        <f t="shared" si="3"/>
        <v>5.3211090982048536E-4</v>
      </c>
      <c r="I16" s="25">
        <f t="shared" si="4"/>
        <v>3.9509159862181958E-3</v>
      </c>
    </row>
    <row r="17" spans="1:9" ht="18" customHeight="1" x14ac:dyDescent="0.35">
      <c r="A17" s="17" t="s">
        <v>12</v>
      </c>
      <c r="B17" s="23">
        <f>'[1]State Population'!C14</f>
        <v>1011273</v>
      </c>
      <c r="C17" s="24">
        <f t="shared" si="0"/>
        <v>2.5807257537557478E-2</v>
      </c>
      <c r="D17" s="24">
        <f t="shared" si="1"/>
        <v>1.2903628768778739E-2</v>
      </c>
      <c r="E17" s="25">
        <f>'[1]Poverty-Uninsured Population'!E12</f>
        <v>3.7395409309709582E-2</v>
      </c>
      <c r="F17" s="25">
        <f t="shared" si="2"/>
        <v>1.1218622792912874E-2</v>
      </c>
      <c r="G17" s="24">
        <f>[1]Prevalence!J12</f>
        <v>3.8253205813548262E-2</v>
      </c>
      <c r="H17" s="24">
        <f t="shared" si="3"/>
        <v>7.6506411627096527E-3</v>
      </c>
      <c r="I17" s="25">
        <f t="shared" si="4"/>
        <v>3.1772892724401265E-2</v>
      </c>
    </row>
    <row r="18" spans="1:9" ht="18" customHeight="1" x14ac:dyDescent="0.35">
      <c r="A18" s="17" t="s">
        <v>13</v>
      </c>
      <c r="B18" s="23">
        <f>'[1]State Population'!C15</f>
        <v>28750</v>
      </c>
      <c r="C18" s="24">
        <f t="shared" si="0"/>
        <v>7.3368779172862072E-4</v>
      </c>
      <c r="D18" s="24">
        <f t="shared" si="1"/>
        <v>3.6684389586431036E-4</v>
      </c>
      <c r="E18" s="25">
        <f>'[1]Poverty-Uninsured Population'!E13</f>
        <v>1.0309141864160035E-3</v>
      </c>
      <c r="F18" s="25">
        <f t="shared" si="2"/>
        <v>3.0927425592480105E-4</v>
      </c>
      <c r="G18" s="24">
        <f>[1]Prevalence!J13</f>
        <v>9.8997378571253096E-4</v>
      </c>
      <c r="H18" s="24">
        <f t="shared" si="3"/>
        <v>1.9799475714250619E-4</v>
      </c>
      <c r="I18" s="25">
        <f t="shared" si="4"/>
        <v>8.741129089316176E-4</v>
      </c>
    </row>
    <row r="19" spans="1:9" ht="18" customHeight="1" x14ac:dyDescent="0.35">
      <c r="A19" s="17" t="s">
        <v>14</v>
      </c>
      <c r="B19" s="23">
        <f>'[1]State Population'!C16</f>
        <v>135168</v>
      </c>
      <c r="C19" s="24">
        <f t="shared" si="0"/>
        <v>3.4494299628651899E-3</v>
      </c>
      <c r="D19" s="24">
        <f t="shared" si="1"/>
        <v>1.7247149814325949E-3</v>
      </c>
      <c r="E19" s="25">
        <f>'[1]Poverty-Uninsured Population'!E14</f>
        <v>4.7438875323613898E-3</v>
      </c>
      <c r="F19" s="25">
        <f t="shared" si="2"/>
        <v>1.4231662597084169E-3</v>
      </c>
      <c r="G19" s="24">
        <f>[1]Prevalence!J14</f>
        <v>4.5213049091962923E-3</v>
      </c>
      <c r="H19" s="24">
        <f t="shared" si="3"/>
        <v>9.0426098183925849E-4</v>
      </c>
      <c r="I19" s="25">
        <f t="shared" si="4"/>
        <v>4.0521422229802704E-3</v>
      </c>
    </row>
    <row r="20" spans="1:9" ht="18" customHeight="1" x14ac:dyDescent="0.35">
      <c r="A20" s="17" t="s">
        <v>15</v>
      </c>
      <c r="B20" s="23">
        <f>'[1]State Population'!C17</f>
        <v>179329</v>
      </c>
      <c r="C20" s="24">
        <f t="shared" si="0"/>
        <v>4.5763999305357163E-3</v>
      </c>
      <c r="D20" s="24">
        <f t="shared" si="1"/>
        <v>2.2881999652678581E-3</v>
      </c>
      <c r="E20" s="25">
        <f>'[1]Poverty-Uninsured Population'!E15</f>
        <v>6.9960451088781333E-3</v>
      </c>
      <c r="F20" s="25">
        <f t="shared" si="2"/>
        <v>2.09881353266344E-3</v>
      </c>
      <c r="G20" s="24">
        <f>[1]Prevalence!J15</f>
        <v>6.4666761903115419E-3</v>
      </c>
      <c r="H20" s="24">
        <f t="shared" si="3"/>
        <v>1.2933352380623084E-3</v>
      </c>
      <c r="I20" s="25">
        <f t="shared" si="4"/>
        <v>5.6803487359936063E-3</v>
      </c>
    </row>
    <row r="21" spans="1:9" ht="18" customHeight="1" x14ac:dyDescent="0.35">
      <c r="A21" s="17" t="s">
        <v>16</v>
      </c>
      <c r="B21" s="23">
        <f>'[1]State Population'!C18</f>
        <v>18978</v>
      </c>
      <c r="C21" s="24">
        <f t="shared" si="0"/>
        <v>4.8431050126698311E-4</v>
      </c>
      <c r="D21" s="24">
        <f t="shared" si="1"/>
        <v>2.4215525063349156E-4</v>
      </c>
      <c r="E21" s="25">
        <f>'[1]Poverty-Uninsured Population'!E16</f>
        <v>3.9797901544644894E-4</v>
      </c>
      <c r="F21" s="25">
        <f t="shared" si="2"/>
        <v>1.1939370463393467E-4</v>
      </c>
      <c r="G21" s="24">
        <f>[1]Prevalence!J16</f>
        <v>4.8770767384367334E-4</v>
      </c>
      <c r="H21" s="24">
        <f t="shared" si="3"/>
        <v>9.7541534768734673E-5</v>
      </c>
      <c r="I21" s="25">
        <f t="shared" si="4"/>
        <v>4.5909049003616084E-4</v>
      </c>
    </row>
    <row r="22" spans="1:9" ht="18" customHeight="1" x14ac:dyDescent="0.35">
      <c r="A22" s="17" t="s">
        <v>17</v>
      </c>
      <c r="B22" s="23">
        <f>'[1]State Population'!C19</f>
        <v>909813</v>
      </c>
      <c r="C22" s="24">
        <f t="shared" si="0"/>
        <v>2.3218041421077969E-2</v>
      </c>
      <c r="D22" s="24">
        <f t="shared" si="1"/>
        <v>1.1609020710538985E-2</v>
      </c>
      <c r="E22" s="25">
        <f>'[1]Poverty-Uninsured Population'!E17</f>
        <v>3.4377656842045995E-2</v>
      </c>
      <c r="F22" s="25">
        <f t="shared" si="2"/>
        <v>1.0313297052613798E-2</v>
      </c>
      <c r="G22" s="24">
        <f>[1]Prevalence!J17</f>
        <v>3.2828367844413973E-2</v>
      </c>
      <c r="H22" s="24">
        <f t="shared" si="3"/>
        <v>6.5656735688827952E-3</v>
      </c>
      <c r="I22" s="25">
        <f t="shared" si="4"/>
        <v>2.8487991332035577E-2</v>
      </c>
    </row>
    <row r="23" spans="1:9" ht="18" customHeight="1" x14ac:dyDescent="0.35">
      <c r="A23" s="17" t="s">
        <v>18</v>
      </c>
      <c r="B23" s="23">
        <f>'[1]State Population'!C20</f>
        <v>152023</v>
      </c>
      <c r="C23" s="24">
        <f t="shared" si="0"/>
        <v>3.8795624056333954E-3</v>
      </c>
      <c r="D23" s="24">
        <f t="shared" si="1"/>
        <v>1.9397812028166977E-3</v>
      </c>
      <c r="E23" s="25">
        <f>'[1]Poverty-Uninsured Population'!E18</f>
        <v>4.9834359716310096E-3</v>
      </c>
      <c r="F23" s="25">
        <f t="shared" si="2"/>
        <v>1.4950307914893028E-3</v>
      </c>
      <c r="G23" s="24">
        <f>[1]Prevalence!J18</f>
        <v>4.8388608386206247E-3</v>
      </c>
      <c r="H23" s="24">
        <f t="shared" si="3"/>
        <v>9.6777216772412494E-4</v>
      </c>
      <c r="I23" s="25">
        <f t="shared" si="4"/>
        <v>4.4025841620301256E-3</v>
      </c>
    </row>
    <row r="24" spans="1:9" ht="18" customHeight="1" x14ac:dyDescent="0.35">
      <c r="A24" s="17" t="s">
        <v>19</v>
      </c>
      <c r="B24" s="23">
        <f>'[1]State Population'!C21</f>
        <v>67407</v>
      </c>
      <c r="C24" s="24">
        <f t="shared" si="0"/>
        <v>1.7201980165930831E-3</v>
      </c>
      <c r="D24" s="24">
        <f t="shared" si="1"/>
        <v>8.6009900829654153E-4</v>
      </c>
      <c r="E24" s="25">
        <f>'[1]Poverty-Uninsured Population'!E19</f>
        <v>2.2027603071393606E-3</v>
      </c>
      <c r="F24" s="25">
        <f t="shared" si="2"/>
        <v>6.608280921418082E-4</v>
      </c>
      <c r="G24" s="24">
        <f>[1]Prevalence!J19</f>
        <v>2.2410895535018046E-3</v>
      </c>
      <c r="H24" s="24">
        <f t="shared" si="3"/>
        <v>4.4821791070036093E-4</v>
      </c>
      <c r="I24" s="25">
        <f t="shared" si="4"/>
        <v>1.9691450111387109E-3</v>
      </c>
    </row>
    <row r="25" spans="1:9" ht="18" customHeight="1" x14ac:dyDescent="0.35">
      <c r="A25" s="17" t="s">
        <v>20</v>
      </c>
      <c r="B25" s="23">
        <f>'[1]State Population'!C22</f>
        <v>30274</v>
      </c>
      <c r="C25" s="24">
        <f t="shared" si="0"/>
        <v>7.7257962458407881E-4</v>
      </c>
      <c r="D25" s="24">
        <f t="shared" si="1"/>
        <v>3.8628981229203941E-4</v>
      </c>
      <c r="E25" s="25">
        <f>'[1]Poverty-Uninsured Population'!E20</f>
        <v>5.447996937760724E-4</v>
      </c>
      <c r="F25" s="25">
        <f t="shared" si="2"/>
        <v>1.6343990813282171E-4</v>
      </c>
      <c r="G25" s="24">
        <f>[1]Prevalence!J20</f>
        <v>6.6058912539273661E-4</v>
      </c>
      <c r="H25" s="24">
        <f t="shared" si="3"/>
        <v>1.3211782507854732E-4</v>
      </c>
      <c r="I25" s="25">
        <f t="shared" si="4"/>
        <v>6.8184754550340847E-4</v>
      </c>
    </row>
    <row r="26" spans="1:9" ht="18" customHeight="1" x14ac:dyDescent="0.35">
      <c r="A26" s="17" t="s">
        <v>21</v>
      </c>
      <c r="B26" s="23">
        <f>'[1]State Population'!C23</f>
        <v>9861224</v>
      </c>
      <c r="C26" s="24">
        <f t="shared" si="0"/>
        <v>0.25165424905395745</v>
      </c>
      <c r="D26" s="24">
        <f t="shared" si="1"/>
        <v>0.12582712452697872</v>
      </c>
      <c r="E26" s="25">
        <f>'[1]Poverty-Uninsured Population'!E21</f>
        <v>0.28812169912311114</v>
      </c>
      <c r="F26" s="25">
        <f t="shared" si="2"/>
        <v>8.6436509736933342E-2</v>
      </c>
      <c r="G26" s="24">
        <f>[1]Prevalence!J21</f>
        <v>0.30336691176403685</v>
      </c>
      <c r="H26" s="24">
        <f t="shared" si="3"/>
        <v>6.0673382352807372E-2</v>
      </c>
      <c r="I26" s="25">
        <f t="shared" si="4"/>
        <v>0.27293701661671943</v>
      </c>
    </row>
    <row r="27" spans="1:9" ht="18" customHeight="1" x14ac:dyDescent="0.35">
      <c r="A27" s="17" t="s">
        <v>22</v>
      </c>
      <c r="B27" s="23">
        <f>'[1]State Population'!C24</f>
        <v>157396</v>
      </c>
      <c r="C27" s="24">
        <f t="shared" si="0"/>
        <v>4.0166790840667124E-3</v>
      </c>
      <c r="D27" s="24">
        <f t="shared" si="1"/>
        <v>2.0083395420333562E-3</v>
      </c>
      <c r="E27" s="25">
        <f>'[1]Poverty-Uninsured Population'!E22</f>
        <v>5.5722603022034687E-3</v>
      </c>
      <c r="F27" s="25">
        <f t="shared" si="2"/>
        <v>1.6716780906610405E-3</v>
      </c>
      <c r="G27" s="24">
        <f>[1]Prevalence!J22</f>
        <v>5.406639921602811E-3</v>
      </c>
      <c r="H27" s="24">
        <f t="shared" si="3"/>
        <v>1.0813279843205623E-3</v>
      </c>
      <c r="I27" s="25">
        <f t="shared" si="4"/>
        <v>4.7613456170149593E-3</v>
      </c>
    </row>
    <row r="28" spans="1:9" ht="18" customHeight="1" x14ac:dyDescent="0.35">
      <c r="A28" s="17" t="s">
        <v>23</v>
      </c>
      <c r="B28" s="23">
        <f>'[1]State Population'!C25</f>
        <v>257135</v>
      </c>
      <c r="C28" s="24">
        <f t="shared" si="0"/>
        <v>6.561976011343962E-3</v>
      </c>
      <c r="D28" s="24">
        <f t="shared" si="1"/>
        <v>3.280988005671981E-3</v>
      </c>
      <c r="E28" s="25">
        <f>'[1]Poverty-Uninsured Population'!E23</f>
        <v>3.645465955685121E-3</v>
      </c>
      <c r="F28" s="25">
        <f t="shared" si="2"/>
        <v>1.0936397867055362E-3</v>
      </c>
      <c r="G28" s="24">
        <f>[1]Prevalence!J23</f>
        <v>3.0745601304436048E-3</v>
      </c>
      <c r="H28" s="24">
        <f t="shared" si="3"/>
        <v>6.1491202608872104E-4</v>
      </c>
      <c r="I28" s="25">
        <f t="shared" si="4"/>
        <v>4.9895398184662378E-3</v>
      </c>
    </row>
    <row r="29" spans="1:9" ht="18" customHeight="1" x14ac:dyDescent="0.35">
      <c r="A29" s="17" t="s">
        <v>24</v>
      </c>
      <c r="B29" s="23">
        <f>'[1]State Population'!C26</f>
        <v>17045</v>
      </c>
      <c r="C29" s="24">
        <f t="shared" si="0"/>
        <v>4.349811620874553E-4</v>
      </c>
      <c r="D29" s="24">
        <f t="shared" si="1"/>
        <v>2.1749058104372765E-4</v>
      </c>
      <c r="E29" s="25">
        <f>'[1]Poverty-Uninsured Population'!E24</f>
        <v>5.5584317281836171E-4</v>
      </c>
      <c r="F29" s="25">
        <f t="shared" si="2"/>
        <v>1.6675295184550852E-4</v>
      </c>
      <c r="G29" s="24">
        <f>[1]Prevalence!J24</f>
        <v>4.0490655757543771E-4</v>
      </c>
      <c r="H29" s="24">
        <f t="shared" si="3"/>
        <v>8.0981311515087545E-5</v>
      </c>
      <c r="I29" s="25">
        <f t="shared" si="4"/>
        <v>4.6522484440432367E-4</v>
      </c>
    </row>
    <row r="30" spans="1:9" ht="18" customHeight="1" x14ac:dyDescent="0.35">
      <c r="A30" s="17" t="s">
        <v>25</v>
      </c>
      <c r="B30" s="23">
        <f>'[1]State Population'!C27</f>
        <v>89999</v>
      </c>
      <c r="C30" s="24">
        <f t="shared" si="0"/>
        <v>2.2967362632272744E-3</v>
      </c>
      <c r="D30" s="24">
        <f t="shared" si="1"/>
        <v>1.1483681316136372E-3</v>
      </c>
      <c r="E30" s="25">
        <f>'[1]Poverty-Uninsured Population'!E25</f>
        <v>2.9127044645873312E-3</v>
      </c>
      <c r="F30" s="25">
        <f t="shared" si="2"/>
        <v>8.7381133937619929E-4</v>
      </c>
      <c r="G30" s="24">
        <f>[1]Prevalence!J25</f>
        <v>2.7388061534877922E-3</v>
      </c>
      <c r="H30" s="24">
        <f t="shared" si="3"/>
        <v>5.4776123069755851E-4</v>
      </c>
      <c r="I30" s="25">
        <f t="shared" si="4"/>
        <v>2.569940701687395E-3</v>
      </c>
    </row>
    <row r="31" spans="1:9" ht="18" customHeight="1" x14ac:dyDescent="0.35">
      <c r="A31" s="17" t="s">
        <v>26</v>
      </c>
      <c r="B31" s="23">
        <f>'[1]State Population'!C28</f>
        <v>284338</v>
      </c>
      <c r="C31" s="24">
        <f t="shared" si="0"/>
        <v>7.2561850199837413E-3</v>
      </c>
      <c r="D31" s="24">
        <f t="shared" si="1"/>
        <v>3.6280925099918706E-3</v>
      </c>
      <c r="E31" s="25">
        <f>'[1]Poverty-Uninsured Population'!E26</f>
        <v>1.03653968783854E-2</v>
      </c>
      <c r="F31" s="25">
        <f t="shared" si="2"/>
        <v>3.1096190635156199E-3</v>
      </c>
      <c r="G31" s="24">
        <f>[1]Prevalence!J26</f>
        <v>1.1007998951792462E-2</v>
      </c>
      <c r="H31" s="24">
        <f t="shared" si="3"/>
        <v>2.2015997903584925E-3</v>
      </c>
      <c r="I31" s="25">
        <f t="shared" si="4"/>
        <v>8.9393113638659826E-3</v>
      </c>
    </row>
    <row r="32" spans="1:9" ht="18" customHeight="1" x14ac:dyDescent="0.35">
      <c r="A32" s="17" t="s">
        <v>27</v>
      </c>
      <c r="B32" s="23">
        <f>'[1]State Population'!C29</f>
        <v>8690</v>
      </c>
      <c r="C32" s="24">
        <f t="shared" si="0"/>
        <v>2.2176510991727701E-4</v>
      </c>
      <c r="D32" s="24">
        <f t="shared" si="1"/>
        <v>1.1088255495863851E-4</v>
      </c>
      <c r="E32" s="25">
        <f>'[1]Poverty-Uninsured Population'!E27</f>
        <v>3.2296862608699223E-4</v>
      </c>
      <c r="F32" s="25">
        <f t="shared" si="2"/>
        <v>9.6890587826097669E-5</v>
      </c>
      <c r="G32" s="24">
        <f>[1]Prevalence!J27</f>
        <v>2.8570934624424143E-4</v>
      </c>
      <c r="H32" s="24">
        <f t="shared" si="3"/>
        <v>5.7141869248848289E-5</v>
      </c>
      <c r="I32" s="25">
        <f t="shared" si="4"/>
        <v>2.6491501203358448E-4</v>
      </c>
    </row>
    <row r="33" spans="1:9" ht="18" customHeight="1" x14ac:dyDescent="0.35">
      <c r="A33" s="17" t="s">
        <v>28</v>
      </c>
      <c r="B33" s="23">
        <f>'[1]State Population'!C30</f>
        <v>13379</v>
      </c>
      <c r="C33" s="24">
        <f t="shared" si="0"/>
        <v>3.4142639880129449E-4</v>
      </c>
      <c r="D33" s="24">
        <f t="shared" si="1"/>
        <v>1.7071319940064724E-4</v>
      </c>
      <c r="E33" s="25">
        <f>'[1]Poverty-Uninsured Population'!E28</f>
        <v>3.2203748915882803E-4</v>
      </c>
      <c r="F33" s="25">
        <f t="shared" si="2"/>
        <v>9.661124674764841E-5</v>
      </c>
      <c r="G33" s="24">
        <f>[1]Prevalence!J28</f>
        <v>3.2392524606035018E-4</v>
      </c>
      <c r="H33" s="24">
        <f t="shared" si="3"/>
        <v>6.4785049212070045E-5</v>
      </c>
      <c r="I33" s="25">
        <f t="shared" si="4"/>
        <v>3.3210949536036571E-4</v>
      </c>
    </row>
    <row r="34" spans="1:9" ht="18" customHeight="1" x14ac:dyDescent="0.35">
      <c r="A34" s="17" t="s">
        <v>29</v>
      </c>
      <c r="B34" s="23">
        <f>'[1]State Population'!C31</f>
        <v>433716</v>
      </c>
      <c r="C34" s="24">
        <f t="shared" si="0"/>
        <v>1.1068248148778104E-2</v>
      </c>
      <c r="D34" s="24">
        <f t="shared" si="1"/>
        <v>5.5341240743890519E-3</v>
      </c>
      <c r="E34" s="25">
        <f>'[1]Poverty-Uninsured Population'!E29</f>
        <v>1.202144650478057E-2</v>
      </c>
      <c r="F34" s="25">
        <f t="shared" si="2"/>
        <v>3.6064339514341706E-3</v>
      </c>
      <c r="G34" s="24">
        <f>[1]Prevalence!J29</f>
        <v>1.1172691281952359E-2</v>
      </c>
      <c r="H34" s="24">
        <f t="shared" si="3"/>
        <v>2.2345382563904721E-3</v>
      </c>
      <c r="I34" s="25">
        <f t="shared" si="4"/>
        <v>1.1375096282213695E-2</v>
      </c>
    </row>
    <row r="35" spans="1:9" ht="18" customHeight="1" x14ac:dyDescent="0.35">
      <c r="A35" s="17" t="s">
        <v>30</v>
      </c>
      <c r="B35" s="23">
        <f>'[1]State Population'!C32</f>
        <v>136179</v>
      </c>
      <c r="C35" s="24">
        <f t="shared" si="0"/>
        <v>3.4752302535586729E-3</v>
      </c>
      <c r="D35" s="24">
        <f t="shared" si="1"/>
        <v>1.7376151267793365E-3</v>
      </c>
      <c r="E35" s="25">
        <f>'[1]Poverty-Uninsured Population'!E30</f>
        <v>2.407656364125483E-3</v>
      </c>
      <c r="F35" s="25">
        <f t="shared" si="2"/>
        <v>7.222969092376449E-4</v>
      </c>
      <c r="G35" s="24">
        <f>[1]Prevalence!J30</f>
        <v>2.354827350573557E-3</v>
      </c>
      <c r="H35" s="24">
        <f t="shared" si="3"/>
        <v>4.7096547011471143E-4</v>
      </c>
      <c r="I35" s="25">
        <f t="shared" si="4"/>
        <v>2.9308775061316927E-3</v>
      </c>
    </row>
    <row r="36" spans="1:9" ht="18" customHeight="1" x14ac:dyDescent="0.35">
      <c r="A36" s="17" t="s">
        <v>31</v>
      </c>
      <c r="B36" s="23">
        <f>'[1]State Population'!C33</f>
        <v>101242</v>
      </c>
      <c r="C36" s="24">
        <f t="shared" si="0"/>
        <v>2.583652849050053E-3</v>
      </c>
      <c r="D36" s="24">
        <f t="shared" si="1"/>
        <v>1.2918264245250265E-3</v>
      </c>
      <c r="E36" s="25">
        <f>'[1]Poverty-Uninsured Population'!E31</f>
        <v>2.1438122842474278E-3</v>
      </c>
      <c r="F36" s="25">
        <f t="shared" si="2"/>
        <v>6.431436852742283E-4</v>
      </c>
      <c r="G36" s="24">
        <f>[1]Prevalence!J31</f>
        <v>1.9135246979351584E-3</v>
      </c>
      <c r="H36" s="24">
        <f t="shared" si="3"/>
        <v>3.827049395870317E-4</v>
      </c>
      <c r="I36" s="25">
        <f t="shared" si="4"/>
        <v>2.3176750493862867E-3</v>
      </c>
    </row>
    <row r="37" spans="1:9" ht="18" customHeight="1" x14ac:dyDescent="0.35">
      <c r="A37" s="17" t="s">
        <v>32</v>
      </c>
      <c r="B37" s="23">
        <f>'[1]State Population'!C34</f>
        <v>3162245</v>
      </c>
      <c r="C37" s="24">
        <f t="shared" si="0"/>
        <v>8.0699149598430345E-2</v>
      </c>
      <c r="D37" s="24">
        <f t="shared" si="1"/>
        <v>4.0349574799215172E-2</v>
      </c>
      <c r="E37" s="25">
        <f>'[1]Poverty-Uninsured Population'!E32</f>
        <v>6.6726690648473475E-2</v>
      </c>
      <c r="F37" s="25">
        <f t="shared" si="2"/>
        <v>2.0018007194542043E-2</v>
      </c>
      <c r="G37" s="24">
        <f>[1]Prevalence!J32</f>
        <v>6.4503889377708665E-2</v>
      </c>
      <c r="H37" s="24">
        <f t="shared" si="3"/>
        <v>1.2900777875541733E-2</v>
      </c>
      <c r="I37" s="25">
        <f t="shared" si="4"/>
        <v>7.3268359869298957E-2</v>
      </c>
    </row>
    <row r="38" spans="1:9" ht="18" customHeight="1" x14ac:dyDescent="0.35">
      <c r="A38" s="17" t="s">
        <v>33</v>
      </c>
      <c r="B38" s="23">
        <f>'[1]State Population'!C35</f>
        <v>409025</v>
      </c>
      <c r="C38" s="24">
        <f t="shared" si="0"/>
        <v>1.0438144313453883E-2</v>
      </c>
      <c r="D38" s="24">
        <f t="shared" si="1"/>
        <v>5.2190721567269413E-3</v>
      </c>
      <c r="E38" s="25">
        <f>'[1]Poverty-Uninsured Population'!E33</f>
        <v>5.8021414308792249E-3</v>
      </c>
      <c r="F38" s="25">
        <f t="shared" si="2"/>
        <v>1.7406424292637675E-3</v>
      </c>
      <c r="G38" s="24">
        <f>[1]Prevalence!J33</f>
        <v>5.2273891534177297E-3</v>
      </c>
      <c r="H38" s="24">
        <f t="shared" si="3"/>
        <v>1.045477830683546E-3</v>
      </c>
      <c r="I38" s="25">
        <f t="shared" si="4"/>
        <v>8.0051924166742554E-3</v>
      </c>
    </row>
    <row r="39" spans="1:9" ht="18" customHeight="1" x14ac:dyDescent="0.35">
      <c r="A39" s="17" t="s">
        <v>34</v>
      </c>
      <c r="B39" s="23">
        <f>'[1]State Population'!C36</f>
        <v>18942</v>
      </c>
      <c r="C39" s="24">
        <f t="shared" si="0"/>
        <v>4.8339179655386205E-4</v>
      </c>
      <c r="D39" s="24">
        <f t="shared" si="1"/>
        <v>2.4169589827693102E-4</v>
      </c>
      <c r="E39" s="25">
        <f>'[1]Poverty-Uninsured Population'!E34</f>
        <v>4.5739452845664733E-4</v>
      </c>
      <c r="F39" s="25">
        <f t="shared" si="2"/>
        <v>1.3721835853699419E-4</v>
      </c>
      <c r="G39" s="24">
        <f>[1]Prevalence!J34</f>
        <v>4.3311353124923227E-4</v>
      </c>
      <c r="H39" s="24">
        <f t="shared" si="3"/>
        <v>8.6622706249846459E-5</v>
      </c>
      <c r="I39" s="25">
        <f t="shared" si="4"/>
        <v>4.6553696306377164E-4</v>
      </c>
    </row>
    <row r="40" spans="1:9" ht="18" customHeight="1" x14ac:dyDescent="0.35">
      <c r="A40" s="17" t="s">
        <v>35</v>
      </c>
      <c r="B40" s="23">
        <f>'[1]State Population'!C37</f>
        <v>2435525</v>
      </c>
      <c r="C40" s="24">
        <f t="shared" si="0"/>
        <v>6.2153563789559968E-2</v>
      </c>
      <c r="D40" s="24">
        <f t="shared" si="1"/>
        <v>3.1076781894779984E-2</v>
      </c>
      <c r="E40" s="25">
        <f>'[1]Poverty-Uninsured Population'!E35</f>
        <v>6.7697032032574322E-2</v>
      </c>
      <c r="F40" s="25">
        <f t="shared" ref="F40:F67" si="5">E40*$E$5</f>
        <v>2.0309109609772297E-2</v>
      </c>
      <c r="G40" s="24">
        <f>[1]Prevalence!J35</f>
        <v>6.4873309742597723E-2</v>
      </c>
      <c r="H40" s="24">
        <f t="shared" ref="H40:H67" si="6">G40*$G$5</f>
        <v>1.2974661948519546E-2</v>
      </c>
      <c r="I40" s="25">
        <f t="shared" si="4"/>
        <v>6.4360553453071817E-2</v>
      </c>
    </row>
    <row r="41" spans="1:9" ht="18" customHeight="1" x14ac:dyDescent="0.35">
      <c r="A41" s="17" t="s">
        <v>36</v>
      </c>
      <c r="B41" s="23">
        <f>'[1]State Population'!C38</f>
        <v>1576618</v>
      </c>
      <c r="C41" s="24">
        <f t="shared" si="0"/>
        <v>4.0234621871985898E-2</v>
      </c>
      <c r="D41" s="24">
        <f t="shared" si="1"/>
        <v>2.0117310935992949E-2</v>
      </c>
      <c r="E41" s="25">
        <f>'[1]Poverty-Uninsured Population'!E36</f>
        <v>4.1638044124561305E-2</v>
      </c>
      <c r="F41" s="25">
        <f t="shared" si="5"/>
        <v>1.249141323736839E-2</v>
      </c>
      <c r="G41" s="24">
        <f>[1]Prevalence!J36</f>
        <v>4.1103929959354663E-2</v>
      </c>
      <c r="H41" s="24">
        <f t="shared" si="6"/>
        <v>8.2207859918709322E-3</v>
      </c>
      <c r="I41" s="25">
        <f t="shared" si="4"/>
        <v>4.0829510165232272E-2</v>
      </c>
    </row>
    <row r="42" spans="1:9" ht="18" customHeight="1" x14ac:dyDescent="0.35">
      <c r="A42" s="17" t="s">
        <v>37</v>
      </c>
      <c r="B42" s="23">
        <f>'[1]State Population'!C39</f>
        <v>65479</v>
      </c>
      <c r="C42" s="24">
        <f t="shared" si="0"/>
        <v>1.6709962752903776E-3</v>
      </c>
      <c r="D42" s="24">
        <f t="shared" si="1"/>
        <v>8.3549813764518881E-4</v>
      </c>
      <c r="E42" s="25">
        <f>'[1]Poverty-Uninsured Population'!E37</f>
        <v>1.3402302734315241E-3</v>
      </c>
      <c r="F42" s="25">
        <f t="shared" si="5"/>
        <v>4.0206908202945724E-4</v>
      </c>
      <c r="G42" s="24">
        <f>[1]Prevalence!J37</f>
        <v>1.4895101904516665E-3</v>
      </c>
      <c r="H42" s="24">
        <f t="shared" si="6"/>
        <v>2.979020380903333E-4</v>
      </c>
      <c r="I42" s="25">
        <f t="shared" si="4"/>
        <v>1.5354692577649793E-3</v>
      </c>
    </row>
    <row r="43" spans="1:9" ht="18" customHeight="1" x14ac:dyDescent="0.35">
      <c r="A43" s="17" t="s">
        <v>38</v>
      </c>
      <c r="B43" s="23">
        <f>'[1]State Population'!C40</f>
        <v>2187665</v>
      </c>
      <c r="C43" s="24">
        <f t="shared" si="0"/>
        <v>5.5828281839721501E-2</v>
      </c>
      <c r="D43" s="24">
        <f t="shared" si="1"/>
        <v>2.7914140919860751E-2</v>
      </c>
      <c r="E43" s="25">
        <f>'[1]Poverty-Uninsured Population'!E38</f>
        <v>6.5911072373858015E-2</v>
      </c>
      <c r="F43" s="25">
        <f t="shared" si="5"/>
        <v>1.9773321712157402E-2</v>
      </c>
      <c r="G43" s="24">
        <f>[1]Prevalence!J38</f>
        <v>6.3696805969687506E-2</v>
      </c>
      <c r="H43" s="24">
        <f t="shared" si="6"/>
        <v>1.2739361193937503E-2</v>
      </c>
      <c r="I43" s="25">
        <f t="shared" si="4"/>
        <v>6.0426823825955656E-2</v>
      </c>
    </row>
    <row r="44" spans="1:9" ht="18" customHeight="1" x14ac:dyDescent="0.35">
      <c r="A44" s="17" t="s">
        <v>39</v>
      </c>
      <c r="B44" s="23">
        <f>'[1]State Population'!C41</f>
        <v>3287306</v>
      </c>
      <c r="C44" s="24">
        <f t="shared" si="0"/>
        <v>8.3890653213086794E-2</v>
      </c>
      <c r="D44" s="24">
        <f t="shared" si="1"/>
        <v>4.1945326606543397E-2</v>
      </c>
      <c r="E44" s="25">
        <f>'[1]Poverty-Uninsured Population'!E39</f>
        <v>7.4902586801739501E-2</v>
      </c>
      <c r="F44" s="25">
        <f t="shared" si="5"/>
        <v>2.2470776040521851E-2</v>
      </c>
      <c r="G44" s="24">
        <f>[1]Prevalence!J39</f>
        <v>7.6398133244284225E-2</v>
      </c>
      <c r="H44" s="24">
        <f t="shared" si="6"/>
        <v>1.5279626648856846E-2</v>
      </c>
      <c r="I44" s="25">
        <f t="shared" si="4"/>
        <v>7.9695729295922099E-2</v>
      </c>
    </row>
    <row r="45" spans="1:9" ht="18" customHeight="1" x14ac:dyDescent="0.35">
      <c r="A45" s="17" t="s">
        <v>40</v>
      </c>
      <c r="B45" s="23">
        <f>'[1]State Population'!C42</f>
        <v>842754</v>
      </c>
      <c r="C45" s="24">
        <f t="shared" si="0"/>
        <v>2.1506724216711723E-2</v>
      </c>
      <c r="D45" s="24">
        <f t="shared" si="1"/>
        <v>1.0753362108355861E-2</v>
      </c>
      <c r="E45" s="25">
        <f>'[1]Poverty-Uninsured Population'!E40</f>
        <v>1.5433540119936872E-2</v>
      </c>
      <c r="F45" s="25">
        <f t="shared" si="5"/>
        <v>4.6300620359810618E-3</v>
      </c>
      <c r="G45" s="24">
        <f>[1]Prevalence!J40</f>
        <v>1.4863255321336574E-2</v>
      </c>
      <c r="H45" s="24">
        <f t="shared" si="6"/>
        <v>2.9726510642673152E-3</v>
      </c>
      <c r="I45" s="25">
        <f t="shared" si="4"/>
        <v>1.8356075208604238E-2</v>
      </c>
    </row>
    <row r="46" spans="1:9" ht="18" customHeight="1" x14ac:dyDescent="0.35">
      <c r="A46" s="17" t="s">
        <v>41</v>
      </c>
      <c r="B46" s="23">
        <f>'[1]State Population'!C43</f>
        <v>784298</v>
      </c>
      <c r="C46" s="24">
        <f t="shared" si="0"/>
        <v>2.0014951919206044E-2</v>
      </c>
      <c r="D46" s="24">
        <f t="shared" si="1"/>
        <v>1.0007475959603022E-2</v>
      </c>
      <c r="E46" s="25">
        <f>'[1]Poverty-Uninsured Population'!E41</f>
        <v>2.1936015002585754E-2</v>
      </c>
      <c r="F46" s="25">
        <f t="shared" si="5"/>
        <v>6.5808045007757264E-3</v>
      </c>
      <c r="G46" s="24">
        <f>[1]Prevalence!J41</f>
        <v>2.386309972803018E-2</v>
      </c>
      <c r="H46" s="24">
        <f t="shared" si="6"/>
        <v>4.7726199456060367E-3</v>
      </c>
      <c r="I46" s="25">
        <f t="shared" si="4"/>
        <v>2.1360900405984786E-2</v>
      </c>
    </row>
    <row r="47" spans="1:9" ht="18" customHeight="1" x14ac:dyDescent="0.35">
      <c r="A47" s="17" t="s">
        <v>42</v>
      </c>
      <c r="B47" s="23">
        <f>'[1]State Population'!C44</f>
        <v>280721</v>
      </c>
      <c r="C47" s="24">
        <f t="shared" si="0"/>
        <v>7.1638807158904399E-3</v>
      </c>
      <c r="D47" s="24">
        <f t="shared" si="1"/>
        <v>3.5819403579452199E-3</v>
      </c>
      <c r="E47" s="25">
        <f>'[1]Poverty-Uninsured Population'!E42</f>
        <v>5.8238191056937515E-3</v>
      </c>
      <c r="F47" s="25">
        <f t="shared" si="5"/>
        <v>1.7471457317081254E-3</v>
      </c>
      <c r="G47" s="24">
        <f>[1]Prevalence!J42</f>
        <v>6.1782371369375781E-3</v>
      </c>
      <c r="H47" s="24">
        <f t="shared" si="6"/>
        <v>1.2356474273875157E-3</v>
      </c>
      <c r="I47" s="25">
        <f t="shared" si="4"/>
        <v>6.5647335170408612E-3</v>
      </c>
    </row>
    <row r="48" spans="1:9" ht="18" customHeight="1" x14ac:dyDescent="0.35">
      <c r="A48" s="17" t="s">
        <v>43</v>
      </c>
      <c r="B48" s="23">
        <f>'[1]State Population'!C45</f>
        <v>744662</v>
      </c>
      <c r="C48" s="24">
        <f t="shared" si="0"/>
        <v>1.9003458030059765E-2</v>
      </c>
      <c r="D48" s="24">
        <f t="shared" si="1"/>
        <v>9.5017290150298823E-3</v>
      </c>
      <c r="E48" s="25">
        <f>'[1]Poverty-Uninsured Population'!E43</f>
        <v>1.0262996710894565E-2</v>
      </c>
      <c r="F48" s="25">
        <f t="shared" si="5"/>
        <v>3.0788990132683694E-3</v>
      </c>
      <c r="G48" s="24">
        <f>[1]Prevalence!J43</f>
        <v>8.705945939060199E-3</v>
      </c>
      <c r="H48" s="24">
        <f t="shared" si="6"/>
        <v>1.74118918781204E-3</v>
      </c>
      <c r="I48" s="25">
        <f t="shared" si="4"/>
        <v>1.4321817216110293E-2</v>
      </c>
    </row>
    <row r="49" spans="1:9" ht="18" customHeight="1" x14ac:dyDescent="0.35">
      <c r="A49" s="17" t="s">
        <v>44</v>
      </c>
      <c r="B49" s="23">
        <f>'[1]State Population'!C46</f>
        <v>445164</v>
      </c>
      <c r="C49" s="24">
        <f t="shared" si="0"/>
        <v>1.13603962475506E-2</v>
      </c>
      <c r="D49" s="24">
        <f t="shared" si="1"/>
        <v>5.6801981237752999E-3</v>
      </c>
      <c r="E49" s="25">
        <f>'[1]Poverty-Uninsured Population'!E44</f>
        <v>1.2006023003815782E-2</v>
      </c>
      <c r="F49" s="25">
        <f t="shared" si="5"/>
        <v>3.6018069011447343E-3</v>
      </c>
      <c r="G49" s="24">
        <f>[1]Prevalence!J44</f>
        <v>1.1770497143361489E-2</v>
      </c>
      <c r="H49" s="24">
        <f t="shared" si="6"/>
        <v>2.3540994286722979E-3</v>
      </c>
      <c r="I49" s="25">
        <f t="shared" si="4"/>
        <v>1.1636104453592332E-2</v>
      </c>
    </row>
    <row r="50" spans="1:9" ht="18" customHeight="1" x14ac:dyDescent="0.35">
      <c r="A50" s="17" t="s">
        <v>45</v>
      </c>
      <c r="B50" s="23">
        <f>'[1]State Population'!C47</f>
        <v>1894783</v>
      </c>
      <c r="C50" s="24">
        <f t="shared" si="0"/>
        <v>4.8354057567823697E-2</v>
      </c>
      <c r="D50" s="24">
        <f t="shared" si="1"/>
        <v>2.4177028783911848E-2</v>
      </c>
      <c r="E50" s="25">
        <f>'[1]Poverty-Uninsured Population'!E45</f>
        <v>2.7588579975564222E-2</v>
      </c>
      <c r="F50" s="25">
        <f t="shared" si="5"/>
        <v>8.2765739926692668E-3</v>
      </c>
      <c r="G50" s="24">
        <f>[1]Prevalence!J45</f>
        <v>2.6449952184630112E-2</v>
      </c>
      <c r="H50" s="24">
        <f t="shared" si="6"/>
        <v>5.2899904369260228E-3</v>
      </c>
      <c r="I50" s="25">
        <f t="shared" si="4"/>
        <v>3.7743593213507141E-2</v>
      </c>
    </row>
    <row r="51" spans="1:9" ht="18" customHeight="1" x14ac:dyDescent="0.35">
      <c r="A51" s="17" t="s">
        <v>46</v>
      </c>
      <c r="B51" s="23">
        <f>'[1]State Population'!C48</f>
        <v>266564</v>
      </c>
      <c r="C51" s="24">
        <f t="shared" si="0"/>
        <v>6.8026000874555851E-3</v>
      </c>
      <c r="D51" s="24">
        <f t="shared" si="1"/>
        <v>3.4013000437277926E-3</v>
      </c>
      <c r="E51" s="25">
        <f>'[1]Poverty-Uninsured Population'!E46</f>
        <v>6.0319093415966358E-3</v>
      </c>
      <c r="F51" s="25">
        <f t="shared" si="5"/>
        <v>1.8095728024789906E-3</v>
      </c>
      <c r="G51" s="24">
        <f>[1]Prevalence!J46</f>
        <v>5.8215554053205635E-3</v>
      </c>
      <c r="H51" s="24">
        <f t="shared" si="6"/>
        <v>1.1643110810641128E-3</v>
      </c>
      <c r="I51" s="25">
        <f t="shared" si="4"/>
        <v>6.3751839272708968E-3</v>
      </c>
    </row>
    <row r="52" spans="1:9" ht="18" customHeight="1" x14ac:dyDescent="0.35">
      <c r="A52" s="17" t="s">
        <v>47</v>
      </c>
      <c r="B52" s="23">
        <f>'[1]State Population'!C49</f>
        <v>180531</v>
      </c>
      <c r="C52" s="24">
        <f t="shared" si="0"/>
        <v>4.6070744601238132E-3</v>
      </c>
      <c r="D52" s="24">
        <f t="shared" si="1"/>
        <v>2.3035372300619066E-3</v>
      </c>
      <c r="E52" s="25">
        <f>'[1]Poverty-Uninsured Population'!E47</f>
        <v>5.2257524062060464E-3</v>
      </c>
      <c r="F52" s="25">
        <f t="shared" si="5"/>
        <v>1.5677257218618139E-3</v>
      </c>
      <c r="G52" s="24">
        <f>[1]Prevalence!J47</f>
        <v>5.5494945947249319E-3</v>
      </c>
      <c r="H52" s="24">
        <f t="shared" si="6"/>
        <v>1.1098989189449865E-3</v>
      </c>
      <c r="I52" s="25">
        <f t="shared" si="4"/>
        <v>4.9811618708687075E-3</v>
      </c>
    </row>
    <row r="53" spans="1:9" ht="18" customHeight="1" x14ac:dyDescent="0.35">
      <c r="A53" s="17" t="s">
        <v>48</v>
      </c>
      <c r="B53" s="23">
        <f>'[1]State Population'!C50</f>
        <v>3229</v>
      </c>
      <c r="C53" s="24">
        <f t="shared" si="0"/>
        <v>8.2402708851885787E-5</v>
      </c>
      <c r="D53" s="24">
        <f t="shared" si="1"/>
        <v>4.1201354425942893E-5</v>
      </c>
      <c r="E53" s="25">
        <f>'[1]Poverty-Uninsured Population'!E48</f>
        <v>6.663257862933437E-5</v>
      </c>
      <c r="F53" s="25">
        <f t="shared" si="5"/>
        <v>1.9989773588800309E-5</v>
      </c>
      <c r="G53" s="24">
        <f>[1]Prevalence!J48</f>
        <v>7.1882287749347367E-5</v>
      </c>
      <c r="H53" s="24">
        <f t="shared" si="6"/>
        <v>1.4376457549869474E-5</v>
      </c>
      <c r="I53" s="25">
        <f t="shared" si="4"/>
        <v>7.5567585564612685E-5</v>
      </c>
    </row>
    <row r="54" spans="1:9" ht="18" customHeight="1" x14ac:dyDescent="0.35">
      <c r="A54" s="17" t="s">
        <v>49</v>
      </c>
      <c r="B54" s="23">
        <f>'[1]State Population'!C51</f>
        <v>43830</v>
      </c>
      <c r="C54" s="24">
        <f t="shared" si="0"/>
        <v>1.1185229882248852E-3</v>
      </c>
      <c r="D54" s="24">
        <f t="shared" si="1"/>
        <v>5.5926149411244261E-4</v>
      </c>
      <c r="E54" s="25">
        <f>'[1]Poverty-Uninsured Population'!E49</f>
        <v>1.5255445888264036E-3</v>
      </c>
      <c r="F54" s="25">
        <f t="shared" si="5"/>
        <v>4.5766337664792105E-4</v>
      </c>
      <c r="G54" s="24">
        <f>[1]Prevalence!J49</f>
        <v>1.3803219052627843E-3</v>
      </c>
      <c r="H54" s="24">
        <f t="shared" si="6"/>
        <v>2.7606438105255688E-4</v>
      </c>
      <c r="I54" s="25">
        <f t="shared" si="4"/>
        <v>1.2929892518129206E-3</v>
      </c>
    </row>
    <row r="55" spans="1:9" ht="18" customHeight="1" x14ac:dyDescent="0.35">
      <c r="A55" s="17" t="s">
        <v>50</v>
      </c>
      <c r="B55" s="23">
        <f>'[1]State Population'!C52</f>
        <v>447241</v>
      </c>
      <c r="C55" s="24">
        <f t="shared" si="0"/>
        <v>1.1413400405582612E-2</v>
      </c>
      <c r="D55" s="24">
        <f t="shared" si="1"/>
        <v>5.7067002027913058E-3</v>
      </c>
      <c r="E55" s="25">
        <f>'[1]Poverty-Uninsured Population'!E50</f>
        <v>8.4137084260416245E-3</v>
      </c>
      <c r="F55" s="25">
        <f t="shared" si="5"/>
        <v>2.5241125278124871E-3</v>
      </c>
      <c r="G55" s="24">
        <f>[1]Prevalence!J50</f>
        <v>7.9780240378009848E-3</v>
      </c>
      <c r="H55" s="24">
        <f t="shared" si="6"/>
        <v>1.5956048075601971E-3</v>
      </c>
      <c r="I55" s="25">
        <f t="shared" si="4"/>
        <v>9.8264175381639896E-3</v>
      </c>
    </row>
    <row r="56" spans="1:9" ht="18" customHeight="1" x14ac:dyDescent="0.35">
      <c r="A56" s="17" t="s">
        <v>51</v>
      </c>
      <c r="B56" s="23">
        <f>'[1]State Population'!C53</f>
        <v>482404</v>
      </c>
      <c r="C56" s="24">
        <f t="shared" si="0"/>
        <v>1.2310745234123602E-2</v>
      </c>
      <c r="D56" s="24">
        <f t="shared" si="1"/>
        <v>6.1553726170618011E-3</v>
      </c>
      <c r="E56" s="25">
        <f>'[1]Poverty-Uninsured Population'!E51</f>
        <v>9.1640266259259921E-3</v>
      </c>
      <c r="F56" s="25">
        <f t="shared" si="5"/>
        <v>2.7492079877777975E-3</v>
      </c>
      <c r="G56" s="24">
        <f>[1]Prevalence!J51</f>
        <v>7.8670159478589543E-3</v>
      </c>
      <c r="H56" s="24">
        <f t="shared" si="6"/>
        <v>1.5734031895717909E-3</v>
      </c>
      <c r="I56" s="25">
        <f t="shared" si="4"/>
        <v>1.0477983794411391E-2</v>
      </c>
    </row>
    <row r="57" spans="1:9" ht="18" customHeight="1" x14ac:dyDescent="0.35">
      <c r="A57" s="17" t="s">
        <v>52</v>
      </c>
      <c r="B57" s="23">
        <f>'[1]State Population'!C54</f>
        <v>549466</v>
      </c>
      <c r="C57" s="24">
        <f t="shared" si="0"/>
        <v>1.4022138997215942E-2</v>
      </c>
      <c r="D57" s="24">
        <f t="shared" si="1"/>
        <v>7.0110694986079709E-3</v>
      </c>
      <c r="E57" s="25">
        <f>'[1]Poverty-Uninsured Population'!E52</f>
        <v>1.7171673592157672E-2</v>
      </c>
      <c r="F57" s="25">
        <f t="shared" si="5"/>
        <v>5.1515020776473014E-3</v>
      </c>
      <c r="G57" s="24">
        <f>[1]Prevalence!J52</f>
        <v>1.6358224926047684E-2</v>
      </c>
      <c r="H57" s="24">
        <f t="shared" si="6"/>
        <v>3.271644985209537E-3</v>
      </c>
      <c r="I57" s="25">
        <f t="shared" si="4"/>
        <v>1.5434216561464809E-2</v>
      </c>
    </row>
    <row r="58" spans="1:9" ht="18" customHeight="1" x14ac:dyDescent="0.35">
      <c r="A58" s="27" t="s">
        <v>53</v>
      </c>
      <c r="B58" s="23">
        <f>'[1]State Population'!C55</f>
        <v>181420</v>
      </c>
      <c r="C58" s="24">
        <f t="shared" si="0"/>
        <v>4.6297613626228307E-3</v>
      </c>
      <c r="D58" s="24">
        <f t="shared" si="1"/>
        <v>2.3148806813114153E-3</v>
      </c>
      <c r="E58" s="25">
        <f>'[1]Poverty-Uninsured Population'!E53</f>
        <v>5.3213431548864579E-3</v>
      </c>
      <c r="F58" s="25">
        <f t="shared" si="5"/>
        <v>1.5964029464659373E-3</v>
      </c>
      <c r="G58" s="24">
        <f>[1]Prevalence!J53</f>
        <v>5.7041779987425153E-3</v>
      </c>
      <c r="H58" s="24">
        <f t="shared" si="6"/>
        <v>1.140835599748503E-3</v>
      </c>
      <c r="I58" s="25">
        <f t="shared" si="4"/>
        <v>5.0521192275258557E-3</v>
      </c>
    </row>
    <row r="59" spans="1:9" ht="18" customHeight="1" x14ac:dyDescent="0.35">
      <c r="A59" s="17" t="s">
        <v>54</v>
      </c>
      <c r="B59" s="23">
        <f>'[1]State Population'!C56</f>
        <v>65052</v>
      </c>
      <c r="C59" s="24">
        <f t="shared" si="0"/>
        <v>1.6600994166097473E-3</v>
      </c>
      <c r="D59" s="24">
        <f t="shared" si="1"/>
        <v>8.3004970830487365E-4</v>
      </c>
      <c r="E59" s="25">
        <f>'[1]Poverty-Uninsured Population'!E54</f>
        <v>2.2771481378132145E-3</v>
      </c>
      <c r="F59" s="25">
        <f t="shared" si="5"/>
        <v>6.8314444134396431E-4</v>
      </c>
      <c r="G59" s="24">
        <f>[1]Prevalence!J54</f>
        <v>2.1391804873255147E-3</v>
      </c>
      <c r="H59" s="24">
        <f t="shared" si="6"/>
        <v>4.2783609746510295E-4</v>
      </c>
      <c r="I59" s="25">
        <f t="shared" si="4"/>
        <v>1.9410302471139407E-3</v>
      </c>
    </row>
    <row r="60" spans="1:9" s="2" customFormat="1" ht="18" customHeight="1" x14ac:dyDescent="0.35">
      <c r="A60" s="17" t="s">
        <v>55</v>
      </c>
      <c r="B60" s="23">
        <f>'[1]State Population'!C57</f>
        <v>16023</v>
      </c>
      <c r="C60" s="24">
        <f t="shared" si="0"/>
        <v>4.0890015606496316E-4</v>
      </c>
      <c r="D60" s="24">
        <f t="shared" si="1"/>
        <v>2.0445007803248158E-4</v>
      </c>
      <c r="E60" s="25">
        <f>'[1]Poverty-Uninsured Population'!E55</f>
        <v>4.7115453011673338E-4</v>
      </c>
      <c r="F60" s="25">
        <f t="shared" si="5"/>
        <v>1.4134635903502002E-4</v>
      </c>
      <c r="G60" s="24">
        <f>[1]Prevalence!J55</f>
        <v>5.1500474514089387E-4</v>
      </c>
      <c r="H60" s="24">
        <f t="shared" si="6"/>
        <v>1.0300094902817878E-4</v>
      </c>
      <c r="I60" s="25">
        <f t="shared" si="4"/>
        <v>4.487973860956804E-4</v>
      </c>
    </row>
    <row r="61" spans="1:9" ht="18" customHeight="1" x14ac:dyDescent="0.35">
      <c r="A61" s="17" t="s">
        <v>56</v>
      </c>
      <c r="B61" s="23">
        <f>'[1]State Population'!C58</f>
        <v>475014</v>
      </c>
      <c r="C61" s="24">
        <f t="shared" si="0"/>
        <v>1.2122155572180141E-2</v>
      </c>
      <c r="D61" s="24">
        <f t="shared" si="1"/>
        <v>6.0610777860900704E-3</v>
      </c>
      <c r="E61" s="25">
        <f>'[1]Poverty-Uninsured Population'!E56</f>
        <v>1.9192388042303991E-2</v>
      </c>
      <c r="F61" s="25">
        <f t="shared" si="5"/>
        <v>5.7577164126911976E-3</v>
      </c>
      <c r="G61" s="24">
        <f>[1]Prevalence!J56</f>
        <v>1.9557441682081931E-2</v>
      </c>
      <c r="H61" s="24">
        <f t="shared" si="6"/>
        <v>3.9114883364163864E-3</v>
      </c>
      <c r="I61" s="25">
        <f t="shared" si="4"/>
        <v>1.5730282535197655E-2</v>
      </c>
    </row>
    <row r="62" spans="1:9" ht="18" customHeight="1" x14ac:dyDescent="0.35">
      <c r="A62" s="17" t="s">
        <v>57</v>
      </c>
      <c r="B62" s="23">
        <f>'[1]State Population'!C59</f>
        <v>55291</v>
      </c>
      <c r="C62" s="24">
        <f t="shared" si="0"/>
        <v>1.4110028414771191E-3</v>
      </c>
      <c r="D62" s="24">
        <f t="shared" si="1"/>
        <v>7.0550142073855953E-4</v>
      </c>
      <c r="E62" s="25">
        <f>'[1]Poverty-Uninsured Population'!E57</f>
        <v>1.1575500244112959E-3</v>
      </c>
      <c r="F62" s="25">
        <f t="shared" si="5"/>
        <v>3.4726500732338878E-4</v>
      </c>
      <c r="G62" s="24">
        <f>[1]Prevalence!J57</f>
        <v>1.2583949868018661E-3</v>
      </c>
      <c r="H62" s="24">
        <f t="shared" si="6"/>
        <v>2.5167899736037324E-4</v>
      </c>
      <c r="I62" s="25">
        <f t="shared" si="4"/>
        <v>1.3044454254223217E-3</v>
      </c>
    </row>
    <row r="63" spans="1:9" ht="18" customHeight="1" x14ac:dyDescent="0.35">
      <c r="A63" s="17" t="s">
        <v>58</v>
      </c>
      <c r="B63" s="23">
        <f>'[1]State Population'!C60</f>
        <v>833652</v>
      </c>
      <c r="C63" s="24">
        <f t="shared" si="0"/>
        <v>2.1274445041744285E-2</v>
      </c>
      <c r="D63" s="24">
        <f t="shared" si="1"/>
        <v>1.0637222520872142E-2</v>
      </c>
      <c r="E63" s="25">
        <f>'[1]Poverty-Uninsured Population'!E58</f>
        <v>1.739390007265651E-2</v>
      </c>
      <c r="F63" s="25">
        <f t="shared" si="5"/>
        <v>5.2181700217969525E-3</v>
      </c>
      <c r="G63" s="24">
        <f>[1]Prevalence!J58</f>
        <v>1.5622113903399305E-2</v>
      </c>
      <c r="H63" s="24">
        <f t="shared" si="6"/>
        <v>3.124422780679861E-3</v>
      </c>
      <c r="I63" s="25">
        <f t="shared" si="4"/>
        <v>1.8979815323348956E-2</v>
      </c>
    </row>
    <row r="64" spans="1:9" ht="18" customHeight="1" x14ac:dyDescent="0.35">
      <c r="A64" s="17" t="s">
        <v>59</v>
      </c>
      <c r="B64" s="23">
        <f>'[1]State Population'!C61</f>
        <v>221165</v>
      </c>
      <c r="C64" s="24">
        <f t="shared" si="0"/>
        <v>5.6440368854838406E-3</v>
      </c>
      <c r="D64" s="24">
        <f t="shared" si="1"/>
        <v>2.8220184427419203E-3</v>
      </c>
      <c r="E64" s="25">
        <f>'[1]Poverty-Uninsured Population'!E59</f>
        <v>6.1742844698617549E-3</v>
      </c>
      <c r="F64" s="25">
        <f t="shared" si="5"/>
        <v>1.8522853409585263E-3</v>
      </c>
      <c r="G64" s="24">
        <f>[1]Prevalence!J59</f>
        <v>6.6404675442371785E-3</v>
      </c>
      <c r="H64" s="24">
        <f t="shared" si="6"/>
        <v>1.3280935088474358E-3</v>
      </c>
      <c r="I64" s="25">
        <f t="shared" ref="I64" si="7">(C64*C$5)+(E64*E$5)+(G64*G$5)</f>
        <v>6.0023972925478831E-3</v>
      </c>
    </row>
    <row r="65" spans="1:9" ht="18" customHeight="1" x14ac:dyDescent="0.35">
      <c r="A65" s="17" t="s">
        <v>60</v>
      </c>
      <c r="B65" s="30"/>
      <c r="C65" s="30"/>
      <c r="D65" s="31"/>
      <c r="E65" s="30"/>
      <c r="F65" s="30"/>
      <c r="G65" s="31"/>
      <c r="H65" s="31"/>
      <c r="I65" s="30"/>
    </row>
    <row r="66" spans="1:9" ht="18" customHeight="1" x14ac:dyDescent="0.35">
      <c r="A66" s="17" t="s">
        <v>61</v>
      </c>
      <c r="B66" s="30"/>
      <c r="C66" s="30"/>
      <c r="D66" s="31"/>
      <c r="E66" s="30"/>
      <c r="F66" s="30"/>
      <c r="G66" s="31"/>
      <c r="H66" s="31"/>
      <c r="I66" s="30"/>
    </row>
    <row r="67" spans="1:9" ht="18" customHeight="1" x14ac:dyDescent="0.35">
      <c r="A67" s="28" t="s">
        <v>62</v>
      </c>
      <c r="B67" s="23">
        <f>SUM(B8:B66)</f>
        <v>39185605</v>
      </c>
      <c r="C67" s="25">
        <f>SUM(C8:C66)</f>
        <v>0.99999999999999989</v>
      </c>
      <c r="D67" s="24">
        <f t="shared" ref="D67" si="8">C67*$C$5</f>
        <v>0.49999999999999994</v>
      </c>
      <c r="E67" s="25">
        <f>SUM(E8:E66)</f>
        <v>0.99999999999999989</v>
      </c>
      <c r="F67" s="25">
        <f t="shared" si="5"/>
        <v>0.29999999999999993</v>
      </c>
      <c r="G67" s="25">
        <f>SUM(G8:G66)</f>
        <v>1</v>
      </c>
      <c r="H67" s="24">
        <f t="shared" si="6"/>
        <v>0.2</v>
      </c>
      <c r="I67" s="25">
        <f>SUM(I8:I66)</f>
        <v>0.99999999999999989</v>
      </c>
    </row>
    <row r="68" spans="1:9" ht="18" hidden="1" customHeight="1" x14ac:dyDescent="0.35">
      <c r="H68" s="4"/>
    </row>
    <row r="69" spans="1:9" ht="18" hidden="1" customHeight="1" x14ac:dyDescent="0.35">
      <c r="H69" s="4"/>
    </row>
    <row r="70" spans="1:9" hidden="1" x14ac:dyDescent="0.35">
      <c r="B70" s="5"/>
      <c r="H70" s="4"/>
    </row>
    <row r="71" spans="1:9" ht="15.65" hidden="1" customHeight="1" x14ac:dyDescent="0.35">
      <c r="H71" s="4"/>
    </row>
    <row r="72" spans="1:9" ht="15.65" hidden="1" customHeight="1" x14ac:dyDescent="0.35">
      <c r="H72" s="4"/>
    </row>
    <row r="73" spans="1:9" ht="15.65" hidden="1" customHeight="1" x14ac:dyDescent="0.35">
      <c r="H73" s="4"/>
    </row>
    <row r="74" spans="1:9" hidden="1" x14ac:dyDescent="0.35">
      <c r="H74" s="4"/>
    </row>
    <row r="75" spans="1:9" hidden="1" x14ac:dyDescent="0.35">
      <c r="H75" s="4"/>
    </row>
    <row r="76" spans="1:9" hidden="1" x14ac:dyDescent="0.35"/>
    <row r="77" spans="1:9" hidden="1" x14ac:dyDescent="0.35"/>
    <row r="78" spans="1:9" hidden="1" x14ac:dyDescent="0.35"/>
    <row r="79" spans="1:9" hidden="1" x14ac:dyDescent="0.35"/>
    <row r="80" spans="1:9" hidden="1" x14ac:dyDescent="0.35"/>
    <row r="81" hidden="1" x14ac:dyDescent="0.35"/>
    <row r="82" hidden="1" x14ac:dyDescent="0.35"/>
    <row r="83" hidden="1" x14ac:dyDescent="0.35"/>
    <row r="84" hidden="1" x14ac:dyDescent="0.35"/>
    <row r="85" hidden="1" x14ac:dyDescent="0.35"/>
    <row r="86" hidden="1" x14ac:dyDescent="0.35"/>
    <row r="87" hidden="1" x14ac:dyDescent="0.35"/>
    <row r="88" hidden="1" x14ac:dyDescent="0.35"/>
    <row r="89" hidden="1" x14ac:dyDescent="0.35"/>
    <row r="90" hidden="1" x14ac:dyDescent="0.35"/>
    <row r="91" hidden="1" x14ac:dyDescent="0.35"/>
    <row r="92" hidden="1" x14ac:dyDescent="0.35"/>
    <row r="93" hidden="1" x14ac:dyDescent="0.35"/>
    <row r="94" hidden="1" x14ac:dyDescent="0.35"/>
  </sheetData>
  <sheetProtection sheet="1" objects="1" scenarios="1"/>
  <mergeCells count="1">
    <mergeCell ref="A2:I3"/>
  </mergeCells>
  <pageMargins left="0.7" right="0.7" top="0.75" bottom="0.75" header="0.3" footer="0.3"/>
  <pageSetup scale="87" fitToHeight="0" orientation="landscape" r:id="rId1"/>
  <headerFooter>
    <oddHeader>&amp;LEnclosure 1</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DHCSDOC-1797567310-5915</_dlc_DocId>
    <_dlc_DocIdUrl xmlns="69bc34b3-1921-46c7-8c7a-d18363374b4b">
      <Url>https://dhcscagovauthoring/_layouts/15/DocIdRedir.aspx?ID=DHCSDOC-1797567310-5915</Url>
      <Description>DHCSDOC-1797567310-5915</Description>
    </_dlc_DocIdUrl>
  </documentManagement>
</p:properties>
</file>

<file path=customXml/itemProps1.xml><?xml version="1.0" encoding="utf-8"?>
<ds:datastoreItem xmlns:ds="http://schemas.openxmlformats.org/officeDocument/2006/customXml" ds:itemID="{2FBD4D9E-57B3-4889-AD54-33D9865A6F84}"/>
</file>

<file path=customXml/itemProps2.xml><?xml version="1.0" encoding="utf-8"?>
<ds:datastoreItem xmlns:ds="http://schemas.openxmlformats.org/officeDocument/2006/customXml" ds:itemID="{BD6A21B2-50CB-4F42-AFD6-A9E36010C1FF}"/>
</file>

<file path=customXml/itemProps3.xml><?xml version="1.0" encoding="utf-8"?>
<ds:datastoreItem xmlns:ds="http://schemas.openxmlformats.org/officeDocument/2006/customXml" ds:itemID="{B05BC039-BE11-41F1-B8C5-C218C59767D2}"/>
</file>

<file path=customXml/itemProps4.xml><?xml version="1.0" encoding="utf-8"?>
<ds:datastoreItem xmlns:ds="http://schemas.openxmlformats.org/officeDocument/2006/customXml" ds:itemID="{073F9DFF-B668-48CF-8187-B2BE3B8FC7C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Information</vt:lpstr>
      <vt:lpstr>Enclosure 1</vt:lpstr>
      <vt:lpstr>'Enclosure 1'!Print_Area</vt:lpstr>
      <vt:lpstr>'Enclosure 1'!Print_Titles</vt:lpstr>
      <vt:lpstr>TitleRegion1.a4.i67.2</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Enc-1-Need-for-Services</dc:title>
  <dc:creator>Tchrist2</dc:creator>
  <cp:keywords/>
  <cp:lastModifiedBy>Liu, Becky@DHCS</cp:lastModifiedBy>
  <cp:lastPrinted>2022-06-08T19:04:16Z</cp:lastPrinted>
  <dcterms:created xsi:type="dcterms:W3CDTF">2017-06-07T17:15:53Z</dcterms:created>
  <dcterms:modified xsi:type="dcterms:W3CDTF">2022-09-23T20:57:38Z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7cd46a6d-0291-41bb-a04e-5a5d52c15f53</vt:lpwstr>
  </property>
  <property fmtid="{D5CDD505-2E9C-101B-9397-08002B2CF9AE}" pid="4" name="Division">
    <vt:lpwstr>11;#Community Services|c23dee46-a4de-4c29-8bbc-79830d9e7d7c</vt:lpwstr>
  </property>
</Properties>
</file>