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72F5572-A831-4D87-8352-16855C1E8FC7}" xr6:coauthVersionLast="45" xr6:coauthVersionMax="45" xr10:uidLastSave="{00000000-0000-0000-0000-000000000000}"/>
  <bookViews>
    <workbookView xWindow="-120" yWindow="-120" windowWidth="20730" windowHeight="11160" activeTab="1" xr2:uid="{00000000-000D-0000-FFFF-FFFF00000000}"/>
  </bookViews>
  <sheets>
    <sheet name="Annotation" sheetId="3" r:id="rId1"/>
    <sheet name="Data" sheetId="1" r:id="rId2"/>
    <sheet name="P-Chart" sheetId="2" r:id="rId3"/>
  </sheets>
  <definedNames>
    <definedName name="Dates" localSheetId="1">OFFSET(Data!$H$7,0,0,Data!$L$3,1)</definedName>
    <definedName name="LCLs" localSheetId="1">OFFSET(Data!$AI$7,0,0,2*Data!$L$3)</definedName>
    <definedName name="Means" localSheetId="1">OFFSET(Data!$AB$7,0,0,Data!$L$3)</definedName>
    <definedName name="MVals" localSheetId="1">OFFSET(Data!$Y$7,0,0,Data!$L$3)</definedName>
    <definedName name="_xlnm.Print_Titles" localSheetId="1">Data!$1:$4</definedName>
    <definedName name="Ratios" localSheetId="1">OFFSET(Data!$E$7,0,0,Data!$L$3)</definedName>
    <definedName name="UCLs" localSheetId="1">OFFSET(Data!$AH$7,0,0,2*Data!$L$3)</definedName>
    <definedName name="XVals" localSheetId="1">OFFSET(Data!$AF$7,0,0,2*Data!$L$3)</definedName>
  </definedNames>
  <calcPr calcId="191029"/>
</workbook>
</file>

<file path=xl/calcChain.xml><?xml version="1.0" encoding="utf-8"?>
<calcChain xmlns="http://schemas.openxmlformats.org/spreadsheetml/2006/main">
  <c r="E12" i="1" l="1"/>
  <c r="E7" i="1"/>
  <c r="E8" i="1"/>
  <c r="E9" i="1"/>
  <c r="E10" i="1"/>
  <c r="E11" i="1"/>
  <c r="E13" i="1"/>
  <c r="E14" i="1"/>
  <c r="E15" i="1"/>
  <c r="E16" i="1"/>
  <c r="E17" i="1"/>
  <c r="E18"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X19" i="1"/>
  <c r="X7"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K46" i="1"/>
  <c r="K42" i="1"/>
  <c r="K38" i="1"/>
  <c r="K34" i="1"/>
  <c r="K30" i="1"/>
  <c r="X18" i="1"/>
  <c r="X8" i="1"/>
  <c r="X17" i="1"/>
  <c r="X16" i="1"/>
  <c r="X15" i="1"/>
  <c r="X14" i="1"/>
  <c r="X13" i="1"/>
  <c r="X12" i="1"/>
  <c r="X11" i="1"/>
  <c r="X10" i="1"/>
  <c r="X9" i="1"/>
  <c r="L3" i="1" l="1"/>
  <c r="G14" i="1" s="1"/>
  <c r="G15" i="1" s="1"/>
  <c r="G12" i="1"/>
  <c r="T8" i="1" a="1"/>
  <c r="T8" i="1" s="1"/>
  <c r="T7" i="1" a="1"/>
  <c r="T7" i="1" s="1"/>
  <c r="G7" i="1"/>
  <c r="G9" i="1"/>
  <c r="G11" i="1"/>
  <c r="G13" i="1"/>
  <c r="S8" i="1" a="1"/>
  <c r="S8" i="1" s="1"/>
  <c r="S7" i="1" a="1"/>
  <c r="S7" i="1" s="1"/>
  <c r="G10" i="1" l="1"/>
  <c r="G8" i="1"/>
  <c r="H15" i="1"/>
  <c r="H11" i="1"/>
  <c r="H7" i="1"/>
  <c r="S15" i="1" a="1"/>
  <c r="S15" i="1" s="1"/>
  <c r="S13" i="1" a="1"/>
  <c r="S13" i="1" s="1"/>
  <c r="S11" i="1" a="1"/>
  <c r="S11" i="1" s="1"/>
  <c r="S9" i="1" a="1"/>
  <c r="S9" i="1" s="1"/>
  <c r="S16" i="1" a="1"/>
  <c r="S16" i="1" s="1"/>
  <c r="S14" i="1" a="1"/>
  <c r="S14" i="1" s="1"/>
  <c r="S12" i="1" a="1"/>
  <c r="S12" i="1" s="1"/>
  <c r="S10" i="1" a="1"/>
  <c r="S10" i="1" s="1"/>
  <c r="H12" i="1"/>
  <c r="Y9" i="1"/>
  <c r="Y10" i="1" s="1"/>
  <c r="Y11" i="1" s="1"/>
  <c r="Y12" i="1" s="1"/>
  <c r="Y13" i="1" s="1"/>
  <c r="Y14" i="1" s="1"/>
  <c r="Y15" i="1" s="1"/>
  <c r="Y16" i="1" s="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Y40" i="1" s="1"/>
  <c r="Y41" i="1" s="1"/>
  <c r="Y42" i="1" s="1"/>
  <c r="Y43" i="1" s="1"/>
  <c r="Y44" i="1" s="1"/>
  <c r="Y45" i="1" s="1"/>
  <c r="Y46" i="1" s="1"/>
  <c r="Y47" i="1" s="1"/>
  <c r="Y48" i="1" s="1"/>
  <c r="Y49" i="1" s="1"/>
  <c r="Y50" i="1" s="1"/>
  <c r="Y51" i="1" s="1"/>
  <c r="Y52" i="1" s="1"/>
  <c r="Y53" i="1" s="1"/>
  <c r="Y54" i="1" s="1"/>
  <c r="Y55" i="1" s="1"/>
  <c r="Y56" i="1" s="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Y92" i="1" s="1"/>
  <c r="Y93" i="1" s="1"/>
  <c r="Y94" i="1" s="1"/>
  <c r="Y95" i="1" s="1"/>
  <c r="Y96" i="1" s="1"/>
  <c r="Y97" i="1" s="1"/>
  <c r="Y98" i="1" s="1"/>
  <c r="Y99" i="1" s="1"/>
  <c r="Y100" i="1" s="1"/>
  <c r="Y101" i="1" s="1"/>
  <c r="Y102" i="1" s="1"/>
  <c r="Y103" i="1" s="1"/>
  <c r="Y104" i="1" s="1"/>
  <c r="Y105" i="1" s="1"/>
  <c r="Y106" i="1" s="1"/>
  <c r="Y107" i="1" s="1"/>
  <c r="Y108" i="1" s="1"/>
  <c r="Y109" i="1" s="1"/>
  <c r="Y110" i="1" s="1"/>
  <c r="Y111" i="1" s="1"/>
  <c r="Y112" i="1" s="1"/>
  <c r="Y113" i="1" s="1"/>
  <c r="Y114" i="1" s="1"/>
  <c r="Y115" i="1" s="1"/>
  <c r="Y116" i="1" s="1"/>
  <c r="Y117" i="1" s="1"/>
  <c r="Y118" i="1" s="1"/>
  <c r="Y119" i="1" s="1"/>
  <c r="Y120" i="1" s="1"/>
  <c r="Y121" i="1" s="1"/>
  <c r="Y122" i="1" s="1"/>
  <c r="Y123" i="1" s="1"/>
  <c r="Y124" i="1" s="1"/>
  <c r="Y125" i="1" s="1"/>
  <c r="Y126" i="1" s="1"/>
  <c r="Y127" i="1" s="1"/>
  <c r="Y128" i="1" s="1"/>
  <c r="Y129" i="1" s="1"/>
  <c r="Y130" i="1" s="1"/>
  <c r="Y131" i="1" s="1"/>
  <c r="Y132" i="1" s="1"/>
  <c r="Y133" i="1" s="1"/>
  <c r="Y134" i="1" s="1"/>
  <c r="Y135" i="1" s="1"/>
  <c r="Y136" i="1" s="1"/>
  <c r="Y137" i="1" s="1"/>
  <c r="Y138" i="1" s="1"/>
  <c r="Y139" i="1" s="1"/>
  <c r="Y140" i="1" s="1"/>
  <c r="Y141" i="1" s="1"/>
  <c r="Y142" i="1" s="1"/>
  <c r="Y143" i="1" s="1"/>
  <c r="Y144" i="1" s="1"/>
  <c r="Y145" i="1" s="1"/>
  <c r="Y146" i="1" s="1"/>
  <c r="Y147" i="1" s="1"/>
  <c r="Y148" i="1" s="1"/>
  <c r="Y149" i="1" s="1"/>
  <c r="Y150" i="1" s="1"/>
  <c r="Y151" i="1" s="1"/>
  <c r="Y152" i="1" s="1"/>
  <c r="Y153" i="1" s="1"/>
  <c r="Y154" i="1" s="1"/>
  <c r="Y155" i="1" s="1"/>
  <c r="Y156" i="1" s="1"/>
  <c r="Y157" i="1" s="1"/>
  <c r="Y158" i="1" s="1"/>
  <c r="Y159" i="1" s="1"/>
  <c r="Y160" i="1" s="1"/>
  <c r="Y161" i="1" s="1"/>
  <c r="Y162" i="1" s="1"/>
  <c r="Y163" i="1" s="1"/>
  <c r="Y164" i="1" s="1"/>
  <c r="Y165" i="1" s="1"/>
  <c r="Y166" i="1" s="1"/>
  <c r="Y167" i="1" s="1"/>
  <c r="Y168" i="1" s="1"/>
  <c r="Y169" i="1" s="1"/>
  <c r="Y170" i="1" s="1"/>
  <c r="Y171" i="1" s="1"/>
  <c r="Y172" i="1" s="1"/>
  <c r="Y173" i="1" s="1"/>
  <c r="Y174" i="1" s="1"/>
  <c r="Y175" i="1" s="1"/>
  <c r="Y176" i="1" s="1"/>
  <c r="Y177" i="1" s="1"/>
  <c r="Y178" i="1" s="1"/>
  <c r="Y179" i="1" s="1"/>
  <c r="Y180" i="1" s="1"/>
  <c r="Y181" i="1" s="1"/>
  <c r="Y182" i="1" s="1"/>
  <c r="Y183" i="1" s="1"/>
  <c r="Y184" i="1" s="1"/>
  <c r="Y185" i="1" s="1"/>
  <c r="Y186" i="1" s="1"/>
  <c r="Y187" i="1" s="1"/>
  <c r="Y188" i="1" s="1"/>
  <c r="Y189" i="1" s="1"/>
  <c r="Y190" i="1" s="1"/>
  <c r="Y191" i="1" s="1"/>
  <c r="Y192" i="1" s="1"/>
  <c r="Y193" i="1" s="1"/>
  <c r="Y194" i="1" s="1"/>
  <c r="Y195" i="1" s="1"/>
  <c r="Y196" i="1" s="1"/>
  <c r="Y197" i="1" s="1"/>
  <c r="Y198" i="1" s="1"/>
  <c r="Y199" i="1" s="1"/>
  <c r="Y200" i="1" s="1"/>
  <c r="Y201" i="1" s="1"/>
  <c r="Y202" i="1" s="1"/>
  <c r="Y203" i="1" s="1"/>
  <c r="Y204" i="1" s="1"/>
  <c r="Y205" i="1" s="1"/>
  <c r="Y206" i="1" s="1"/>
  <c r="Y207" i="1" s="1"/>
  <c r="Y208" i="1" s="1"/>
  <c r="Y209" i="1" s="1"/>
  <c r="Y210" i="1" s="1"/>
  <c r="Y211" i="1" s="1"/>
  <c r="Y212" i="1" s="1"/>
  <c r="Y213" i="1" s="1"/>
  <c r="Y214" i="1" s="1"/>
  <c r="Y215" i="1" s="1"/>
  <c r="Y216" i="1" s="1"/>
  <c r="Y217" i="1" s="1"/>
  <c r="Y218" i="1" s="1"/>
  <c r="Y219" i="1" s="1"/>
  <c r="Y220" i="1" s="1"/>
  <c r="Y221" i="1" s="1"/>
  <c r="Y222" i="1" s="1"/>
  <c r="Y223" i="1" s="1"/>
  <c r="Y224" i="1" s="1"/>
  <c r="Y225" i="1" s="1"/>
  <c r="Y226" i="1" s="1"/>
  <c r="Y227" i="1" s="1"/>
  <c r="Y228" i="1" s="1"/>
  <c r="Y229" i="1" s="1"/>
  <c r="Y230" i="1" s="1"/>
  <c r="Y231" i="1" s="1"/>
  <c r="Y232" i="1" s="1"/>
  <c r="Y233" i="1" s="1"/>
  <c r="Y234" i="1" s="1"/>
  <c r="Y235" i="1" s="1"/>
  <c r="Y236" i="1" s="1"/>
  <c r="Y237" i="1" s="1"/>
  <c r="Y238" i="1" s="1"/>
  <c r="Y239" i="1" s="1"/>
  <c r="Y240" i="1" s="1"/>
  <c r="Y241" i="1" s="1"/>
  <c r="Y242" i="1" s="1"/>
  <c r="Y243" i="1" s="1"/>
  <c r="Y244" i="1" s="1"/>
  <c r="Y245" i="1" s="1"/>
  <c r="Y246" i="1" s="1"/>
  <c r="Y247" i="1" s="1"/>
  <c r="Y248" i="1" s="1"/>
  <c r="Y249" i="1" s="1"/>
  <c r="Y250" i="1" s="1"/>
  <c r="Y251" i="1" s="1"/>
  <c r="Y252" i="1" s="1"/>
  <c r="Y253" i="1" s="1"/>
  <c r="Y254" i="1" s="1"/>
  <c r="Y255" i="1" s="1"/>
  <c r="Y256" i="1" s="1"/>
  <c r="H18" i="1"/>
  <c r="H14" i="1"/>
  <c r="H10" i="1"/>
  <c r="T16" i="1" a="1"/>
  <c r="T16" i="1" s="1"/>
  <c r="T14" i="1" a="1"/>
  <c r="T14" i="1" s="1"/>
  <c r="T12" i="1" a="1"/>
  <c r="T12" i="1" s="1"/>
  <c r="T10" i="1" a="1"/>
  <c r="T10" i="1" s="1"/>
  <c r="H9" i="1"/>
  <c r="H16" i="1"/>
  <c r="T15" i="1" a="1"/>
  <c r="T15" i="1" s="1"/>
  <c r="T13" i="1" a="1"/>
  <c r="T13" i="1" s="1"/>
  <c r="T11" i="1" a="1"/>
  <c r="T11" i="1" s="1"/>
  <c r="T9" i="1" a="1"/>
  <c r="T9" i="1" s="1"/>
  <c r="H17" i="1"/>
  <c r="H13" i="1"/>
  <c r="H8" i="1"/>
  <c r="U8" i="1"/>
  <c r="V8" i="1"/>
  <c r="G16" i="1"/>
  <c r="U7" i="1"/>
  <c r="Z9" i="1" s="1"/>
  <c r="V7" i="1"/>
  <c r="V15" i="1" l="1"/>
  <c r="U15" i="1"/>
  <c r="V12" i="1"/>
  <c r="U12" i="1"/>
  <c r="U10" i="1"/>
  <c r="V10" i="1"/>
  <c r="Z7" i="1"/>
  <c r="Z11" i="1"/>
  <c r="AB11" i="1" s="1"/>
  <c r="Z10" i="1"/>
  <c r="V9" i="1"/>
  <c r="U9" i="1"/>
  <c r="U14" i="1"/>
  <c r="V14" i="1"/>
  <c r="V13" i="1"/>
  <c r="U13" i="1"/>
  <c r="Z14" i="1"/>
  <c r="AB14" i="1" s="1"/>
  <c r="Z8" i="1"/>
  <c r="AB8" i="1" s="1"/>
  <c r="AG9" i="1" s="1"/>
  <c r="V11" i="1"/>
  <c r="U11" i="1"/>
  <c r="V16" i="1"/>
  <c r="U16" i="1"/>
  <c r="AB9" i="1"/>
  <c r="AB7" i="1"/>
  <c r="AG10" i="1"/>
  <c r="AC8" i="1"/>
  <c r="AB10" i="1"/>
  <c r="Z12" i="1"/>
  <c r="Z16" i="1"/>
  <c r="G17" i="1"/>
  <c r="Z15" i="1"/>
  <c r="Z13" i="1"/>
  <c r="AD8" i="1" l="1"/>
  <c r="AA10" i="1" a="1"/>
  <c r="AA10" i="1" s="1"/>
  <c r="AA8" i="1" a="1"/>
  <c r="AA8" i="1" s="1"/>
  <c r="AA9" i="1" a="1"/>
  <c r="AA9" i="1" s="1"/>
  <c r="AA13" i="1" a="1"/>
  <c r="AA13" i="1" s="1"/>
  <c r="AD11" i="1"/>
  <c r="AG16" i="1"/>
  <c r="AC11" i="1"/>
  <c r="AG15" i="1"/>
  <c r="AH9" i="1"/>
  <c r="AH10" i="1"/>
  <c r="AB13" i="1"/>
  <c r="AA12" i="1" a="1"/>
  <c r="AA12" i="1" s="1"/>
  <c r="AC10" i="1"/>
  <c r="AG14" i="1"/>
  <c r="AG13" i="1"/>
  <c r="AD10" i="1"/>
  <c r="AC7" i="1"/>
  <c r="AD7" i="1"/>
  <c r="AG8" i="1"/>
  <c r="AF9" i="1" s="1"/>
  <c r="AG7" i="1"/>
  <c r="AB15" i="1"/>
  <c r="AA14" i="1" a="1"/>
  <c r="AA14" i="1" s="1"/>
  <c r="Z17" i="1"/>
  <c r="AA238" i="1" s="1" a="1"/>
  <c r="AA238" i="1" s="1"/>
  <c r="G18" i="1"/>
  <c r="Z18" i="1" s="1"/>
  <c r="AB12" i="1"/>
  <c r="AA11" i="1" a="1"/>
  <c r="AA11" i="1" s="1"/>
  <c r="AG22" i="1"/>
  <c r="AC14" i="1"/>
  <c r="AD14" i="1"/>
  <c r="AG21" i="1"/>
  <c r="AB16" i="1"/>
  <c r="AA15" i="1" a="1"/>
  <c r="AA15" i="1" s="1"/>
  <c r="AA90" i="1" a="1"/>
  <c r="AA90" i="1" s="1"/>
  <c r="AA186" i="1" a="1"/>
  <c r="AA186" i="1" s="1"/>
  <c r="AA239" i="1" a="1"/>
  <c r="AA239" i="1" s="1"/>
  <c r="AA216" i="1" a="1"/>
  <c r="AA216" i="1" s="1"/>
  <c r="AA104" i="1" a="1"/>
  <c r="AA104" i="1" s="1"/>
  <c r="AA165" i="1" a="1"/>
  <c r="AA165" i="1" s="1"/>
  <c r="AA53" i="1" a="1"/>
  <c r="AA53" i="1" s="1"/>
  <c r="AC9" i="1"/>
  <c r="AG12" i="1"/>
  <c r="AD9" i="1"/>
  <c r="AG11" i="1"/>
  <c r="AF10" i="1" s="1"/>
  <c r="AA162" i="1" l="1" a="1"/>
  <c r="AA162" i="1" s="1"/>
  <c r="AA136" i="1" a="1"/>
  <c r="AA136" i="1" s="1"/>
  <c r="AA219" i="1" a="1"/>
  <c r="AA219" i="1" s="1"/>
  <c r="AA207" i="1" a="1"/>
  <c r="AA207" i="1" s="1"/>
  <c r="AA181" i="1" a="1"/>
  <c r="AA181" i="1" s="1"/>
  <c r="AA87" i="1" a="1"/>
  <c r="AA87" i="1" s="1"/>
  <c r="AA159" i="1" a="1"/>
  <c r="AA159" i="1" s="1"/>
  <c r="AA153" i="1" a="1"/>
  <c r="AA153" i="1" s="1"/>
  <c r="AA117" i="1" a="1"/>
  <c r="AA117" i="1" s="1"/>
  <c r="AA213" i="1" a="1"/>
  <c r="AA213" i="1" s="1"/>
  <c r="AA152" i="1" a="1"/>
  <c r="AA152" i="1" s="1"/>
  <c r="AA83" i="1" a="1"/>
  <c r="AA83" i="1" s="1"/>
  <c r="AA175" i="1" a="1"/>
  <c r="AA175" i="1" s="1"/>
  <c r="AA254" i="1" a="1"/>
  <c r="AA254" i="1" s="1"/>
  <c r="AA140" i="1" a="1"/>
  <c r="AA140" i="1" s="1"/>
  <c r="AA68" i="1" a="1"/>
  <c r="AA68" i="1" s="1"/>
  <c r="AA101" i="1" a="1"/>
  <c r="AA101" i="1" s="1"/>
  <c r="AA149" i="1" a="1"/>
  <c r="AA149" i="1" s="1"/>
  <c r="AA229" i="1" a="1"/>
  <c r="AA229" i="1" s="1"/>
  <c r="AA200" i="1" a="1"/>
  <c r="AA200" i="1" s="1"/>
  <c r="AA71" i="1" a="1"/>
  <c r="AA71" i="1" s="1"/>
  <c r="AA150" i="1" a="1"/>
  <c r="AA150" i="1" s="1"/>
  <c r="AA32" i="1" a="1"/>
  <c r="AA32" i="1" s="1"/>
  <c r="AA235" i="1" a="1"/>
  <c r="AA235" i="1" s="1"/>
  <c r="AA232" i="1" a="1"/>
  <c r="AA232" i="1" s="1"/>
  <c r="AA114" i="1" a="1"/>
  <c r="AA114" i="1" s="1"/>
  <c r="AA82" i="1" a="1"/>
  <c r="AA82" i="1" s="1"/>
  <c r="AA202" i="1" a="1"/>
  <c r="AA202" i="1" s="1"/>
  <c r="AA234" i="1" a="1"/>
  <c r="AA234" i="1" s="1"/>
  <c r="AA27" i="1" a="1"/>
  <c r="AA27" i="1" s="1"/>
  <c r="AA48" i="1" a="1"/>
  <c r="AA48" i="1" s="1"/>
  <c r="AA34" i="1" a="1"/>
  <c r="AA34" i="1" s="1"/>
  <c r="AA169" i="1" a="1"/>
  <c r="AA169" i="1" s="1"/>
  <c r="AA156" i="1" a="1"/>
  <c r="AA156" i="1" s="1"/>
  <c r="AA85" i="1" a="1"/>
  <c r="AA85" i="1" s="1"/>
  <c r="AA178" i="1" a="1"/>
  <c r="AA178" i="1" s="1"/>
  <c r="AA249" i="1" a="1"/>
  <c r="AA249" i="1" s="1"/>
  <c r="AA78" i="1" a="1"/>
  <c r="AA78" i="1" s="1"/>
  <c r="AA168" i="1" a="1"/>
  <c r="AA168" i="1" s="1"/>
  <c r="AA103" i="1" a="1"/>
  <c r="AA103" i="1" s="1"/>
  <c r="AI9" i="1"/>
  <c r="AA133" i="1" a="1"/>
  <c r="AA133" i="1" s="1"/>
  <c r="AA197" i="1" a="1"/>
  <c r="AA197" i="1" s="1"/>
  <c r="AA120" i="1" a="1"/>
  <c r="AA120" i="1" s="1"/>
  <c r="AA184" i="1" a="1"/>
  <c r="AA184" i="1" s="1"/>
  <c r="AA67" i="1" a="1"/>
  <c r="AA67" i="1" s="1"/>
  <c r="AA119" i="1" a="1"/>
  <c r="AA119" i="1" s="1"/>
  <c r="AA143" i="1" a="1"/>
  <c r="AA143" i="1" s="1"/>
  <c r="AA134" i="1" a="1"/>
  <c r="AA134" i="1" s="1"/>
  <c r="AA110" i="1" a="1"/>
  <c r="AA110" i="1" s="1"/>
  <c r="AA237" i="1" a="1"/>
  <c r="AA237" i="1" s="1"/>
  <c r="AA43" i="1" a="1"/>
  <c r="AA43" i="1" s="1"/>
  <c r="AA80" i="1" a="1"/>
  <c r="AA80" i="1" s="1"/>
  <c r="AA26" i="1" a="1"/>
  <c r="AA26" i="1" s="1"/>
  <c r="AA217" i="1" a="1"/>
  <c r="AA217" i="1" s="1"/>
  <c r="AA204" i="1" a="1"/>
  <c r="AA204" i="1" s="1"/>
  <c r="AA91" i="1" a="1"/>
  <c r="AA91" i="1" s="1"/>
  <c r="AA139" i="1" a="1"/>
  <c r="AA139" i="1" s="1"/>
  <c r="AA222" i="1" a="1"/>
  <c r="AA222" i="1" s="1"/>
  <c r="AA38" i="1" a="1"/>
  <c r="AA38" i="1" s="1"/>
  <c r="AA203" i="1" a="1"/>
  <c r="AA203" i="1" s="1"/>
  <c r="AA233" i="1" a="1"/>
  <c r="AA233" i="1" s="1"/>
  <c r="AA64" i="1" a="1"/>
  <c r="AA64" i="1" s="1"/>
  <c r="AA37" i="1" a="1"/>
  <c r="AA37" i="1" s="1"/>
  <c r="AA105" i="1" a="1"/>
  <c r="AA105" i="1" s="1"/>
  <c r="AA58" i="1" a="1"/>
  <c r="AA58" i="1" s="1"/>
  <c r="AA220" i="1" a="1"/>
  <c r="AA220" i="1" s="1"/>
  <c r="AA248" i="1" a="1"/>
  <c r="AA248" i="1" s="1"/>
  <c r="AA155" i="1" a="1"/>
  <c r="AA155" i="1" s="1"/>
  <c r="AA218" i="1" a="1"/>
  <c r="AA218" i="1" s="1"/>
  <c r="AF8" i="1"/>
  <c r="AA118" i="1" a="1"/>
  <c r="AA118" i="1" s="1"/>
  <c r="AA166" i="1" a="1"/>
  <c r="AA166" i="1" s="1"/>
  <c r="AA187" i="1" a="1"/>
  <c r="AA187" i="1" s="1"/>
  <c r="AA253" i="1" a="1"/>
  <c r="AA253" i="1" s="1"/>
  <c r="AA56" i="1" a="1"/>
  <c r="AA56" i="1" s="1"/>
  <c r="AA62" i="1" a="1"/>
  <c r="AA62" i="1" s="1"/>
  <c r="AA21" i="1" a="1"/>
  <c r="AA21" i="1" s="1"/>
  <c r="AA50" i="1" a="1"/>
  <c r="AA50" i="1" s="1"/>
  <c r="AA121" i="1" a="1"/>
  <c r="AA121" i="1" s="1"/>
  <c r="AA185" i="1" a="1"/>
  <c r="AA185" i="1" s="1"/>
  <c r="AA108" i="1" a="1"/>
  <c r="AA108" i="1" s="1"/>
  <c r="AA172" i="1" a="1"/>
  <c r="AA172" i="1" s="1"/>
  <c r="AA236" i="1" a="1"/>
  <c r="AA236" i="1" s="1"/>
  <c r="AA107" i="1" a="1"/>
  <c r="AA107" i="1" s="1"/>
  <c r="AA130" i="1" a="1"/>
  <c r="AA130" i="1" s="1"/>
  <c r="AA247" i="1" a="1"/>
  <c r="AA247" i="1" s="1"/>
  <c r="AA171" i="1" a="1"/>
  <c r="AA171" i="1" s="1"/>
  <c r="AA190" i="1" a="1"/>
  <c r="AA190" i="1" s="1"/>
  <c r="AA69" i="1" a="1"/>
  <c r="AA69" i="1" s="1"/>
  <c r="AA52" i="1" a="1"/>
  <c r="AA52" i="1" s="1"/>
  <c r="AA49" i="1" a="1"/>
  <c r="AA49" i="1" s="1"/>
  <c r="AA29" i="1" a="1"/>
  <c r="AA29" i="1" s="1"/>
  <c r="AA137" i="1" a="1"/>
  <c r="AA137" i="1" s="1"/>
  <c r="AA201" i="1" a="1"/>
  <c r="AA201" i="1" s="1"/>
  <c r="AA124" i="1" a="1"/>
  <c r="AA124" i="1" s="1"/>
  <c r="AA188" i="1" a="1"/>
  <c r="AA188" i="1" s="1"/>
  <c r="AA61" i="1" a="1"/>
  <c r="AA61" i="1" s="1"/>
  <c r="AA123" i="1" a="1"/>
  <c r="AA123" i="1" s="1"/>
  <c r="AA146" i="1" a="1"/>
  <c r="AA146" i="1" s="1"/>
  <c r="AA106" i="1" a="1"/>
  <c r="AA106" i="1" s="1"/>
  <c r="AA191" i="1" a="1"/>
  <c r="AA191" i="1" s="1"/>
  <c r="AA206" i="1" a="1"/>
  <c r="AA206" i="1" s="1"/>
  <c r="AA25" i="1" a="1"/>
  <c r="AA25" i="1" s="1"/>
  <c r="AA125" i="1" a="1"/>
  <c r="AA125" i="1" s="1"/>
  <c r="AA240" i="1" a="1"/>
  <c r="AA240" i="1" s="1"/>
  <c r="AA174" i="1" a="1"/>
  <c r="AA174" i="1" s="1"/>
  <c r="AA24" i="1" a="1"/>
  <c r="AA24" i="1" s="1"/>
  <c r="AA97" i="1" a="1"/>
  <c r="AA97" i="1" s="1"/>
  <c r="AA212" i="1" a="1"/>
  <c r="AA212" i="1" s="1"/>
  <c r="AA147" i="1" a="1"/>
  <c r="AA147" i="1" s="1"/>
  <c r="AA92" i="1" a="1"/>
  <c r="AA92" i="1" s="1"/>
  <c r="AA47" i="1" a="1"/>
  <c r="AA47" i="1" s="1"/>
  <c r="AA73" i="1" a="1"/>
  <c r="AA73" i="1" s="1"/>
  <c r="AA189" i="1" a="1"/>
  <c r="AA189" i="1" s="1"/>
  <c r="AA111" i="1" a="1"/>
  <c r="AA111" i="1" s="1"/>
  <c r="AA195" i="1" a="1"/>
  <c r="AA195" i="1" s="1"/>
  <c r="AA42" i="1" a="1"/>
  <c r="AA42" i="1" s="1"/>
  <c r="AA161" i="1" a="1"/>
  <c r="AA161" i="1" s="1"/>
  <c r="AA59" i="1" a="1"/>
  <c r="AA59" i="1" s="1"/>
  <c r="AA215" i="1" a="1"/>
  <c r="AA215" i="1" s="1"/>
  <c r="AA60" i="1" a="1"/>
  <c r="AA60" i="1" s="1"/>
  <c r="AA112" i="1" a="1"/>
  <c r="AA112" i="1" s="1"/>
  <c r="AA135" i="1" a="1"/>
  <c r="AA135" i="1" s="1"/>
  <c r="AA182" i="1" a="1"/>
  <c r="AA182" i="1" s="1"/>
  <c r="AA225" i="1" a="1"/>
  <c r="AA225" i="1" s="1"/>
  <c r="AA231" i="1" a="1"/>
  <c r="AA231" i="1" s="1"/>
  <c r="AA230" i="1" a="1"/>
  <c r="AA230" i="1" s="1"/>
  <c r="AA30" i="1" a="1"/>
  <c r="AA30" i="1" s="1"/>
  <c r="AA72" i="1" a="1"/>
  <c r="AA72" i="1" s="1"/>
  <c r="AA20" i="1" a="1"/>
  <c r="AA20" i="1" s="1"/>
  <c r="AA22" i="1" a="1"/>
  <c r="AA22" i="1" s="1"/>
  <c r="AA45" i="1" a="1"/>
  <c r="AA45" i="1" s="1"/>
  <c r="AA176" i="1" a="1"/>
  <c r="AA176" i="1" s="1"/>
  <c r="AA255" i="1" a="1"/>
  <c r="AA255" i="1" s="1"/>
  <c r="AA19" i="1" a="1"/>
  <c r="AA19" i="1" s="1"/>
  <c r="AA148" i="1" a="1"/>
  <c r="AA148" i="1" s="1"/>
  <c r="AA170" i="1" a="1"/>
  <c r="AA170" i="1" s="1"/>
  <c r="AA89" i="1" a="1"/>
  <c r="AA89" i="1" s="1"/>
  <c r="AC16" i="1"/>
  <c r="AG26" i="1"/>
  <c r="AG25" i="1"/>
  <c r="AD16" i="1"/>
  <c r="AF11" i="1"/>
  <c r="AI22" i="1"/>
  <c r="AI21" i="1"/>
  <c r="AC12" i="1"/>
  <c r="AG18" i="1"/>
  <c r="AG17" i="1"/>
  <c r="AF16" i="1" s="1"/>
  <c r="AD12" i="1"/>
  <c r="AA86" i="1" a="1"/>
  <c r="AA86" i="1" s="1"/>
  <c r="AB18" i="1"/>
  <c r="AA17" i="1" a="1"/>
  <c r="AA17" i="1" s="1"/>
  <c r="AA57" i="1" a="1"/>
  <c r="AA57" i="1" s="1"/>
  <c r="AA157" i="1" a="1"/>
  <c r="AA157" i="1" s="1"/>
  <c r="AA221" i="1" a="1"/>
  <c r="AA221" i="1" s="1"/>
  <c r="AA144" i="1" a="1"/>
  <c r="AA144" i="1" s="1"/>
  <c r="AA208" i="1" a="1"/>
  <c r="AA208" i="1" s="1"/>
  <c r="AA243" i="1" a="1"/>
  <c r="AA243" i="1" s="1"/>
  <c r="AA93" i="1" a="1"/>
  <c r="AA93" i="1" s="1"/>
  <c r="AA167" i="1" a="1"/>
  <c r="AA167" i="1" s="1"/>
  <c r="AA142" i="1" a="1"/>
  <c r="AA142" i="1" s="1"/>
  <c r="AA210" i="1" a="1"/>
  <c r="AA210" i="1" s="1"/>
  <c r="AA227" i="1" a="1"/>
  <c r="AA227" i="1" s="1"/>
  <c r="AA241" i="1" a="1"/>
  <c r="AA241" i="1" s="1"/>
  <c r="AA51" i="1" a="1"/>
  <c r="AA51" i="1" s="1"/>
  <c r="AA94" i="1" a="1"/>
  <c r="AA94" i="1" s="1"/>
  <c r="AC15" i="1"/>
  <c r="AD15" i="1"/>
  <c r="AG24" i="1"/>
  <c r="AG23" i="1"/>
  <c r="AF22" i="1" s="1"/>
  <c r="AA129" i="1" a="1"/>
  <c r="AA129" i="1" s="1"/>
  <c r="AA193" i="1" a="1"/>
  <c r="AA193" i="1" s="1"/>
  <c r="AA116" i="1" a="1"/>
  <c r="AA116" i="1" s="1"/>
  <c r="AA180" i="1" a="1"/>
  <c r="AA180" i="1" s="1"/>
  <c r="AA244" i="1" a="1"/>
  <c r="AA244" i="1" s="1"/>
  <c r="AA115" i="1" a="1"/>
  <c r="AA115" i="1" s="1"/>
  <c r="AA138" i="1" a="1"/>
  <c r="AA138" i="1" s="1"/>
  <c r="AA79" i="1" a="1"/>
  <c r="AA79" i="1" s="1"/>
  <c r="AA179" i="1" a="1"/>
  <c r="AA179" i="1" s="1"/>
  <c r="AA198" i="1" a="1"/>
  <c r="AA198" i="1" s="1"/>
  <c r="AA250" i="1" a="1"/>
  <c r="AA250" i="1" s="1"/>
  <c r="AI7" i="1"/>
  <c r="AI8" i="1"/>
  <c r="AA39" i="1" a="1"/>
  <c r="AA39" i="1" s="1"/>
  <c r="AA44" i="1" a="1"/>
  <c r="AA44" i="1" s="1"/>
  <c r="AH14" i="1"/>
  <c r="AH13" i="1"/>
  <c r="AF15" i="1"/>
  <c r="AF12" i="1"/>
  <c r="AC13" i="1"/>
  <c r="AG20" i="1"/>
  <c r="AF19" i="1" s="1"/>
  <c r="AG19" i="1"/>
  <c r="AD13" i="1"/>
  <c r="AF14" i="1"/>
  <c r="AI11" i="1"/>
  <c r="AI12" i="1"/>
  <c r="AH12" i="1"/>
  <c r="AH11" i="1"/>
  <c r="AH22" i="1"/>
  <c r="AH21" i="1"/>
  <c r="AB17" i="1"/>
  <c r="AA16" i="1" a="1"/>
  <c r="AA16" i="1" s="1"/>
  <c r="AA109" i="1" a="1"/>
  <c r="AA109" i="1" s="1"/>
  <c r="AA173" i="1" a="1"/>
  <c r="AA173" i="1" s="1"/>
  <c r="AA96" i="1" a="1"/>
  <c r="AA96" i="1" s="1"/>
  <c r="AA160" i="1" a="1"/>
  <c r="AA160" i="1" s="1"/>
  <c r="AA224" i="1" a="1"/>
  <c r="AA224" i="1" s="1"/>
  <c r="AA95" i="1" a="1"/>
  <c r="AA95" i="1" s="1"/>
  <c r="AA252" i="1" a="1"/>
  <c r="AA252" i="1" s="1"/>
  <c r="AA183" i="1" a="1"/>
  <c r="AA183" i="1" s="1"/>
  <c r="AA158" i="1" a="1"/>
  <c r="AA158" i="1" s="1"/>
  <c r="AA251" i="1" a="1"/>
  <c r="AA251" i="1" s="1"/>
  <c r="AA242" i="1" a="1"/>
  <c r="AA242" i="1" s="1"/>
  <c r="AA88" i="1" a="1"/>
  <c r="AA88" i="1" s="1"/>
  <c r="AA81" i="1" a="1"/>
  <c r="AA81" i="1" s="1"/>
  <c r="AA84" i="1" a="1"/>
  <c r="AA84" i="1" s="1"/>
  <c r="AA54" i="1" a="1"/>
  <c r="AA54" i="1" s="1"/>
  <c r="AA145" i="1" a="1"/>
  <c r="AA145" i="1" s="1"/>
  <c r="AA209" i="1" a="1"/>
  <c r="AA209" i="1" s="1"/>
  <c r="AA132" i="1" a="1"/>
  <c r="AA132" i="1" s="1"/>
  <c r="AA196" i="1" a="1"/>
  <c r="AA196" i="1" s="1"/>
  <c r="AA77" i="1" a="1"/>
  <c r="AA77" i="1" s="1"/>
  <c r="AA66" i="1" a="1"/>
  <c r="AA66" i="1" s="1"/>
  <c r="AA154" i="1" a="1"/>
  <c r="AA154" i="1" s="1"/>
  <c r="AA131" i="1" a="1"/>
  <c r="AA131" i="1" s="1"/>
  <c r="AA199" i="1" a="1"/>
  <c r="AA199" i="1" s="1"/>
  <c r="AA214" i="1" a="1"/>
  <c r="AA214" i="1" s="1"/>
  <c r="AA226" i="1" a="1"/>
  <c r="AA226" i="1" s="1"/>
  <c r="AH7" i="1"/>
  <c r="AH8" i="1"/>
  <c r="AA18" i="1" a="1"/>
  <c r="AA18" i="1" s="1"/>
  <c r="AA74" i="1" a="1"/>
  <c r="AA74" i="1" s="1"/>
  <c r="AA65" i="1" a="1"/>
  <c r="AA65" i="1" s="1"/>
  <c r="AI14" i="1"/>
  <c r="AI13" i="1"/>
  <c r="AI15" i="1"/>
  <c r="AI16" i="1"/>
  <c r="AA70" i="1" a="1"/>
  <c r="AA70" i="1" s="1"/>
  <c r="AF20" i="1"/>
  <c r="AI10" i="1"/>
  <c r="AA245" i="1" a="1"/>
  <c r="AA245" i="1" s="1"/>
  <c r="AA31" i="1" a="1"/>
  <c r="AA31" i="1" s="1"/>
  <c r="AA36" i="1" a="1"/>
  <c r="AA36" i="1" s="1"/>
  <c r="AA41" i="1" a="1"/>
  <c r="AA41" i="1" s="1"/>
  <c r="AA55" i="1" a="1"/>
  <c r="AA55" i="1" s="1"/>
  <c r="AA141" i="1" a="1"/>
  <c r="AA141" i="1" s="1"/>
  <c r="AA205" i="1" a="1"/>
  <c r="AA205" i="1" s="1"/>
  <c r="AA128" i="1" a="1"/>
  <c r="AA128" i="1" s="1"/>
  <c r="AA192" i="1" a="1"/>
  <c r="AA192" i="1" s="1"/>
  <c r="AA75" i="1" a="1"/>
  <c r="AA75" i="1" s="1"/>
  <c r="AA127" i="1" a="1"/>
  <c r="AA127" i="1" s="1"/>
  <c r="AA151" i="1" a="1"/>
  <c r="AA151" i="1" s="1"/>
  <c r="AA122" i="1" a="1"/>
  <c r="AA122" i="1" s="1"/>
  <c r="AA194" i="1" a="1"/>
  <c r="AA194" i="1" s="1"/>
  <c r="AA211" i="1" a="1"/>
  <c r="AA211" i="1" s="1"/>
  <c r="AA223" i="1" a="1"/>
  <c r="AA223" i="1" s="1"/>
  <c r="AA35" i="1" a="1"/>
  <c r="AA35" i="1" s="1"/>
  <c r="AA40" i="1" a="1"/>
  <c r="AA40" i="1" s="1"/>
  <c r="AA113" i="1" a="1"/>
  <c r="AA113" i="1" s="1"/>
  <c r="AA177" i="1" a="1"/>
  <c r="AA177" i="1" s="1"/>
  <c r="AA100" i="1" a="1"/>
  <c r="AA100" i="1" s="1"/>
  <c r="AA164" i="1" a="1"/>
  <c r="AA164" i="1" s="1"/>
  <c r="AA228" i="1" a="1"/>
  <c r="AA228" i="1" s="1"/>
  <c r="AA99" i="1" a="1"/>
  <c r="AA99" i="1" s="1"/>
  <c r="AA98" i="1" a="1"/>
  <c r="AA98" i="1" s="1"/>
  <c r="AA102" i="1" a="1"/>
  <c r="AA102" i="1" s="1"/>
  <c r="AA163" i="1" a="1"/>
  <c r="AA163" i="1" s="1"/>
  <c r="AA126" i="1" a="1"/>
  <c r="AA126" i="1" s="1"/>
  <c r="AA246" i="1" a="1"/>
  <c r="AA246" i="1" s="1"/>
  <c r="AA23" i="1" a="1"/>
  <c r="AA23" i="1" s="1"/>
  <c r="AA28" i="1" a="1"/>
  <c r="AA28" i="1" s="1"/>
  <c r="AA33" i="1" a="1"/>
  <c r="AA33" i="1" s="1"/>
  <c r="AA46" i="1" a="1"/>
  <c r="AA46" i="1" s="1"/>
  <c r="AF13" i="1"/>
  <c r="AA76" i="1" a="1"/>
  <c r="AA76" i="1" s="1"/>
  <c r="AH16" i="1"/>
  <c r="AH15" i="1"/>
  <c r="AA63" i="1" a="1"/>
  <c r="AA63" i="1" s="1"/>
  <c r="AF18" i="1" l="1"/>
  <c r="AG28" i="1"/>
  <c r="AC17" i="1"/>
  <c r="AD17" i="1"/>
  <c r="AG27" i="1"/>
  <c r="AF26" i="1" s="1"/>
  <c r="AI19" i="1"/>
  <c r="AI20" i="1"/>
  <c r="AF23" i="1"/>
  <c r="AI17" i="1"/>
  <c r="AI18" i="1"/>
  <c r="AI25" i="1"/>
  <c r="AI26" i="1"/>
  <c r="AI23" i="1"/>
  <c r="AI24" i="1"/>
  <c r="AF24" i="1"/>
  <c r="AH23" i="1"/>
  <c r="AH24" i="1"/>
  <c r="AB19" i="1"/>
  <c r="AG30" i="1"/>
  <c r="AC18" i="1"/>
  <c r="AG29" i="1"/>
  <c r="AD18" i="1"/>
  <c r="AF17" i="1"/>
  <c r="AF25" i="1"/>
  <c r="AH20" i="1"/>
  <c r="AH19" i="1"/>
  <c r="AH17" i="1"/>
  <c r="AH18" i="1"/>
  <c r="AF21" i="1"/>
  <c r="AH25" i="1"/>
  <c r="AH26" i="1"/>
  <c r="AF28" i="1" l="1"/>
  <c r="AH30" i="1"/>
  <c r="AH29" i="1"/>
  <c r="AI27" i="1"/>
  <c r="AI28" i="1"/>
  <c r="AF29" i="1"/>
  <c r="AH28" i="1"/>
  <c r="AH27" i="1"/>
  <c r="AI30" i="1"/>
  <c r="AI29" i="1"/>
  <c r="AB20" i="1"/>
  <c r="AC19" i="1"/>
  <c r="AD19" i="1"/>
  <c r="AG32" i="1"/>
  <c r="AG31" i="1"/>
  <c r="AF30" i="1" s="1"/>
  <c r="AF27" i="1"/>
  <c r="AF31" i="1" l="1"/>
  <c r="AI31" i="1"/>
  <c r="AI32" i="1"/>
  <c r="AH31" i="1"/>
  <c r="AH32" i="1"/>
  <c r="AB21" i="1"/>
  <c r="AC20" i="1"/>
  <c r="AG34" i="1"/>
  <c r="AD20" i="1"/>
  <c r="AG33" i="1"/>
  <c r="AF32" i="1" s="1"/>
  <c r="AF33" i="1" l="1"/>
  <c r="AH34" i="1"/>
  <c r="AH33" i="1"/>
  <c r="AI33" i="1"/>
  <c r="AI34" i="1"/>
  <c r="AB22" i="1"/>
  <c r="AC21" i="1"/>
  <c r="AG36" i="1"/>
  <c r="AG35" i="1"/>
  <c r="AF34" i="1" s="1"/>
  <c r="AD21" i="1"/>
  <c r="AH36" i="1" l="1"/>
  <c r="AH35" i="1"/>
  <c r="AF35" i="1"/>
  <c r="AI36" i="1"/>
  <c r="AI35" i="1"/>
  <c r="AB23" i="1"/>
  <c r="AG38" i="1"/>
  <c r="AF37" i="1" s="1"/>
  <c r="AC22" i="1"/>
  <c r="AD22" i="1"/>
  <c r="AG37" i="1"/>
  <c r="AF36" i="1" s="1"/>
  <c r="AH38" i="1" l="1"/>
  <c r="AH37" i="1"/>
  <c r="AB24" i="1"/>
  <c r="AC23" i="1"/>
  <c r="AD23" i="1"/>
  <c r="AG40" i="1"/>
  <c r="AG39" i="1"/>
  <c r="AF38" i="1" s="1"/>
  <c r="AI38" i="1"/>
  <c r="AI37" i="1"/>
  <c r="AH39" i="1" l="1"/>
  <c r="AH40" i="1"/>
  <c r="AB25" i="1"/>
  <c r="AC24" i="1"/>
  <c r="AG42" i="1"/>
  <c r="AG41" i="1"/>
  <c r="AF40" i="1" s="1"/>
  <c r="AD24" i="1"/>
  <c r="AF39" i="1"/>
  <c r="AI40" i="1"/>
  <c r="AI39" i="1"/>
  <c r="AH41" i="1" l="1"/>
  <c r="AH42" i="1"/>
  <c r="AB26" i="1"/>
  <c r="AC25" i="1"/>
  <c r="AG44" i="1"/>
  <c r="AD25" i="1"/>
  <c r="AG43" i="1"/>
  <c r="AF42" i="1" s="1"/>
  <c r="AI41" i="1"/>
  <c r="AI42" i="1"/>
  <c r="AF41" i="1"/>
  <c r="AH44" i="1" l="1"/>
  <c r="AH43" i="1"/>
  <c r="AB27" i="1"/>
  <c r="AC26" i="1"/>
  <c r="AG46" i="1"/>
  <c r="AG45" i="1"/>
  <c r="AF44" i="1" s="1"/>
  <c r="AD26" i="1"/>
  <c r="AI44" i="1"/>
  <c r="AI43" i="1"/>
  <c r="AF43" i="1"/>
  <c r="AH46" i="1" l="1"/>
  <c r="AH45" i="1"/>
  <c r="AI46" i="1"/>
  <c r="AI45" i="1"/>
  <c r="AB28" i="1"/>
  <c r="AC27" i="1"/>
  <c r="AD27" i="1"/>
  <c r="AG48" i="1"/>
  <c r="AF47" i="1" s="1"/>
  <c r="AG47" i="1"/>
  <c r="AF46" i="1" s="1"/>
  <c r="AF45" i="1"/>
  <c r="AI48" i="1" l="1"/>
  <c r="AI47" i="1"/>
  <c r="AH47" i="1"/>
  <c r="AH48" i="1"/>
  <c r="AB29" i="1"/>
  <c r="AG50" i="1"/>
  <c r="AC28" i="1"/>
  <c r="AG49" i="1"/>
  <c r="AF48" i="1" s="1"/>
  <c r="AD28" i="1"/>
  <c r="AH50" i="1" l="1"/>
  <c r="AH49" i="1"/>
  <c r="AF49" i="1"/>
  <c r="AI49" i="1"/>
  <c r="AI50" i="1"/>
  <c r="AB30" i="1"/>
  <c r="AC29" i="1"/>
  <c r="AG52" i="1"/>
  <c r="AF51" i="1" s="1"/>
  <c r="AG51" i="1"/>
  <c r="AF50" i="1" s="1"/>
  <c r="AD29" i="1"/>
  <c r="AH52" i="1" l="1"/>
  <c r="AH51" i="1"/>
  <c r="AB31" i="1"/>
  <c r="AC30" i="1"/>
  <c r="AG54" i="1"/>
  <c r="AD30" i="1"/>
  <c r="AG53" i="1"/>
  <c r="AF52" i="1" s="1"/>
  <c r="AI52" i="1"/>
  <c r="AI51" i="1"/>
  <c r="AH53" i="1" l="1"/>
  <c r="AH54" i="1"/>
  <c r="AB32" i="1"/>
  <c r="AD31" i="1"/>
  <c r="AG56" i="1"/>
  <c r="AC31" i="1"/>
  <c r="AG55" i="1"/>
  <c r="AF54" i="1" s="1"/>
  <c r="AI54" i="1"/>
  <c r="AI53" i="1"/>
  <c r="AF53" i="1"/>
  <c r="AI56" i="1" l="1"/>
  <c r="AI55" i="1"/>
  <c r="AB33" i="1"/>
  <c r="AC32" i="1"/>
  <c r="AG58" i="1"/>
  <c r="AG57" i="1"/>
  <c r="AF56" i="1" s="1"/>
  <c r="AD32" i="1"/>
  <c r="AH55" i="1"/>
  <c r="AH56" i="1"/>
  <c r="AF55" i="1"/>
  <c r="AH58" i="1" l="1"/>
  <c r="AH57" i="1"/>
  <c r="AI57" i="1"/>
  <c r="AI58" i="1"/>
  <c r="AB34" i="1"/>
  <c r="AC33" i="1"/>
  <c r="AG60" i="1"/>
  <c r="AF59" i="1" s="1"/>
  <c r="AD33" i="1"/>
  <c r="AG59" i="1"/>
  <c r="AF58" i="1" s="1"/>
  <c r="AF57" i="1"/>
  <c r="AI60" i="1" l="1"/>
  <c r="AI59" i="1"/>
  <c r="AH60" i="1"/>
  <c r="AH59" i="1"/>
  <c r="AB35" i="1"/>
  <c r="AC34" i="1"/>
  <c r="AG62" i="1"/>
  <c r="AG61" i="1"/>
  <c r="AF60" i="1" s="1"/>
  <c r="AD34" i="1"/>
  <c r="AF61" i="1" l="1"/>
  <c r="AH62" i="1"/>
  <c r="AH61" i="1"/>
  <c r="AI62" i="1"/>
  <c r="AI61" i="1"/>
  <c r="AB36" i="1"/>
  <c r="AC35" i="1"/>
  <c r="AD35" i="1"/>
  <c r="AG64" i="1"/>
  <c r="AG63" i="1"/>
  <c r="AF62" i="1" s="1"/>
  <c r="AI64" i="1" l="1"/>
  <c r="AI63" i="1"/>
  <c r="AH63" i="1"/>
  <c r="AH64" i="1"/>
  <c r="AB37" i="1"/>
  <c r="AG66" i="1"/>
  <c r="AC36" i="1"/>
  <c r="AD36" i="1"/>
  <c r="AG65" i="1"/>
  <c r="AF64" i="1" s="1"/>
  <c r="AF63" i="1"/>
  <c r="AF65" i="1" l="1"/>
  <c r="AH65" i="1"/>
  <c r="AH66" i="1"/>
  <c r="AI65" i="1"/>
  <c r="AI66" i="1"/>
  <c r="AB38" i="1"/>
  <c r="AC37" i="1"/>
  <c r="AG68" i="1"/>
  <c r="AF67" i="1" s="1"/>
  <c r="AD37" i="1"/>
  <c r="AG67" i="1"/>
  <c r="AF66" i="1" s="1"/>
  <c r="AI68" i="1" l="1"/>
  <c r="AI67" i="1"/>
  <c r="AH68" i="1"/>
  <c r="AH67" i="1"/>
  <c r="AB39" i="1"/>
  <c r="AC38" i="1"/>
  <c r="AG70" i="1"/>
  <c r="AF69" i="1" s="1"/>
  <c r="AD38" i="1"/>
  <c r="AG69" i="1"/>
  <c r="AF68" i="1" s="1"/>
  <c r="AI70" i="1" l="1"/>
  <c r="AI69" i="1"/>
  <c r="AH70" i="1"/>
  <c r="AH69" i="1"/>
  <c r="AB40" i="1"/>
  <c r="AD39" i="1"/>
  <c r="AG72" i="1"/>
  <c r="AF71" i="1" s="1"/>
  <c r="AC39" i="1"/>
  <c r="AG71" i="1"/>
  <c r="AF70" i="1" s="1"/>
  <c r="AH71" i="1" l="1"/>
  <c r="AH72" i="1"/>
  <c r="AI72" i="1"/>
  <c r="AI71" i="1"/>
  <c r="AB41" i="1"/>
  <c r="AC40" i="1"/>
  <c r="AG74" i="1"/>
  <c r="AG73" i="1"/>
  <c r="AF72" i="1" s="1"/>
  <c r="AD40" i="1"/>
  <c r="AH74" i="1" l="1"/>
  <c r="AH73" i="1"/>
  <c r="AF73" i="1"/>
  <c r="AI73" i="1"/>
  <c r="AI74" i="1"/>
  <c r="AB42" i="1"/>
  <c r="AC41" i="1"/>
  <c r="AG76" i="1"/>
  <c r="AF75" i="1" s="1"/>
  <c r="AD41" i="1"/>
  <c r="AG75" i="1"/>
  <c r="AF74" i="1" s="1"/>
  <c r="AB43" i="1" l="1"/>
  <c r="AC42" i="1"/>
  <c r="AG78" i="1"/>
  <c r="AG77" i="1"/>
  <c r="AF76" i="1" s="1"/>
  <c r="AD42" i="1"/>
  <c r="AH76" i="1"/>
  <c r="AH75" i="1"/>
  <c r="AI76" i="1"/>
  <c r="AI75" i="1"/>
  <c r="AF77" i="1" l="1"/>
  <c r="AH77" i="1"/>
  <c r="AH78" i="1"/>
  <c r="AI78" i="1"/>
  <c r="AI77" i="1"/>
  <c r="AB44" i="1"/>
  <c r="AC43" i="1"/>
  <c r="AD43" i="1"/>
  <c r="AG80" i="1"/>
  <c r="AG79" i="1"/>
  <c r="AF78" i="1" s="1"/>
  <c r="AI80" i="1" l="1"/>
  <c r="AI79" i="1"/>
  <c r="AB45" i="1"/>
  <c r="AG82" i="1"/>
  <c r="AF81" i="1" s="1"/>
  <c r="AC44" i="1"/>
  <c r="AG81" i="1"/>
  <c r="AF80" i="1" s="1"/>
  <c r="AD44" i="1"/>
  <c r="AH79" i="1"/>
  <c r="AH80" i="1"/>
  <c r="AF79" i="1"/>
  <c r="AI81" i="1" l="1"/>
  <c r="AI82" i="1"/>
  <c r="AB46" i="1"/>
  <c r="AC45" i="1"/>
  <c r="AG84" i="1"/>
  <c r="AG83" i="1"/>
  <c r="AF82" i="1" s="1"/>
  <c r="AD45" i="1"/>
  <c r="AH82" i="1"/>
  <c r="AH81" i="1"/>
  <c r="AH84" i="1" l="1"/>
  <c r="AH83" i="1"/>
  <c r="AB47" i="1"/>
  <c r="AC46" i="1"/>
  <c r="AG86" i="1"/>
  <c r="AD46" i="1"/>
  <c r="AG85" i="1"/>
  <c r="AF84" i="1" s="1"/>
  <c r="AI84" i="1"/>
  <c r="AI83" i="1"/>
  <c r="AF83" i="1"/>
  <c r="AH86" i="1" l="1"/>
  <c r="AH85" i="1"/>
  <c r="AB48" i="1"/>
  <c r="AD47" i="1"/>
  <c r="AG88" i="1"/>
  <c r="AC47" i="1"/>
  <c r="AG87" i="1"/>
  <c r="AF86" i="1" s="1"/>
  <c r="AI86" i="1"/>
  <c r="AI85" i="1"/>
  <c r="AF85" i="1"/>
  <c r="AB49" i="1" l="1"/>
  <c r="AC48" i="1"/>
  <c r="AG90" i="1"/>
  <c r="AG89" i="1"/>
  <c r="AF88" i="1" s="1"/>
  <c r="AD48" i="1"/>
  <c r="AH87" i="1"/>
  <c r="AH88" i="1"/>
  <c r="AI88" i="1"/>
  <c r="AI87" i="1"/>
  <c r="AF87" i="1"/>
  <c r="AF89" i="1" l="1"/>
  <c r="AH89" i="1"/>
  <c r="AH90" i="1"/>
  <c r="AI89" i="1"/>
  <c r="AI90" i="1"/>
  <c r="AB50" i="1"/>
  <c r="AC49" i="1"/>
  <c r="AG92" i="1"/>
  <c r="AF91" i="1" s="1"/>
  <c r="AD49" i="1"/>
  <c r="AG91" i="1"/>
  <c r="AF90" i="1" s="1"/>
  <c r="AH92" i="1" l="1"/>
  <c r="AH91" i="1"/>
  <c r="AB51" i="1"/>
  <c r="AC50" i="1"/>
  <c r="AG94" i="1"/>
  <c r="AG93" i="1"/>
  <c r="AF92" i="1" s="1"/>
  <c r="AD50" i="1"/>
  <c r="AI92" i="1"/>
  <c r="AI91" i="1"/>
  <c r="AH94" i="1" l="1"/>
  <c r="AH93" i="1"/>
  <c r="AB52" i="1"/>
  <c r="AC51" i="1"/>
  <c r="AD51" i="1"/>
  <c r="AG96" i="1"/>
  <c r="AG95" i="1"/>
  <c r="AF94" i="1" s="1"/>
  <c r="AI94" i="1"/>
  <c r="AI93" i="1"/>
  <c r="AF93" i="1"/>
  <c r="AH95" i="1" l="1"/>
  <c r="AH96" i="1"/>
  <c r="AB53" i="1"/>
  <c r="AC52" i="1"/>
  <c r="AG98" i="1"/>
  <c r="AD52" i="1"/>
  <c r="AG97" i="1"/>
  <c r="AF96" i="1" s="1"/>
  <c r="AF95" i="1"/>
  <c r="AI96" i="1"/>
  <c r="AI95" i="1"/>
  <c r="AH98" i="1" l="1"/>
  <c r="AH97" i="1"/>
  <c r="AC53" i="1"/>
  <c r="AG100" i="1"/>
  <c r="AF99" i="1" s="1"/>
  <c r="AB54" i="1"/>
  <c r="AG99" i="1"/>
  <c r="AF98" i="1" s="1"/>
  <c r="AD53" i="1"/>
  <c r="AI97" i="1"/>
  <c r="AI98" i="1"/>
  <c r="AF97" i="1"/>
  <c r="AH100" i="1" l="1"/>
  <c r="AH99" i="1"/>
  <c r="AI100" i="1"/>
  <c r="AI99" i="1"/>
  <c r="AB55" i="1"/>
  <c r="AG102" i="1"/>
  <c r="AF101" i="1" s="1"/>
  <c r="AC54" i="1"/>
  <c r="AD54" i="1"/>
  <c r="AG101" i="1"/>
  <c r="AF100" i="1" s="1"/>
  <c r="AI102" i="1" l="1"/>
  <c r="AI101" i="1"/>
  <c r="AH101" i="1"/>
  <c r="AH102" i="1"/>
  <c r="AB56" i="1"/>
  <c r="AC55" i="1"/>
  <c r="AD55" i="1"/>
  <c r="AG104" i="1"/>
  <c r="AG103" i="1"/>
  <c r="AF102" i="1" s="1"/>
  <c r="AF103" i="1" l="1"/>
  <c r="AH103" i="1"/>
  <c r="AH104" i="1"/>
  <c r="AI104" i="1"/>
  <c r="AI103" i="1"/>
  <c r="AB57" i="1"/>
  <c r="AC56" i="1"/>
  <c r="AD56" i="1"/>
  <c r="AG106" i="1"/>
  <c r="AG105" i="1"/>
  <c r="AF104" i="1" s="1"/>
  <c r="AF105" i="1" l="1"/>
  <c r="AH106" i="1"/>
  <c r="AH105" i="1"/>
  <c r="AI106" i="1"/>
  <c r="AI105" i="1"/>
  <c r="AC57" i="1"/>
  <c r="AB58" i="1"/>
  <c r="AD57" i="1"/>
  <c r="AG108" i="1"/>
  <c r="AG107" i="1"/>
  <c r="AF106" i="1" s="1"/>
  <c r="AF107" i="1" l="1"/>
  <c r="AI108" i="1"/>
  <c r="AI107" i="1"/>
  <c r="AB59" i="1"/>
  <c r="AD58" i="1"/>
  <c r="AC58" i="1"/>
  <c r="AG110" i="1"/>
  <c r="AG109" i="1"/>
  <c r="AF108" i="1" s="1"/>
  <c r="AH108" i="1"/>
  <c r="AH107" i="1"/>
  <c r="AB60" i="1" l="1"/>
  <c r="AC59" i="1"/>
  <c r="AD59" i="1"/>
  <c r="AG112" i="1"/>
  <c r="AF111" i="1" s="1"/>
  <c r="AG111" i="1"/>
  <c r="AF110" i="1" s="1"/>
  <c r="AI110" i="1"/>
  <c r="AI109" i="1"/>
  <c r="AF109" i="1"/>
  <c r="AH110" i="1"/>
  <c r="AH109" i="1"/>
  <c r="AI112" i="1" l="1"/>
  <c r="AI111" i="1"/>
  <c r="AH112" i="1"/>
  <c r="AH111" i="1"/>
  <c r="AB61" i="1"/>
  <c r="AC60" i="1"/>
  <c r="AD60" i="1"/>
  <c r="AG114" i="1"/>
  <c r="AF113" i="1" s="1"/>
  <c r="AG113" i="1"/>
  <c r="AF112" i="1" s="1"/>
  <c r="AH114" i="1" l="1"/>
  <c r="AH113" i="1"/>
  <c r="AI114" i="1"/>
  <c r="AI113" i="1"/>
  <c r="AC61" i="1"/>
  <c r="AB62" i="1"/>
  <c r="AD61" i="1"/>
  <c r="AG116" i="1"/>
  <c r="AF115" i="1" s="1"/>
  <c r="AG115" i="1"/>
  <c r="AF114" i="1" s="1"/>
  <c r="AI116" i="1" l="1"/>
  <c r="AI115" i="1"/>
  <c r="AB63" i="1"/>
  <c r="AC62" i="1"/>
  <c r="AD62" i="1"/>
  <c r="AG118" i="1"/>
  <c r="AG117" i="1"/>
  <c r="AF116" i="1" s="1"/>
  <c r="AH116" i="1"/>
  <c r="AH115" i="1"/>
  <c r="AB64" i="1" l="1"/>
  <c r="AC63" i="1"/>
  <c r="AD63" i="1"/>
  <c r="AG120" i="1"/>
  <c r="AF119" i="1" s="1"/>
  <c r="AG119" i="1"/>
  <c r="AF118" i="1" s="1"/>
  <c r="AH118" i="1"/>
  <c r="AH117" i="1"/>
  <c r="AF117" i="1"/>
  <c r="AI118" i="1"/>
  <c r="AI117" i="1"/>
  <c r="AI120" i="1" l="1"/>
  <c r="AI119" i="1"/>
  <c r="AH120" i="1"/>
  <c r="AH119" i="1"/>
  <c r="AB65" i="1"/>
  <c r="AD64" i="1"/>
  <c r="AC64" i="1"/>
  <c r="AG122" i="1"/>
  <c r="AF121" i="1" s="1"/>
  <c r="AG121" i="1"/>
  <c r="AF120" i="1" s="1"/>
  <c r="AI122" i="1" l="1"/>
  <c r="AI121" i="1"/>
  <c r="AH122" i="1"/>
  <c r="AH121" i="1"/>
  <c r="AC65" i="1"/>
  <c r="AB66" i="1"/>
  <c r="AG124" i="1"/>
  <c r="AF123" i="1" s="1"/>
  <c r="AD65" i="1"/>
  <c r="AG123" i="1"/>
  <c r="AF122" i="1" s="1"/>
  <c r="AI124" i="1" l="1"/>
  <c r="AI123" i="1"/>
  <c r="AB67" i="1"/>
  <c r="AD66" i="1"/>
  <c r="AC66" i="1"/>
  <c r="AG126" i="1"/>
  <c r="AG125" i="1"/>
  <c r="AF124" i="1" s="1"/>
  <c r="AH124" i="1"/>
  <c r="AH123" i="1"/>
  <c r="AI126" i="1" l="1"/>
  <c r="AI125" i="1"/>
  <c r="AB68" i="1"/>
  <c r="AC67" i="1"/>
  <c r="AD67" i="1"/>
  <c r="AG128" i="1"/>
  <c r="AG127" i="1"/>
  <c r="AF126" i="1" s="1"/>
  <c r="AF125" i="1"/>
  <c r="AH126" i="1"/>
  <c r="AH125" i="1"/>
  <c r="AH128" i="1" l="1"/>
  <c r="AH127" i="1"/>
  <c r="AB69" i="1"/>
  <c r="AD68" i="1"/>
  <c r="AC68" i="1"/>
  <c r="AG130" i="1"/>
  <c r="AG129" i="1"/>
  <c r="AF128" i="1" s="1"/>
  <c r="AF127" i="1"/>
  <c r="AI128" i="1"/>
  <c r="AI127" i="1"/>
  <c r="AI130" i="1" l="1"/>
  <c r="AI129" i="1"/>
  <c r="AC69" i="1"/>
  <c r="AB70" i="1"/>
  <c r="AD69" i="1"/>
  <c r="AG132" i="1"/>
  <c r="AG131" i="1"/>
  <c r="AF130" i="1" s="1"/>
  <c r="AF129" i="1"/>
  <c r="AH130" i="1"/>
  <c r="AH129" i="1"/>
  <c r="AH132" i="1" l="1"/>
  <c r="AH131" i="1"/>
  <c r="AF131" i="1"/>
  <c r="AB71" i="1"/>
  <c r="AC70" i="1"/>
  <c r="AD70" i="1"/>
  <c r="AG134" i="1"/>
  <c r="AG133" i="1"/>
  <c r="AF132" i="1" s="1"/>
  <c r="AI132" i="1"/>
  <c r="AI131" i="1"/>
  <c r="AB72" i="1" l="1"/>
  <c r="AC71" i="1"/>
  <c r="AD71" i="1"/>
  <c r="AG136" i="1"/>
  <c r="AF135" i="1" s="1"/>
  <c r="AG135" i="1"/>
  <c r="AF134" i="1" s="1"/>
  <c r="AI134" i="1"/>
  <c r="AI133" i="1"/>
  <c r="AF133" i="1"/>
  <c r="AH134" i="1"/>
  <c r="AH133" i="1"/>
  <c r="AI136" i="1" l="1"/>
  <c r="AI135" i="1"/>
  <c r="AH136" i="1"/>
  <c r="AH135" i="1"/>
  <c r="AB73" i="1"/>
  <c r="AC72" i="1"/>
  <c r="AD72" i="1"/>
  <c r="AG138" i="1"/>
  <c r="AF137" i="1" s="1"/>
  <c r="AG137" i="1"/>
  <c r="AF136" i="1" s="1"/>
  <c r="AH138" i="1" l="1"/>
  <c r="AH137" i="1"/>
  <c r="AI138" i="1"/>
  <c r="AI137" i="1"/>
  <c r="AC73" i="1"/>
  <c r="AB74" i="1"/>
  <c r="AD73" i="1"/>
  <c r="AG140" i="1"/>
  <c r="AF139" i="1" s="1"/>
  <c r="AG139" i="1"/>
  <c r="AF138" i="1" s="1"/>
  <c r="AI140" i="1" l="1"/>
  <c r="AI139" i="1"/>
  <c r="AB75" i="1"/>
  <c r="AD74" i="1"/>
  <c r="AC74" i="1"/>
  <c r="AG142" i="1"/>
  <c r="AG141" i="1"/>
  <c r="AF140" i="1" s="1"/>
  <c r="AH140" i="1"/>
  <c r="AH139" i="1"/>
  <c r="AI142" i="1" l="1"/>
  <c r="AI141" i="1"/>
  <c r="AB76" i="1"/>
  <c r="AC75" i="1"/>
  <c r="AD75" i="1"/>
  <c r="AG144" i="1"/>
  <c r="AG143" i="1"/>
  <c r="AF142" i="1" s="1"/>
  <c r="AF141" i="1"/>
  <c r="AH142" i="1"/>
  <c r="AH141" i="1"/>
  <c r="AB77" i="1" l="1"/>
  <c r="AC76" i="1"/>
  <c r="AD76" i="1"/>
  <c r="AG146" i="1"/>
  <c r="AF145" i="1" s="1"/>
  <c r="AG145" i="1"/>
  <c r="AF144" i="1" s="1"/>
  <c r="AH144" i="1"/>
  <c r="AH143" i="1"/>
  <c r="AF143" i="1"/>
  <c r="AI144" i="1"/>
  <c r="AI143" i="1"/>
  <c r="AI146" i="1" l="1"/>
  <c r="AI145" i="1"/>
  <c r="AH146" i="1"/>
  <c r="AH145" i="1"/>
  <c r="AC77" i="1"/>
  <c r="AB78" i="1"/>
  <c r="AD77" i="1"/>
  <c r="AG148" i="1"/>
  <c r="AF147" i="1" s="1"/>
  <c r="AG147" i="1"/>
  <c r="AF146" i="1" s="1"/>
  <c r="AI148" i="1" l="1"/>
  <c r="AI147" i="1"/>
  <c r="AB79" i="1"/>
  <c r="AC78" i="1"/>
  <c r="AD78" i="1"/>
  <c r="AG150" i="1"/>
  <c r="AG149" i="1"/>
  <c r="AF148" i="1" s="1"/>
  <c r="AH148" i="1"/>
  <c r="AH147" i="1"/>
  <c r="AB80" i="1" l="1"/>
  <c r="AD79" i="1"/>
  <c r="AC79" i="1"/>
  <c r="AG151" i="1"/>
  <c r="AF150" i="1" s="1"/>
  <c r="AG152" i="1"/>
  <c r="AF149" i="1"/>
  <c r="AH149" i="1"/>
  <c r="AH150" i="1"/>
  <c r="AI150" i="1"/>
  <c r="AI149" i="1"/>
  <c r="AH152" i="1" l="1"/>
  <c r="AH151" i="1"/>
  <c r="AI152" i="1"/>
  <c r="AI151" i="1"/>
  <c r="AF151" i="1"/>
  <c r="AB81" i="1"/>
  <c r="AC80" i="1"/>
  <c r="AD80" i="1"/>
  <c r="AG154" i="1"/>
  <c r="AG153" i="1"/>
  <c r="AF152" i="1" s="1"/>
  <c r="AI154" i="1" l="1"/>
  <c r="AI153" i="1"/>
  <c r="AH153" i="1"/>
  <c r="AH154" i="1"/>
  <c r="AC81" i="1"/>
  <c r="AB82" i="1"/>
  <c r="AD81" i="1"/>
  <c r="AG155" i="1"/>
  <c r="AF154" i="1" s="1"/>
  <c r="AG156" i="1"/>
  <c r="AF153" i="1"/>
  <c r="AI156" i="1" l="1"/>
  <c r="AI155" i="1"/>
  <c r="AB83" i="1"/>
  <c r="AC82" i="1"/>
  <c r="AD82" i="1"/>
  <c r="AG158" i="1"/>
  <c r="AG157" i="1"/>
  <c r="AF156" i="1" s="1"/>
  <c r="AF155" i="1"/>
  <c r="AH156" i="1"/>
  <c r="AH155" i="1"/>
  <c r="AH157" i="1" l="1"/>
  <c r="AH158" i="1"/>
  <c r="AB84" i="1"/>
  <c r="AC83" i="1"/>
  <c r="AG159" i="1"/>
  <c r="AF158" i="1" s="1"/>
  <c r="AG160" i="1"/>
  <c r="AF159" i="1" s="1"/>
  <c r="AD83" i="1"/>
  <c r="AF157" i="1"/>
  <c r="AI158" i="1"/>
  <c r="AI157" i="1"/>
  <c r="AH160" i="1" l="1"/>
  <c r="AH159" i="1"/>
  <c r="AI160" i="1"/>
  <c r="AI159" i="1"/>
  <c r="AB85" i="1"/>
  <c r="AC84" i="1"/>
  <c r="AD84" i="1"/>
  <c r="AG161" i="1"/>
  <c r="AF160" i="1" s="1"/>
  <c r="AG162" i="1"/>
  <c r="AI162" i="1" l="1"/>
  <c r="AI161" i="1"/>
  <c r="AH161" i="1"/>
  <c r="AH162" i="1"/>
  <c r="AF161" i="1"/>
  <c r="AC85" i="1"/>
  <c r="AB86" i="1"/>
  <c r="AD85" i="1"/>
  <c r="AG163" i="1"/>
  <c r="AF162" i="1" s="1"/>
  <c r="AG164" i="1"/>
  <c r="AF163" i="1" s="1"/>
  <c r="AB87" i="1" l="1"/>
  <c r="AC86" i="1"/>
  <c r="AD86" i="1"/>
  <c r="AG165" i="1"/>
  <c r="AF164" i="1" s="1"/>
  <c r="AG166" i="1"/>
  <c r="AI164" i="1"/>
  <c r="AI163" i="1"/>
  <c r="AH163" i="1"/>
  <c r="AH164" i="1"/>
  <c r="AI166" i="1" l="1"/>
  <c r="AI165" i="1"/>
  <c r="AH165" i="1"/>
  <c r="AH166" i="1"/>
  <c r="AF165" i="1"/>
  <c r="AB88" i="1"/>
  <c r="AC87" i="1"/>
  <c r="AD87" i="1"/>
  <c r="AG167" i="1"/>
  <c r="AF166" i="1" s="1"/>
  <c r="AG168" i="1"/>
  <c r="AF167" i="1" s="1"/>
  <c r="AI168" i="1" l="1"/>
  <c r="AI167" i="1"/>
  <c r="AB89" i="1"/>
  <c r="AC88" i="1"/>
  <c r="AD88" i="1"/>
  <c r="AG169" i="1"/>
  <c r="AF168" i="1" s="1"/>
  <c r="AG170" i="1"/>
  <c r="AF169" i="1" s="1"/>
  <c r="AH167" i="1"/>
  <c r="AH168" i="1"/>
  <c r="AH169" i="1" l="1"/>
  <c r="AH170" i="1"/>
  <c r="AC89" i="1"/>
  <c r="AB90" i="1"/>
  <c r="AD89" i="1"/>
  <c r="AG171" i="1"/>
  <c r="AF170" i="1" s="1"/>
  <c r="AG172" i="1"/>
  <c r="AF171" i="1" s="1"/>
  <c r="AI170" i="1"/>
  <c r="AI169" i="1"/>
  <c r="AB91" i="1" l="1"/>
  <c r="AC90" i="1"/>
  <c r="AD90" i="1"/>
  <c r="AG173" i="1"/>
  <c r="AF172" i="1" s="1"/>
  <c r="AG174" i="1"/>
  <c r="AH171" i="1"/>
  <c r="AH172" i="1"/>
  <c r="AI172" i="1"/>
  <c r="AI171" i="1"/>
  <c r="AI174" i="1" l="1"/>
  <c r="AI173" i="1"/>
  <c r="AH173" i="1"/>
  <c r="AH174" i="1"/>
  <c r="AF173" i="1"/>
  <c r="AB92" i="1"/>
  <c r="AC91" i="1"/>
  <c r="AD91" i="1"/>
  <c r="AG175" i="1"/>
  <c r="AF174" i="1" s="1"/>
  <c r="AG176" i="1"/>
  <c r="AF175" i="1" s="1"/>
  <c r="AI176" i="1" l="1"/>
  <c r="AI175" i="1"/>
  <c r="AB93" i="1"/>
  <c r="AD92" i="1"/>
  <c r="AC92" i="1"/>
  <c r="AG177" i="1"/>
  <c r="AF176" i="1" s="1"/>
  <c r="AG178" i="1"/>
  <c r="AF177" i="1" s="1"/>
  <c r="AH175" i="1"/>
  <c r="AH176" i="1"/>
  <c r="AI178" i="1" l="1"/>
  <c r="AI177" i="1"/>
  <c r="AC93" i="1"/>
  <c r="AB94" i="1"/>
  <c r="AD93" i="1"/>
  <c r="AG179" i="1"/>
  <c r="AF178" i="1" s="1"/>
  <c r="AG180" i="1"/>
  <c r="AF179" i="1" s="1"/>
  <c r="AH177" i="1"/>
  <c r="AH178" i="1"/>
  <c r="AC94" i="1" l="1"/>
  <c r="AB95" i="1"/>
  <c r="AD94" i="1"/>
  <c r="AG181" i="1"/>
  <c r="AF180" i="1" s="1"/>
  <c r="AG182" i="1"/>
  <c r="AH179" i="1"/>
  <c r="AH180" i="1"/>
  <c r="AI180" i="1"/>
  <c r="AI179" i="1"/>
  <c r="AI182" i="1" l="1"/>
  <c r="AI181" i="1"/>
  <c r="AB96" i="1"/>
  <c r="AD95" i="1"/>
  <c r="AC95" i="1"/>
  <c r="AG183" i="1"/>
  <c r="AF182" i="1" s="1"/>
  <c r="AG184" i="1"/>
  <c r="AF183" i="1" s="1"/>
  <c r="AF181" i="1"/>
  <c r="AH181" i="1"/>
  <c r="AH182" i="1"/>
  <c r="AI184" i="1" l="1"/>
  <c r="AI183" i="1"/>
  <c r="AB97" i="1"/>
  <c r="AD96" i="1"/>
  <c r="AC96" i="1"/>
  <c r="AG185" i="1"/>
  <c r="AF184" i="1" s="1"/>
  <c r="AG186" i="1"/>
  <c r="AF185" i="1" s="1"/>
  <c r="AH183" i="1"/>
  <c r="AH184" i="1"/>
  <c r="AC97" i="1" l="1"/>
  <c r="AB98" i="1"/>
  <c r="AD97" i="1"/>
  <c r="AG187" i="1"/>
  <c r="AF186" i="1" s="1"/>
  <c r="AG188" i="1"/>
  <c r="AI186" i="1"/>
  <c r="AI185" i="1"/>
  <c r="AH185" i="1"/>
  <c r="AH186" i="1"/>
  <c r="AI188" i="1" l="1"/>
  <c r="AI187" i="1"/>
  <c r="AB99" i="1"/>
  <c r="AC98" i="1"/>
  <c r="AD98" i="1"/>
  <c r="AG189" i="1"/>
  <c r="AF188" i="1" s="1"/>
  <c r="AG190" i="1"/>
  <c r="AF189" i="1" s="1"/>
  <c r="AF187" i="1"/>
  <c r="AH187" i="1"/>
  <c r="AH188" i="1"/>
  <c r="AH189" i="1" l="1"/>
  <c r="AH190" i="1"/>
  <c r="AC99" i="1"/>
  <c r="AB100" i="1"/>
  <c r="AD99" i="1"/>
  <c r="AG191" i="1"/>
  <c r="AF190" i="1" s="1"/>
  <c r="AG192" i="1"/>
  <c r="AF191" i="1" s="1"/>
  <c r="AI190" i="1"/>
  <c r="AI189" i="1"/>
  <c r="AB101" i="1" l="1"/>
  <c r="AC100" i="1"/>
  <c r="AD100" i="1"/>
  <c r="AG193" i="1"/>
  <c r="AF192" i="1" s="1"/>
  <c r="AG194" i="1"/>
  <c r="AH191" i="1"/>
  <c r="AH192" i="1"/>
  <c r="AI192" i="1"/>
  <c r="AI191" i="1"/>
  <c r="AI194" i="1" l="1"/>
  <c r="AI193" i="1"/>
  <c r="AH193" i="1"/>
  <c r="AH194" i="1"/>
  <c r="AF193" i="1"/>
  <c r="AC101" i="1"/>
  <c r="AB102" i="1"/>
  <c r="AD101" i="1"/>
  <c r="AG195" i="1"/>
  <c r="AF194" i="1" s="1"/>
  <c r="AG196" i="1"/>
  <c r="AF195" i="1" l="1"/>
  <c r="AI196" i="1"/>
  <c r="AI195" i="1"/>
  <c r="AB103" i="1"/>
  <c r="AC102" i="1"/>
  <c r="AD102" i="1"/>
  <c r="AG197" i="1"/>
  <c r="AF196" i="1" s="1"/>
  <c r="AG198" i="1"/>
  <c r="AF197" i="1" s="1"/>
  <c r="AH195" i="1"/>
  <c r="AH196" i="1"/>
  <c r="AB104" i="1" l="1"/>
  <c r="AD103" i="1"/>
  <c r="AC103" i="1"/>
  <c r="AG199" i="1"/>
  <c r="AF198" i="1" s="1"/>
  <c r="AG200" i="1"/>
  <c r="AH197" i="1"/>
  <c r="AH198" i="1"/>
  <c r="AI198" i="1"/>
  <c r="AI197" i="1"/>
  <c r="AH199" i="1" l="1"/>
  <c r="AH200" i="1"/>
  <c r="AI200" i="1"/>
  <c r="AI199" i="1"/>
  <c r="AF199" i="1"/>
  <c r="AB105" i="1"/>
  <c r="AC104" i="1"/>
  <c r="AD104" i="1"/>
  <c r="AG201" i="1"/>
  <c r="AF200" i="1" s="1"/>
  <c r="AG202" i="1"/>
  <c r="AF201" i="1" l="1"/>
  <c r="AH201" i="1"/>
  <c r="AH202" i="1"/>
  <c r="AC105" i="1"/>
  <c r="AB106" i="1"/>
  <c r="AG203" i="1"/>
  <c r="AF202" i="1" s="1"/>
  <c r="AG204" i="1"/>
  <c r="AF203" i="1" s="1"/>
  <c r="AD105" i="1"/>
  <c r="AI202" i="1"/>
  <c r="AI201" i="1"/>
  <c r="AH203" i="1" l="1"/>
  <c r="AH204" i="1"/>
  <c r="AB107" i="1"/>
  <c r="AC106" i="1"/>
  <c r="AD106" i="1"/>
  <c r="AG205" i="1"/>
  <c r="AF204" i="1" s="1"/>
  <c r="AG206" i="1"/>
  <c r="AF205" i="1" s="1"/>
  <c r="AI204" i="1"/>
  <c r="AI203" i="1"/>
  <c r="AH205" i="1" l="1"/>
  <c r="AH206" i="1"/>
  <c r="AB108" i="1"/>
  <c r="AC107" i="1"/>
  <c r="AG207" i="1"/>
  <c r="AF206" i="1" s="1"/>
  <c r="AG208" i="1"/>
  <c r="AF207" i="1" s="1"/>
  <c r="AD107" i="1"/>
  <c r="AI206" i="1"/>
  <c r="AI205" i="1"/>
  <c r="AI208" i="1" l="1"/>
  <c r="AI207" i="1"/>
  <c r="AB109" i="1"/>
  <c r="AC108" i="1"/>
  <c r="AD108" i="1"/>
  <c r="AG209" i="1"/>
  <c r="AF208" i="1" s="1"/>
  <c r="AG210" i="1"/>
  <c r="AF209" i="1" s="1"/>
  <c r="AH207" i="1"/>
  <c r="AH208" i="1"/>
  <c r="AH209" i="1" l="1"/>
  <c r="AH210" i="1"/>
  <c r="AC109" i="1"/>
  <c r="AB110" i="1"/>
  <c r="AD109" i="1"/>
  <c r="AG211" i="1"/>
  <c r="AF210" i="1" s="1"/>
  <c r="AG212" i="1"/>
  <c r="AF211" i="1" s="1"/>
  <c r="AI210" i="1"/>
  <c r="AI209" i="1"/>
  <c r="AC110" i="1" l="1"/>
  <c r="AB111" i="1"/>
  <c r="AD110" i="1"/>
  <c r="AG213" i="1"/>
  <c r="AF212" i="1" s="1"/>
  <c r="AG214" i="1"/>
  <c r="AH211" i="1"/>
  <c r="AH212" i="1"/>
  <c r="AI212" i="1"/>
  <c r="AI211" i="1"/>
  <c r="AI214" i="1" l="1"/>
  <c r="AI213" i="1"/>
  <c r="AB112" i="1"/>
  <c r="AD111" i="1"/>
  <c r="AC111" i="1"/>
  <c r="AG215" i="1"/>
  <c r="AF214" i="1" s="1"/>
  <c r="AG216" i="1"/>
  <c r="AF215" i="1" s="1"/>
  <c r="AF213" i="1"/>
  <c r="AH213" i="1"/>
  <c r="AH214" i="1"/>
  <c r="AB113" i="1" l="1"/>
  <c r="AC112" i="1"/>
  <c r="AD112" i="1"/>
  <c r="AG217" i="1"/>
  <c r="AF216" i="1" s="1"/>
  <c r="AG218" i="1"/>
  <c r="AI216" i="1"/>
  <c r="AI215" i="1"/>
  <c r="AH215" i="1"/>
  <c r="AH216" i="1"/>
  <c r="AI218" i="1" l="1"/>
  <c r="AI217" i="1"/>
  <c r="AH217" i="1"/>
  <c r="AH218" i="1"/>
  <c r="AF217" i="1"/>
  <c r="AC113" i="1"/>
  <c r="AB114" i="1"/>
  <c r="AD113" i="1"/>
  <c r="AG219" i="1"/>
  <c r="AF218" i="1" s="1"/>
  <c r="AG220" i="1"/>
  <c r="AF219" i="1" s="1"/>
  <c r="AI220" i="1" l="1"/>
  <c r="AI219" i="1"/>
  <c r="AB115" i="1"/>
  <c r="AC114" i="1"/>
  <c r="AD114" i="1"/>
  <c r="AG221" i="1"/>
  <c r="AF220" i="1" s="1"/>
  <c r="AG222" i="1"/>
  <c r="AF221" i="1" s="1"/>
  <c r="AH219" i="1"/>
  <c r="AH220" i="1"/>
  <c r="AH221" i="1" l="1"/>
  <c r="AH222" i="1"/>
  <c r="AC115" i="1"/>
  <c r="AB116" i="1"/>
  <c r="AG223" i="1"/>
  <c r="AF222" i="1" s="1"/>
  <c r="AD115" i="1"/>
  <c r="AG224" i="1"/>
  <c r="AF223" i="1" s="1"/>
  <c r="AI222" i="1"/>
  <c r="AI221" i="1"/>
  <c r="AB117" i="1" l="1"/>
  <c r="AD116" i="1"/>
  <c r="AG225" i="1"/>
  <c r="AF224" i="1" s="1"/>
  <c r="AC116" i="1"/>
  <c r="AG226" i="1"/>
  <c r="AH223" i="1"/>
  <c r="AH224" i="1"/>
  <c r="AI224" i="1"/>
  <c r="AI223" i="1"/>
  <c r="AI226" i="1" l="1"/>
  <c r="AI225" i="1"/>
  <c r="AH225" i="1"/>
  <c r="AH226" i="1"/>
  <c r="AF225" i="1"/>
  <c r="AC117" i="1"/>
  <c r="AB118" i="1"/>
  <c r="AD117" i="1"/>
  <c r="AG227" i="1"/>
  <c r="AF226" i="1" s="1"/>
  <c r="AG228" i="1"/>
  <c r="AF227" i="1" l="1"/>
  <c r="AI228" i="1"/>
  <c r="AI227" i="1"/>
  <c r="AB119" i="1"/>
  <c r="AC118" i="1"/>
  <c r="AD118" i="1"/>
  <c r="AG229" i="1"/>
  <c r="AF228" i="1" s="1"/>
  <c r="AG230" i="1"/>
  <c r="AF229" i="1" s="1"/>
  <c r="AH227" i="1"/>
  <c r="AH228" i="1"/>
  <c r="AH229" i="1" l="1"/>
  <c r="AH230" i="1"/>
  <c r="AB120" i="1"/>
  <c r="AC119" i="1"/>
  <c r="AD119" i="1"/>
  <c r="AG231" i="1"/>
  <c r="AF230" i="1" s="1"/>
  <c r="AG232" i="1"/>
  <c r="AF231" i="1" s="1"/>
  <c r="AI230" i="1"/>
  <c r="AI229" i="1"/>
  <c r="AH231" i="1" l="1"/>
  <c r="AH232" i="1"/>
  <c r="AB121" i="1"/>
  <c r="AC120" i="1"/>
  <c r="AD120" i="1"/>
  <c r="AG233" i="1"/>
  <c r="AF232" i="1" s="1"/>
  <c r="AG234" i="1"/>
  <c r="AF233" i="1" s="1"/>
  <c r="AI232" i="1"/>
  <c r="AI231" i="1"/>
  <c r="AH233" i="1" l="1"/>
  <c r="AH234" i="1"/>
  <c r="AC121" i="1"/>
  <c r="AB122" i="1"/>
  <c r="AD121" i="1"/>
  <c r="AG235" i="1"/>
  <c r="AF234" i="1" s="1"/>
  <c r="AG236" i="1"/>
  <c r="AF235" i="1" s="1"/>
  <c r="AI234" i="1"/>
  <c r="AI233" i="1"/>
  <c r="AB123" i="1" l="1"/>
  <c r="AD122" i="1"/>
  <c r="AC122" i="1"/>
  <c r="AG237" i="1"/>
  <c r="AF236" i="1" s="1"/>
  <c r="AG238" i="1"/>
  <c r="AH235" i="1"/>
  <c r="AH236" i="1"/>
  <c r="AI236" i="1"/>
  <c r="AI235" i="1"/>
  <c r="AH237" i="1" l="1"/>
  <c r="AH238" i="1"/>
  <c r="AI238" i="1"/>
  <c r="AI237" i="1"/>
  <c r="AF237" i="1"/>
  <c r="AB124" i="1"/>
  <c r="AD123" i="1"/>
  <c r="AG239" i="1"/>
  <c r="AF238" i="1" s="1"/>
  <c r="AG240" i="1"/>
  <c r="AC123" i="1"/>
  <c r="AH239" i="1" l="1"/>
  <c r="AH240" i="1"/>
  <c r="AB125" i="1"/>
  <c r="AD124" i="1"/>
  <c r="AC124" i="1"/>
  <c r="AG242" i="1"/>
  <c r="AG241" i="1"/>
  <c r="AF240" i="1" s="1"/>
  <c r="AI240" i="1"/>
  <c r="AI239" i="1"/>
  <c r="AF239" i="1"/>
  <c r="AI242" i="1" l="1"/>
  <c r="AI241" i="1"/>
  <c r="AC125" i="1"/>
  <c r="AB126" i="1"/>
  <c r="AD125" i="1"/>
  <c r="AG243" i="1"/>
  <c r="AF242" i="1" s="1"/>
  <c r="AG244" i="1"/>
  <c r="AF243" i="1" s="1"/>
  <c r="AF241" i="1"/>
  <c r="AH241" i="1"/>
  <c r="AH242" i="1"/>
  <c r="AC126" i="1" l="1"/>
  <c r="AB127" i="1"/>
  <c r="AG246" i="1"/>
  <c r="AG245" i="1"/>
  <c r="AF244" i="1" s="1"/>
  <c r="AD126" i="1"/>
  <c r="AH243" i="1"/>
  <c r="AH244" i="1"/>
  <c r="AI244" i="1"/>
  <c r="AI243" i="1"/>
  <c r="AF245" i="1" l="1"/>
  <c r="AB128" i="1"/>
  <c r="AC127" i="1"/>
  <c r="AD127" i="1"/>
  <c r="AG247" i="1"/>
  <c r="AF246" i="1" s="1"/>
  <c r="AG248" i="1"/>
  <c r="AF247" i="1" s="1"/>
  <c r="AI246" i="1"/>
  <c r="AI245" i="1"/>
  <c r="AH245" i="1"/>
  <c r="AH246" i="1"/>
  <c r="AI248" i="1" l="1"/>
  <c r="AI247" i="1"/>
  <c r="AH248" i="1"/>
  <c r="AH247" i="1"/>
  <c r="AB129" i="1"/>
  <c r="AC128" i="1"/>
  <c r="AD128" i="1"/>
  <c r="AG249" i="1"/>
  <c r="AF248" i="1" s="1"/>
  <c r="AG250" i="1"/>
  <c r="AH249" i="1" l="1"/>
  <c r="AH250" i="1"/>
  <c r="AI250" i="1"/>
  <c r="AI249" i="1"/>
  <c r="AF249" i="1"/>
  <c r="AC129" i="1"/>
  <c r="AB130" i="1"/>
  <c r="AG251" i="1"/>
  <c r="AF250" i="1" s="1"/>
  <c r="AD129" i="1"/>
  <c r="AG252" i="1"/>
  <c r="AB131" i="1" l="1"/>
  <c r="AD130" i="1"/>
  <c r="AC130" i="1"/>
  <c r="AG253" i="1"/>
  <c r="AF252" i="1" s="1"/>
  <c r="AG254" i="1"/>
  <c r="AH252" i="1"/>
  <c r="AH251" i="1"/>
  <c r="AF251" i="1"/>
  <c r="AI252" i="1"/>
  <c r="AI251" i="1"/>
  <c r="AH253" i="1" l="1"/>
  <c r="AH254" i="1"/>
  <c r="AI254" i="1"/>
  <c r="AI253" i="1"/>
  <c r="AF253" i="1"/>
  <c r="AC131" i="1"/>
  <c r="AB132" i="1"/>
  <c r="AD131" i="1"/>
  <c r="AG255" i="1"/>
  <c r="AF254" i="1" s="1"/>
  <c r="AG256" i="1"/>
  <c r="AF255" i="1" s="1"/>
  <c r="AB133" i="1" l="1"/>
  <c r="AD132" i="1"/>
  <c r="AC132" i="1"/>
  <c r="AG258" i="1"/>
  <c r="AF257" i="1" s="1"/>
  <c r="AG257" i="1"/>
  <c r="AF256" i="1" s="1"/>
  <c r="AI256" i="1"/>
  <c r="AI255" i="1"/>
  <c r="AH255" i="1"/>
  <c r="AH256" i="1"/>
  <c r="AH257" i="1" l="1"/>
  <c r="AH258" i="1"/>
  <c r="AI258" i="1"/>
  <c r="AI257" i="1"/>
  <c r="AC133" i="1"/>
  <c r="AB134" i="1"/>
  <c r="AD133" i="1"/>
  <c r="AG259" i="1"/>
  <c r="AF258" i="1" s="1"/>
  <c r="AG260" i="1"/>
  <c r="AI260" i="1" l="1"/>
  <c r="AI259" i="1"/>
  <c r="AB135" i="1"/>
  <c r="AC134" i="1"/>
  <c r="AD134" i="1"/>
  <c r="AG262" i="1"/>
  <c r="AG261" i="1"/>
  <c r="AF260" i="1" s="1"/>
  <c r="AF259" i="1"/>
  <c r="AH259" i="1"/>
  <c r="AH260" i="1"/>
  <c r="AB136" i="1" l="1"/>
  <c r="AD135" i="1"/>
  <c r="AC135" i="1"/>
  <c r="AG263" i="1"/>
  <c r="AF262" i="1" s="1"/>
  <c r="AG264" i="1"/>
  <c r="AF261" i="1"/>
  <c r="AH261" i="1"/>
  <c r="AH262" i="1"/>
  <c r="AI262" i="1"/>
  <c r="AI261" i="1"/>
  <c r="AH264" i="1" l="1"/>
  <c r="AH263" i="1"/>
  <c r="AI264" i="1"/>
  <c r="AI263" i="1"/>
  <c r="AF263" i="1"/>
  <c r="AB137" i="1"/>
  <c r="AC136" i="1"/>
  <c r="AD136" i="1"/>
  <c r="AG265" i="1"/>
  <c r="AF264" i="1" s="1"/>
  <c r="AG266" i="1"/>
  <c r="AF265" i="1" s="1"/>
  <c r="AH265" i="1" l="1"/>
  <c r="AH266" i="1"/>
  <c r="AC137" i="1"/>
  <c r="AB138" i="1"/>
  <c r="AG267" i="1"/>
  <c r="AF266" i="1" s="1"/>
  <c r="AD137" i="1"/>
  <c r="AG268" i="1"/>
  <c r="AF267" i="1" s="1"/>
  <c r="AI266" i="1"/>
  <c r="AI265" i="1"/>
  <c r="AB139" i="1" l="1"/>
  <c r="AC138" i="1"/>
  <c r="AD138" i="1"/>
  <c r="AG269" i="1"/>
  <c r="AF268" i="1" s="1"/>
  <c r="AG270" i="1"/>
  <c r="AI268" i="1"/>
  <c r="AI267" i="1"/>
  <c r="AH268" i="1"/>
  <c r="AH267" i="1"/>
  <c r="AH269" i="1" l="1"/>
  <c r="AH270" i="1"/>
  <c r="AI270" i="1"/>
  <c r="AI269" i="1"/>
  <c r="AF269" i="1"/>
  <c r="AB140" i="1"/>
  <c r="AC139" i="1"/>
  <c r="AG271" i="1"/>
  <c r="AF270" i="1" s="1"/>
  <c r="AD139" i="1"/>
  <c r="AG272" i="1"/>
  <c r="AH271" i="1" l="1"/>
  <c r="AH272" i="1"/>
  <c r="AF271" i="1"/>
  <c r="AB141" i="1"/>
  <c r="AC140" i="1"/>
  <c r="AD140" i="1"/>
  <c r="AG274" i="1"/>
  <c r="AG273" i="1"/>
  <c r="AF272" i="1" s="1"/>
  <c r="AI272" i="1"/>
  <c r="AI271" i="1"/>
  <c r="AC141" i="1" l="1"/>
  <c r="AB142" i="1"/>
  <c r="AD141" i="1"/>
  <c r="AG275" i="1"/>
  <c r="AF274" i="1" s="1"/>
  <c r="AG276" i="1"/>
  <c r="AI274" i="1"/>
  <c r="AI273" i="1"/>
  <c r="AF273" i="1"/>
  <c r="AH273" i="1"/>
  <c r="AH274" i="1"/>
  <c r="AI276" i="1" l="1"/>
  <c r="AI275" i="1"/>
  <c r="AC142" i="1"/>
  <c r="AB143" i="1"/>
  <c r="AD142" i="1"/>
  <c r="AG278" i="1"/>
  <c r="AG277" i="1"/>
  <c r="AF276" i="1" s="1"/>
  <c r="AF275" i="1"/>
  <c r="AH275" i="1"/>
  <c r="AH276" i="1"/>
  <c r="AF277" i="1" l="1"/>
  <c r="AH277" i="1"/>
  <c r="AH278" i="1"/>
  <c r="AB144" i="1"/>
  <c r="AD143" i="1"/>
  <c r="AG279" i="1"/>
  <c r="AF278" i="1" s="1"/>
  <c r="AC143" i="1"/>
  <c r="AG280" i="1"/>
  <c r="AF279" i="1" s="1"/>
  <c r="AI278" i="1"/>
  <c r="AI277" i="1"/>
  <c r="AI280" i="1" l="1"/>
  <c r="AI279" i="1"/>
  <c r="AB145" i="1"/>
  <c r="AD144" i="1"/>
  <c r="AC144" i="1"/>
  <c r="AG281" i="1"/>
  <c r="AF280" i="1" s="1"/>
  <c r="AG282" i="1"/>
  <c r="AF281" i="1" s="1"/>
  <c r="AH280" i="1"/>
  <c r="AH279" i="1"/>
  <c r="AI282" i="1" l="1"/>
  <c r="AI281" i="1"/>
  <c r="AC145" i="1"/>
  <c r="AB146" i="1"/>
  <c r="AD145" i="1"/>
  <c r="AG283" i="1"/>
  <c r="AF282" i="1" s="1"/>
  <c r="AG284" i="1"/>
  <c r="AF283" i="1" s="1"/>
  <c r="AH281" i="1"/>
  <c r="AH282" i="1"/>
  <c r="AB147" i="1" l="1"/>
  <c r="AC146" i="1"/>
  <c r="AD146" i="1"/>
  <c r="AG286" i="1"/>
  <c r="AF285" i="1" s="1"/>
  <c r="AG285" i="1"/>
  <c r="AF284" i="1" s="1"/>
  <c r="AH284" i="1"/>
  <c r="AH283" i="1"/>
  <c r="AI284" i="1"/>
  <c r="AI283" i="1"/>
  <c r="AI286" i="1" l="1"/>
  <c r="AI285" i="1"/>
  <c r="AH285" i="1"/>
  <c r="AH286" i="1"/>
  <c r="AC147" i="1"/>
  <c r="AB148" i="1"/>
  <c r="AG287" i="1"/>
  <c r="AF286" i="1" s="1"/>
  <c r="AG288" i="1"/>
  <c r="AF287" i="1" s="1"/>
  <c r="AD147" i="1"/>
  <c r="AB149" i="1" l="1"/>
  <c r="AC148" i="1"/>
  <c r="AD148" i="1"/>
  <c r="AG290" i="1"/>
  <c r="AF289" i="1" s="1"/>
  <c r="AG289" i="1"/>
  <c r="AF288" i="1" s="1"/>
  <c r="AI288" i="1"/>
  <c r="AI287" i="1"/>
  <c r="AH288" i="1"/>
  <c r="AH287" i="1"/>
  <c r="AI290" i="1" l="1"/>
  <c r="AI289" i="1"/>
  <c r="AH289" i="1"/>
  <c r="AH290" i="1"/>
  <c r="AC149" i="1"/>
  <c r="AB150" i="1"/>
  <c r="AD149" i="1"/>
  <c r="AG291" i="1"/>
  <c r="AF290" i="1" s="1"/>
  <c r="AG292" i="1"/>
  <c r="AI292" i="1" l="1"/>
  <c r="AI291" i="1"/>
  <c r="AB151" i="1"/>
  <c r="AG294" i="1"/>
  <c r="AC150" i="1"/>
  <c r="AG293" i="1"/>
  <c r="AF292" i="1" s="1"/>
  <c r="AD150" i="1"/>
  <c r="AF291" i="1"/>
  <c r="AH292" i="1"/>
  <c r="AH291" i="1"/>
  <c r="AF293" i="1" l="1"/>
  <c r="AI294" i="1"/>
  <c r="AI293" i="1"/>
  <c r="AB152" i="1"/>
  <c r="AC151" i="1"/>
  <c r="AD151" i="1"/>
  <c r="AG295" i="1"/>
  <c r="AF294" i="1" s="1"/>
  <c r="AG296" i="1"/>
  <c r="AF295" i="1" s="1"/>
  <c r="AH293" i="1"/>
  <c r="AH294" i="1"/>
  <c r="AH296" i="1" l="1"/>
  <c r="AH295" i="1"/>
  <c r="AB153" i="1"/>
  <c r="AC152" i="1"/>
  <c r="AD152" i="1"/>
  <c r="AG298" i="1"/>
  <c r="AG297" i="1"/>
  <c r="AF296" i="1" s="1"/>
  <c r="AI296" i="1"/>
  <c r="AI295" i="1"/>
  <c r="AH297" i="1" l="1"/>
  <c r="AH298" i="1"/>
  <c r="AC153" i="1"/>
  <c r="AB154" i="1"/>
  <c r="AD153" i="1"/>
  <c r="AG299" i="1"/>
  <c r="AF298" i="1" s="1"/>
  <c r="AG300" i="1"/>
  <c r="AF299" i="1" s="1"/>
  <c r="AF297" i="1"/>
  <c r="AI298" i="1"/>
  <c r="AI297" i="1"/>
  <c r="AB155" i="1" l="1"/>
  <c r="AD154" i="1"/>
  <c r="AG302" i="1"/>
  <c r="AF301" i="1" s="1"/>
  <c r="AC154" i="1"/>
  <c r="AG301" i="1"/>
  <c r="AF300" i="1" s="1"/>
  <c r="AH300" i="1"/>
  <c r="AH299" i="1"/>
  <c r="AI300" i="1"/>
  <c r="AI299" i="1"/>
  <c r="AH301" i="1" l="1"/>
  <c r="AH302" i="1"/>
  <c r="AI302" i="1"/>
  <c r="AI301" i="1"/>
  <c r="AB156" i="1"/>
  <c r="AC155" i="1"/>
  <c r="AD155" i="1"/>
  <c r="AG303" i="1"/>
  <c r="AF302" i="1" s="1"/>
  <c r="AG304" i="1"/>
  <c r="AH304" i="1" l="1"/>
  <c r="AH303" i="1"/>
  <c r="AI304" i="1"/>
  <c r="AI303" i="1"/>
  <c r="AF303" i="1"/>
  <c r="AB157" i="1"/>
  <c r="AC156" i="1"/>
  <c r="AD156" i="1"/>
  <c r="AG306" i="1"/>
  <c r="AG305" i="1"/>
  <c r="AF304" i="1" s="1"/>
  <c r="AI306" i="1" l="1"/>
  <c r="AI305" i="1"/>
  <c r="AH305" i="1"/>
  <c r="AH306" i="1"/>
  <c r="AC157" i="1"/>
  <c r="AB158" i="1"/>
  <c r="AD157" i="1"/>
  <c r="AG307" i="1"/>
  <c r="AF306" i="1" s="1"/>
  <c r="AG308" i="1"/>
  <c r="AF305" i="1"/>
  <c r="AI308" i="1" l="1"/>
  <c r="AI307" i="1"/>
  <c r="AC158" i="1"/>
  <c r="AB159" i="1"/>
  <c r="AG310" i="1"/>
  <c r="AD158" i="1"/>
  <c r="AG309" i="1"/>
  <c r="AF308" i="1" s="1"/>
  <c r="AF307" i="1"/>
  <c r="AH308" i="1"/>
  <c r="AH307" i="1"/>
  <c r="AB160" i="1" l="1"/>
  <c r="AG312" i="1"/>
  <c r="AG311" i="1"/>
  <c r="AF310" i="1" s="1"/>
  <c r="AD159" i="1"/>
  <c r="AC159" i="1"/>
  <c r="AH309" i="1"/>
  <c r="AH310" i="1"/>
  <c r="AI310" i="1"/>
  <c r="AI309" i="1"/>
  <c r="AF309" i="1"/>
  <c r="AI311" i="1" l="1"/>
  <c r="AI312" i="1"/>
  <c r="AF311" i="1"/>
  <c r="AH312" i="1"/>
  <c r="AH311" i="1"/>
  <c r="AB161" i="1"/>
  <c r="AD160" i="1"/>
  <c r="AG314" i="1"/>
  <c r="AF313" i="1" s="1"/>
  <c r="AG313" i="1"/>
  <c r="AF312" i="1" s="1"/>
  <c r="AC160" i="1"/>
  <c r="AH314" i="1" l="1"/>
  <c r="AH313" i="1"/>
  <c r="AC161" i="1"/>
  <c r="AB162" i="1"/>
  <c r="AG316" i="1"/>
  <c r="AG315" i="1"/>
  <c r="AF314" i="1" s="1"/>
  <c r="AD161" i="1"/>
  <c r="AI314" i="1"/>
  <c r="AI313" i="1"/>
  <c r="AB163" i="1" l="1"/>
  <c r="AC162" i="1"/>
  <c r="AG318" i="1"/>
  <c r="AG317" i="1"/>
  <c r="AF316" i="1" s="1"/>
  <c r="AD162" i="1"/>
  <c r="AH316" i="1"/>
  <c r="AH315" i="1"/>
  <c r="AI315" i="1"/>
  <c r="AI316" i="1"/>
  <c r="AF315" i="1"/>
  <c r="AF317" i="1" l="1"/>
  <c r="AH318" i="1"/>
  <c r="AH317" i="1"/>
  <c r="AI317" i="1"/>
  <c r="AI318" i="1"/>
  <c r="AC163" i="1"/>
  <c r="AB164" i="1"/>
  <c r="AG320" i="1"/>
  <c r="AF319" i="1" s="1"/>
  <c r="AG319" i="1"/>
  <c r="AF318" i="1" s="1"/>
  <c r="AD163" i="1"/>
  <c r="AB165" i="1" l="1"/>
  <c r="AD164" i="1"/>
  <c r="AG322" i="1"/>
  <c r="AG321" i="1"/>
  <c r="AF320" i="1" s="1"/>
  <c r="AC164" i="1"/>
  <c r="AH319" i="1"/>
  <c r="AH320" i="1"/>
  <c r="AI319" i="1"/>
  <c r="AI320" i="1"/>
  <c r="AF321" i="1" l="1"/>
  <c r="AI321" i="1"/>
  <c r="AI322" i="1"/>
  <c r="AH322" i="1"/>
  <c r="AH321" i="1"/>
  <c r="AC165" i="1"/>
  <c r="AB166" i="1"/>
  <c r="AG324" i="1"/>
  <c r="AF323" i="1" s="1"/>
  <c r="AG323" i="1"/>
  <c r="AF322" i="1" s="1"/>
  <c r="AD165" i="1"/>
  <c r="AB167" i="1" l="1"/>
  <c r="AC166" i="1"/>
  <c r="AG326" i="1"/>
  <c r="AG325" i="1"/>
  <c r="AF324" i="1" s="1"/>
  <c r="AD166" i="1"/>
  <c r="AH323" i="1"/>
  <c r="AH324" i="1"/>
  <c r="AI323" i="1"/>
  <c r="AI324" i="1"/>
  <c r="AF325" i="1" l="1"/>
  <c r="AH326" i="1"/>
  <c r="AH325" i="1"/>
  <c r="AI326" i="1"/>
  <c r="AI325" i="1"/>
  <c r="AB168" i="1"/>
  <c r="AG328" i="1"/>
  <c r="AG327" i="1"/>
  <c r="AF326" i="1" s="1"/>
  <c r="AD167" i="1"/>
  <c r="AC167" i="1"/>
  <c r="AF327" i="1" l="1"/>
  <c r="AH328" i="1"/>
  <c r="AH327" i="1"/>
  <c r="AB169" i="1"/>
  <c r="AC168" i="1"/>
  <c r="AD168" i="1"/>
  <c r="AG330" i="1"/>
  <c r="AG329" i="1"/>
  <c r="AF328" i="1" s="1"/>
  <c r="AI327" i="1"/>
  <c r="AI328" i="1"/>
  <c r="AC169" i="1" l="1"/>
  <c r="AB170" i="1"/>
  <c r="AG332" i="1"/>
  <c r="AG331" i="1"/>
  <c r="AF330" i="1" s="1"/>
  <c r="AD169" i="1"/>
  <c r="AF329" i="1"/>
  <c r="AH330" i="1"/>
  <c r="AH329" i="1"/>
  <c r="AI330" i="1"/>
  <c r="AI329" i="1"/>
  <c r="AF331" i="1" l="1"/>
  <c r="AB171" i="1"/>
  <c r="AC170" i="1"/>
  <c r="AG334" i="1"/>
  <c r="AF333" i="1" s="1"/>
  <c r="AG333" i="1"/>
  <c r="AF332" i="1" s="1"/>
  <c r="AD170" i="1"/>
  <c r="AI331" i="1"/>
  <c r="AI332" i="1"/>
  <c r="AH332" i="1"/>
  <c r="AH331" i="1"/>
  <c r="AH334" i="1" l="1"/>
  <c r="AH333" i="1"/>
  <c r="AI333" i="1"/>
  <c r="AI334" i="1"/>
  <c r="AB172" i="1"/>
  <c r="AG336" i="1"/>
  <c r="AG335" i="1"/>
  <c r="AF334" i="1" s="1"/>
  <c r="AC171" i="1"/>
  <c r="AD171" i="1"/>
  <c r="AH335" i="1" l="1"/>
  <c r="AH336" i="1"/>
  <c r="AF335" i="1"/>
  <c r="AI335" i="1"/>
  <c r="AI336" i="1"/>
  <c r="AB173" i="1"/>
  <c r="AD172" i="1"/>
  <c r="AG338" i="1"/>
  <c r="AF337" i="1" s="1"/>
  <c r="AG337" i="1"/>
  <c r="AF336" i="1" s="1"/>
  <c r="AC172" i="1"/>
  <c r="AI337" i="1" l="1"/>
  <c r="AI338" i="1"/>
  <c r="AC173" i="1"/>
  <c r="AB174" i="1"/>
  <c r="AG340" i="1"/>
  <c r="AG339" i="1"/>
  <c r="AF338" i="1" s="1"/>
  <c r="AD173" i="1"/>
  <c r="AH338" i="1"/>
  <c r="AH337" i="1"/>
  <c r="AH339" i="1" l="1"/>
  <c r="AH340" i="1"/>
  <c r="AI339" i="1"/>
  <c r="AI340" i="1"/>
  <c r="AC174" i="1"/>
  <c r="AB175" i="1"/>
  <c r="AG342" i="1"/>
  <c r="AG341" i="1"/>
  <c r="AF340" i="1" s="1"/>
  <c r="AD174" i="1"/>
  <c r="AF339" i="1"/>
  <c r="AF341" i="1" l="1"/>
  <c r="AB176" i="1"/>
  <c r="AC175" i="1"/>
  <c r="AG344" i="1"/>
  <c r="AG343" i="1"/>
  <c r="AF342" i="1" s="1"/>
  <c r="AD175" i="1"/>
  <c r="AI342" i="1"/>
  <c r="AI341" i="1"/>
  <c r="AH342" i="1"/>
  <c r="AH341" i="1"/>
  <c r="AF343" i="1" l="1"/>
  <c r="AH344" i="1"/>
  <c r="AH343" i="1"/>
  <c r="AI343" i="1"/>
  <c r="AI344" i="1"/>
  <c r="AB177" i="1"/>
  <c r="AC176" i="1"/>
  <c r="AD176" i="1"/>
  <c r="AG346" i="1"/>
  <c r="AG345" i="1"/>
  <c r="AF344" i="1" s="1"/>
  <c r="AI346" i="1" l="1"/>
  <c r="AI345" i="1"/>
  <c r="AH346" i="1"/>
  <c r="AH345" i="1"/>
  <c r="AC177" i="1"/>
  <c r="AB178" i="1"/>
  <c r="AG348" i="1"/>
  <c r="AG347" i="1"/>
  <c r="AF346" i="1" s="1"/>
  <c r="AD177" i="1"/>
  <c r="AF345" i="1"/>
  <c r="AF347" i="1" l="1"/>
  <c r="AB179" i="1"/>
  <c r="AG350" i="1"/>
  <c r="AG349" i="1"/>
  <c r="AF348" i="1" s="1"/>
  <c r="AC178" i="1"/>
  <c r="AD178" i="1"/>
  <c r="AI347" i="1"/>
  <c r="AI348" i="1"/>
  <c r="AH348" i="1"/>
  <c r="AH347" i="1"/>
  <c r="AF349" i="1" l="1"/>
  <c r="AI349" i="1"/>
  <c r="AI350" i="1"/>
  <c r="AC179" i="1"/>
  <c r="AB180" i="1"/>
  <c r="AG352" i="1"/>
  <c r="AG351" i="1"/>
  <c r="AF350" i="1" s="1"/>
  <c r="AD179" i="1"/>
  <c r="AH350" i="1"/>
  <c r="AH349" i="1"/>
  <c r="AI351" i="1" l="1"/>
  <c r="AI352" i="1"/>
  <c r="AF351" i="1"/>
  <c r="AH351" i="1"/>
  <c r="AH352" i="1"/>
  <c r="AB181" i="1"/>
  <c r="AD180" i="1"/>
  <c r="AG354" i="1"/>
  <c r="AF353" i="1" s="1"/>
  <c r="AG353" i="1"/>
  <c r="AF352" i="1" s="1"/>
  <c r="AC180" i="1"/>
  <c r="AI353" i="1" l="1"/>
  <c r="AI354" i="1"/>
  <c r="AC181" i="1"/>
  <c r="AB182" i="1"/>
  <c r="AG356" i="1"/>
  <c r="AG355" i="1"/>
  <c r="AF354" i="1" s="1"/>
  <c r="AD181" i="1"/>
  <c r="AH354" i="1"/>
  <c r="AH353" i="1"/>
  <c r="AB183" i="1" l="1"/>
  <c r="AG358" i="1"/>
  <c r="AG357" i="1"/>
  <c r="AF356" i="1" s="1"/>
  <c r="AC182" i="1"/>
  <c r="AD182" i="1"/>
  <c r="AH355" i="1"/>
  <c r="AH356" i="1"/>
  <c r="AI355" i="1"/>
  <c r="AI356" i="1"/>
  <c r="AF355" i="1"/>
  <c r="AH358" i="1" l="1"/>
  <c r="AH357" i="1"/>
  <c r="AF357" i="1"/>
  <c r="AI358" i="1"/>
  <c r="AI357" i="1"/>
  <c r="AB184" i="1"/>
  <c r="AC183" i="1"/>
  <c r="AG360" i="1"/>
  <c r="AF359" i="1" s="1"/>
  <c r="AG359" i="1"/>
  <c r="AF358" i="1" s="1"/>
  <c r="AD183" i="1"/>
  <c r="AI359" i="1" l="1"/>
  <c r="AI360" i="1"/>
  <c r="AB185" i="1"/>
  <c r="AC184" i="1"/>
  <c r="AD184" i="1"/>
  <c r="AG362" i="1"/>
  <c r="AG361" i="1"/>
  <c r="AF360" i="1" s="1"/>
  <c r="AH360" i="1"/>
  <c r="AH359" i="1"/>
  <c r="AH362" i="1" l="1"/>
  <c r="AH361" i="1"/>
  <c r="AC185" i="1"/>
  <c r="AB186" i="1"/>
  <c r="AG364" i="1"/>
  <c r="AG363" i="1"/>
  <c r="AF362" i="1" s="1"/>
  <c r="AD185" i="1"/>
  <c r="AF361" i="1"/>
  <c r="AI362" i="1"/>
  <c r="AI361" i="1"/>
  <c r="AB187" i="1" l="1"/>
  <c r="AC186" i="1"/>
  <c r="AG366" i="1"/>
  <c r="AG365" i="1"/>
  <c r="AF364" i="1" s="1"/>
  <c r="AD186" i="1"/>
  <c r="AH364" i="1"/>
  <c r="AH363" i="1"/>
  <c r="AI363" i="1"/>
  <c r="AI364" i="1"/>
  <c r="AF363" i="1"/>
  <c r="AF365" i="1" l="1"/>
  <c r="AH366" i="1"/>
  <c r="AH365" i="1"/>
  <c r="AI365" i="1"/>
  <c r="AI366" i="1"/>
  <c r="AB188" i="1"/>
  <c r="AG368" i="1"/>
  <c r="AG367" i="1"/>
  <c r="AF366" i="1" s="1"/>
  <c r="AC187" i="1"/>
  <c r="AD187" i="1"/>
  <c r="AF367" i="1" l="1"/>
  <c r="AI367" i="1"/>
  <c r="AI368" i="1"/>
  <c r="AB189" i="1"/>
  <c r="AD188" i="1"/>
  <c r="AG370" i="1"/>
  <c r="AG369" i="1"/>
  <c r="AF368" i="1" s="1"/>
  <c r="AC188" i="1"/>
  <c r="AH367" i="1"/>
  <c r="AH368" i="1"/>
  <c r="AI369" i="1" l="1"/>
  <c r="AI370" i="1"/>
  <c r="AC189" i="1"/>
  <c r="AB190" i="1"/>
  <c r="AG372" i="1"/>
  <c r="AG371" i="1"/>
  <c r="AF370" i="1" s="1"/>
  <c r="AD189" i="1"/>
  <c r="AH370" i="1"/>
  <c r="AH369" i="1"/>
  <c r="AF369" i="1"/>
  <c r="AC190" i="1" l="1"/>
  <c r="AB191" i="1"/>
  <c r="AG374" i="1"/>
  <c r="AG373" i="1"/>
  <c r="AF372" i="1" s="1"/>
  <c r="AD190" i="1"/>
  <c r="AH371" i="1"/>
  <c r="AH372" i="1"/>
  <c r="AI371" i="1"/>
  <c r="AI372" i="1"/>
  <c r="AF371" i="1"/>
  <c r="AF373" i="1" l="1"/>
  <c r="AB192" i="1"/>
  <c r="AC191" i="1"/>
  <c r="AG376" i="1"/>
  <c r="AF375" i="1" s="1"/>
  <c r="AG375" i="1"/>
  <c r="AF374" i="1" s="1"/>
  <c r="AD191" i="1"/>
  <c r="AI374" i="1"/>
  <c r="AI373" i="1"/>
  <c r="AH374" i="1"/>
  <c r="AH373" i="1"/>
  <c r="AH376" i="1" l="1"/>
  <c r="AH375" i="1"/>
  <c r="AI375" i="1"/>
  <c r="AI376" i="1"/>
  <c r="AB193" i="1"/>
  <c r="AD192" i="1"/>
  <c r="AG378" i="1"/>
  <c r="AG377" i="1"/>
  <c r="AF376" i="1" s="1"/>
  <c r="AC192" i="1"/>
  <c r="AI378" i="1" l="1"/>
  <c r="AI377" i="1"/>
  <c r="AF377" i="1"/>
  <c r="AH378" i="1"/>
  <c r="AH377" i="1"/>
  <c r="AC193" i="1"/>
  <c r="AB194" i="1"/>
  <c r="AG380" i="1"/>
  <c r="AF379" i="1" s="1"/>
  <c r="AG379" i="1"/>
  <c r="AF378" i="1" s="1"/>
  <c r="AD193" i="1"/>
  <c r="AB195" i="1" l="1"/>
  <c r="AC194" i="1"/>
  <c r="AG382" i="1"/>
  <c r="AG381" i="1"/>
  <c r="AF380" i="1" s="1"/>
  <c r="AD194" i="1"/>
  <c r="AH380" i="1"/>
  <c r="AH379" i="1"/>
  <c r="AI379" i="1"/>
  <c r="AI380" i="1"/>
  <c r="AF381" i="1" l="1"/>
  <c r="AH382" i="1"/>
  <c r="AH381" i="1"/>
  <c r="AI381" i="1"/>
  <c r="AI382" i="1"/>
  <c r="AC195" i="1"/>
  <c r="AB196" i="1"/>
  <c r="AG384" i="1"/>
  <c r="AF383" i="1" s="1"/>
  <c r="AG383" i="1"/>
  <c r="AF382" i="1" s="1"/>
  <c r="AD195" i="1"/>
  <c r="AB197" i="1" l="1"/>
  <c r="AD196" i="1"/>
  <c r="AG386" i="1"/>
  <c r="AG385" i="1"/>
  <c r="AF384" i="1" s="1"/>
  <c r="AC196" i="1"/>
  <c r="AH383" i="1"/>
  <c r="AH384" i="1"/>
  <c r="AI383" i="1"/>
  <c r="AI384" i="1"/>
  <c r="AF385" i="1" l="1"/>
  <c r="AI385" i="1"/>
  <c r="AI386" i="1"/>
  <c r="AH386" i="1"/>
  <c r="AH385" i="1"/>
  <c r="AC197" i="1"/>
  <c r="AB198" i="1"/>
  <c r="AG388" i="1"/>
  <c r="AG387" i="1"/>
  <c r="AF386" i="1" s="1"/>
  <c r="AD197" i="1"/>
  <c r="AF387" i="1" l="1"/>
  <c r="AB199" i="1"/>
  <c r="AC198" i="1"/>
  <c r="AG390" i="1"/>
  <c r="AG389" i="1"/>
  <c r="AF388" i="1" s="1"/>
  <c r="AD198" i="1"/>
  <c r="AH387" i="1"/>
  <c r="AH388" i="1"/>
  <c r="AI387" i="1"/>
  <c r="AI388" i="1"/>
  <c r="AF389" i="1" l="1"/>
  <c r="AH390" i="1"/>
  <c r="AH389" i="1"/>
  <c r="AI390" i="1"/>
  <c r="AI389" i="1"/>
  <c r="AB200" i="1"/>
  <c r="AG392" i="1"/>
  <c r="AG391" i="1"/>
  <c r="AF390" i="1" s="1"/>
  <c r="AD199" i="1"/>
  <c r="AC199" i="1"/>
  <c r="AH392" i="1" l="1"/>
  <c r="AH391" i="1"/>
  <c r="AB201" i="1"/>
  <c r="AC200" i="1"/>
  <c r="AD200" i="1"/>
  <c r="AG394" i="1"/>
  <c r="AG393" i="1"/>
  <c r="AF392" i="1" s="1"/>
  <c r="AF391" i="1"/>
  <c r="AI391" i="1"/>
  <c r="AI392" i="1"/>
  <c r="AC201" i="1" l="1"/>
  <c r="AB202" i="1"/>
  <c r="AG396" i="1"/>
  <c r="AG395" i="1"/>
  <c r="AF394" i="1" s="1"/>
  <c r="AD201" i="1"/>
  <c r="AF393" i="1"/>
  <c r="AH394" i="1"/>
  <c r="AH393" i="1"/>
  <c r="AI394" i="1"/>
  <c r="AI393" i="1"/>
  <c r="AF395" i="1" l="1"/>
  <c r="AB203" i="1"/>
  <c r="AG398" i="1"/>
  <c r="AG397" i="1"/>
  <c r="AF396" i="1" s="1"/>
  <c r="AC202" i="1"/>
  <c r="AD202" i="1"/>
  <c r="AI395" i="1"/>
  <c r="AI396" i="1"/>
  <c r="AH396" i="1"/>
  <c r="AH395" i="1"/>
  <c r="AF397" i="1" l="1"/>
  <c r="AI397" i="1"/>
  <c r="AI398" i="1"/>
  <c r="AB204" i="1"/>
  <c r="AC203" i="1"/>
  <c r="AG400" i="1"/>
  <c r="AG399" i="1"/>
  <c r="AF398" i="1" s="1"/>
  <c r="AD203" i="1"/>
  <c r="AH398" i="1"/>
  <c r="AH397" i="1"/>
  <c r="AI399" i="1" l="1"/>
  <c r="AI400" i="1"/>
  <c r="AB205" i="1"/>
  <c r="AC204" i="1"/>
  <c r="AD204" i="1"/>
  <c r="AG402" i="1"/>
  <c r="AG401" i="1"/>
  <c r="AF400" i="1" s="1"/>
  <c r="AF399" i="1"/>
  <c r="AH399" i="1"/>
  <c r="AH400" i="1"/>
  <c r="AC205" i="1" l="1"/>
  <c r="AB206" i="1"/>
  <c r="AG404" i="1"/>
  <c r="AG403" i="1"/>
  <c r="AF402" i="1" s="1"/>
  <c r="AD205" i="1"/>
  <c r="AH402" i="1"/>
  <c r="AH401" i="1"/>
  <c r="AF401" i="1"/>
  <c r="AI401" i="1"/>
  <c r="AI402" i="1"/>
  <c r="AF403" i="1" l="1"/>
  <c r="AC206" i="1"/>
  <c r="AB207" i="1"/>
  <c r="AG406" i="1"/>
  <c r="AF405" i="1" s="1"/>
  <c r="AG405" i="1"/>
  <c r="AF404" i="1" s="1"/>
  <c r="AD206" i="1"/>
  <c r="AI403" i="1"/>
  <c r="AI404" i="1"/>
  <c r="AH403" i="1"/>
  <c r="AH404" i="1"/>
  <c r="AB208" i="1" l="1"/>
  <c r="AG408" i="1"/>
  <c r="AG407" i="1"/>
  <c r="AF406" i="1" s="1"/>
  <c r="AD207" i="1"/>
  <c r="AC207" i="1"/>
  <c r="AI406" i="1"/>
  <c r="AI405" i="1"/>
  <c r="AH406" i="1"/>
  <c r="AH405" i="1"/>
  <c r="AF407" i="1" l="1"/>
  <c r="AI407" i="1"/>
  <c r="AI408" i="1"/>
  <c r="AH408" i="1"/>
  <c r="AH407" i="1"/>
  <c r="AB209" i="1"/>
  <c r="AD208" i="1"/>
  <c r="AG410" i="1"/>
  <c r="AF409" i="1" s="1"/>
  <c r="AG409" i="1"/>
  <c r="AF408" i="1" s="1"/>
  <c r="AC208" i="1"/>
  <c r="AH410" i="1" l="1"/>
  <c r="AH409" i="1"/>
  <c r="AC209" i="1"/>
  <c r="AB210" i="1"/>
  <c r="AG412" i="1"/>
  <c r="AG411" i="1"/>
  <c r="AF410" i="1" s="1"/>
  <c r="AD209" i="1"/>
  <c r="AI410" i="1"/>
  <c r="AI409" i="1"/>
  <c r="AB211" i="1" l="1"/>
  <c r="AG414" i="1"/>
  <c r="AG413" i="1"/>
  <c r="AF412" i="1" s="1"/>
  <c r="AD210" i="1"/>
  <c r="AC210" i="1"/>
  <c r="AI411" i="1"/>
  <c r="AI412" i="1"/>
  <c r="AH412" i="1"/>
  <c r="AH411" i="1"/>
  <c r="AF411" i="1"/>
  <c r="AI413" i="1" l="1"/>
  <c r="AI414" i="1"/>
  <c r="AF413" i="1"/>
  <c r="AH414" i="1"/>
  <c r="AH413" i="1"/>
  <c r="AC211" i="1"/>
  <c r="AB212" i="1"/>
  <c r="AG416" i="1"/>
  <c r="AF415" i="1" s="1"/>
  <c r="AG415" i="1"/>
  <c r="AF414" i="1" s="1"/>
  <c r="AD211" i="1"/>
  <c r="AB213" i="1" l="1"/>
  <c r="AC212" i="1"/>
  <c r="AD212" i="1"/>
  <c r="AG418" i="1"/>
  <c r="AF417" i="1" s="1"/>
  <c r="AG417" i="1"/>
  <c r="AF416" i="1" s="1"/>
  <c r="AH415" i="1"/>
  <c r="AH416" i="1"/>
  <c r="AI415" i="1"/>
  <c r="AI416" i="1"/>
  <c r="AI417" i="1" l="1"/>
  <c r="AI418" i="1"/>
  <c r="AH418" i="1"/>
  <c r="AH417" i="1"/>
  <c r="AC213" i="1"/>
  <c r="AB214" i="1"/>
  <c r="AG420" i="1"/>
  <c r="AG419" i="1"/>
  <c r="AF418" i="1" s="1"/>
  <c r="AD213" i="1"/>
  <c r="AF419" i="1" l="1"/>
  <c r="AB215" i="1"/>
  <c r="AC214" i="1"/>
  <c r="AG422" i="1"/>
  <c r="AF421" i="1" s="1"/>
  <c r="AG421" i="1"/>
  <c r="AF420" i="1" s="1"/>
  <c r="AD214" i="1"/>
  <c r="AI419" i="1"/>
  <c r="AI420" i="1"/>
  <c r="AH419" i="1"/>
  <c r="AH420" i="1"/>
  <c r="AH422" i="1" l="1"/>
  <c r="AH421" i="1"/>
  <c r="AI422" i="1"/>
  <c r="AI421" i="1"/>
  <c r="AB216" i="1"/>
  <c r="AG424" i="1"/>
  <c r="AG423" i="1"/>
  <c r="AF422" i="1" s="1"/>
  <c r="AC215" i="1"/>
  <c r="AD215" i="1"/>
  <c r="AH424" i="1" l="1"/>
  <c r="AH423" i="1"/>
  <c r="AF423" i="1"/>
  <c r="AI423" i="1"/>
  <c r="AI424" i="1"/>
  <c r="AB217" i="1"/>
  <c r="AC216" i="1"/>
  <c r="AD216" i="1"/>
  <c r="AG426" i="1"/>
  <c r="AG425" i="1"/>
  <c r="AF424" i="1" s="1"/>
  <c r="AH426" i="1" l="1"/>
  <c r="AH425" i="1"/>
  <c r="AC217" i="1"/>
  <c r="AB218" i="1"/>
  <c r="AG428" i="1"/>
  <c r="AG427" i="1"/>
  <c r="AF426" i="1" s="1"/>
  <c r="AD217" i="1"/>
  <c r="AI426" i="1"/>
  <c r="AI425" i="1"/>
  <c r="AF425" i="1"/>
  <c r="AB219" i="1" l="1"/>
  <c r="AG430" i="1"/>
  <c r="AG429" i="1"/>
  <c r="AF428" i="1" s="1"/>
  <c r="AD218" i="1"/>
  <c r="AC218" i="1"/>
  <c r="AH428" i="1"/>
  <c r="AH427" i="1"/>
  <c r="AI427" i="1"/>
  <c r="AI428" i="1"/>
  <c r="AF427" i="1"/>
  <c r="AI429" i="1" l="1"/>
  <c r="AI430" i="1"/>
  <c r="AF429" i="1"/>
  <c r="AH430" i="1"/>
  <c r="AH429" i="1"/>
  <c r="AB220" i="1"/>
  <c r="AC219" i="1"/>
  <c r="AG432" i="1"/>
  <c r="AF431" i="1" s="1"/>
  <c r="AG431" i="1"/>
  <c r="AF430" i="1" s="1"/>
  <c r="AD219" i="1"/>
  <c r="AI431" i="1" l="1"/>
  <c r="AI432" i="1"/>
  <c r="AB221" i="1"/>
  <c r="AD220" i="1"/>
  <c r="AG434" i="1"/>
  <c r="AG433" i="1"/>
  <c r="AF432" i="1" s="1"/>
  <c r="AC220" i="1"/>
  <c r="AH432" i="1"/>
  <c r="AH431" i="1"/>
  <c r="AI433" i="1" l="1"/>
  <c r="AI434" i="1"/>
  <c r="AC221" i="1"/>
  <c r="AB222" i="1"/>
  <c r="AG436" i="1"/>
  <c r="AG435" i="1"/>
  <c r="AF434" i="1" s="1"/>
  <c r="AD221" i="1"/>
  <c r="AH434" i="1"/>
  <c r="AH433" i="1"/>
  <c r="AF433" i="1"/>
  <c r="AC222" i="1" l="1"/>
  <c r="AB223" i="1"/>
  <c r="AG438" i="1"/>
  <c r="AG437" i="1"/>
  <c r="AF436" i="1" s="1"/>
  <c r="AD222" i="1"/>
  <c r="AH436" i="1"/>
  <c r="AH435" i="1"/>
  <c r="AI435" i="1"/>
  <c r="AI436" i="1"/>
  <c r="AF435" i="1"/>
  <c r="AF437" i="1" l="1"/>
  <c r="AB224" i="1"/>
  <c r="AC223" i="1"/>
  <c r="AG440" i="1"/>
  <c r="AF439" i="1" s="1"/>
  <c r="AG439" i="1"/>
  <c r="AF438" i="1" s="1"/>
  <c r="AD223" i="1"/>
  <c r="AI437" i="1"/>
  <c r="AI438" i="1"/>
  <c r="AH438" i="1"/>
  <c r="AH437" i="1"/>
  <c r="AH440" i="1" l="1"/>
  <c r="AH439" i="1"/>
  <c r="AI439" i="1"/>
  <c r="AI440" i="1"/>
  <c r="AB225" i="1"/>
  <c r="AD224" i="1"/>
  <c r="AG442" i="1"/>
  <c r="AG441" i="1"/>
  <c r="AF440" i="1" s="1"/>
  <c r="AC224" i="1"/>
  <c r="AI441" i="1" l="1"/>
  <c r="AI442" i="1"/>
  <c r="AF441" i="1"/>
  <c r="AH442" i="1"/>
  <c r="AH441" i="1"/>
  <c r="AC225" i="1"/>
  <c r="AB226" i="1"/>
  <c r="AG444" i="1"/>
  <c r="AF443" i="1" s="1"/>
  <c r="AG443" i="1"/>
  <c r="AF442" i="1" s="1"/>
  <c r="AD225" i="1"/>
  <c r="AB227" i="1" l="1"/>
  <c r="AC226" i="1"/>
  <c r="AG446" i="1"/>
  <c r="AG445" i="1"/>
  <c r="AF444" i="1" s="1"/>
  <c r="AD226" i="1"/>
  <c r="AH444" i="1"/>
  <c r="AH443" i="1"/>
  <c r="AI443" i="1"/>
  <c r="AI444" i="1"/>
  <c r="AF445" i="1" l="1"/>
  <c r="AH446" i="1"/>
  <c r="AH445" i="1"/>
  <c r="AI445" i="1"/>
  <c r="AI446" i="1"/>
  <c r="AC227" i="1"/>
  <c r="AB228" i="1"/>
  <c r="AG448" i="1"/>
  <c r="AF447" i="1" s="1"/>
  <c r="AG447" i="1"/>
  <c r="AF446" i="1" s="1"/>
  <c r="AD227" i="1"/>
  <c r="AB229" i="1" l="1"/>
  <c r="AD228" i="1"/>
  <c r="AG450" i="1"/>
  <c r="AG449" i="1"/>
  <c r="AF448" i="1" s="1"/>
  <c r="AC228" i="1"/>
  <c r="AH448" i="1"/>
  <c r="AH447" i="1"/>
  <c r="AI447" i="1"/>
  <c r="AI448" i="1"/>
  <c r="AF449" i="1" l="1"/>
  <c r="AI449" i="1"/>
  <c r="AI450" i="1"/>
  <c r="AH450" i="1"/>
  <c r="AH449" i="1"/>
  <c r="AC229" i="1"/>
  <c r="AB230" i="1"/>
  <c r="AG452" i="1"/>
  <c r="AG451" i="1"/>
  <c r="AF450" i="1" s="1"/>
  <c r="AD229" i="1"/>
  <c r="AF451" i="1" l="1"/>
  <c r="AG454" i="1"/>
  <c r="AG453" i="1"/>
  <c r="AF452" i="1" s="1"/>
  <c r="AD230" i="1"/>
  <c r="AC230" i="1"/>
  <c r="AB231" i="1"/>
  <c r="AH452" i="1"/>
  <c r="AH451" i="1"/>
  <c r="AI451" i="1"/>
  <c r="AI452" i="1"/>
  <c r="AI453" i="1" l="1"/>
  <c r="AI454" i="1"/>
  <c r="AH454" i="1"/>
  <c r="AH453" i="1"/>
  <c r="AC231" i="1"/>
  <c r="AG456" i="1"/>
  <c r="AG455" i="1"/>
  <c r="AF454" i="1" s="1"/>
  <c r="AB232" i="1"/>
  <c r="AD231" i="1"/>
  <c r="AF453" i="1"/>
  <c r="AB233" i="1" l="1"/>
  <c r="AC232" i="1"/>
  <c r="AD232" i="1"/>
  <c r="AG458" i="1"/>
  <c r="AF457" i="1" s="1"/>
  <c r="AG457" i="1"/>
  <c r="AF456" i="1" s="1"/>
  <c r="AF455" i="1"/>
  <c r="AI455" i="1"/>
  <c r="AI456" i="1"/>
  <c r="AH456" i="1"/>
  <c r="AH455" i="1"/>
  <c r="AI457" i="1" l="1"/>
  <c r="AI458" i="1"/>
  <c r="AH458" i="1"/>
  <c r="AH457" i="1"/>
  <c r="AC233" i="1"/>
  <c r="AB234" i="1"/>
  <c r="AG460" i="1"/>
  <c r="AG459" i="1"/>
  <c r="AF458" i="1" s="1"/>
  <c r="AD233" i="1"/>
  <c r="AF459" i="1" l="1"/>
  <c r="AC234" i="1"/>
  <c r="AG462" i="1"/>
  <c r="AG461" i="1"/>
  <c r="AF460" i="1" s="1"/>
  <c r="AD234" i="1"/>
  <c r="AB235" i="1"/>
  <c r="AI459" i="1"/>
  <c r="AI460" i="1"/>
  <c r="AH460" i="1"/>
  <c r="AH459" i="1"/>
  <c r="AF461" i="1" l="1"/>
  <c r="AH462" i="1"/>
  <c r="AH461" i="1"/>
  <c r="AG464" i="1"/>
  <c r="AF463" i="1" s="1"/>
  <c r="AG463" i="1"/>
  <c r="AF462" i="1" s="1"/>
  <c r="AB236" i="1"/>
  <c r="AC235" i="1"/>
  <c r="AD235" i="1"/>
  <c r="AI461" i="1"/>
  <c r="AI462" i="1"/>
  <c r="AH464" i="1" l="1"/>
  <c r="AH463" i="1"/>
  <c r="AB237" i="1"/>
  <c r="AD236" i="1"/>
  <c r="AG466" i="1"/>
  <c r="AG465" i="1"/>
  <c r="AF464" i="1" s="1"/>
  <c r="AC236" i="1"/>
  <c r="AI463" i="1"/>
  <c r="AI464" i="1"/>
  <c r="AI465" i="1" l="1"/>
  <c r="AI466" i="1"/>
  <c r="AC237" i="1"/>
  <c r="AB238" i="1"/>
  <c r="AG468" i="1"/>
  <c r="AG467" i="1"/>
  <c r="AF466" i="1" s="1"/>
  <c r="AD237" i="1"/>
  <c r="AH466" i="1"/>
  <c r="AH465" i="1"/>
  <c r="AF465" i="1"/>
  <c r="AC238" i="1" l="1"/>
  <c r="AG470" i="1"/>
  <c r="AG469" i="1"/>
  <c r="AF468" i="1" s="1"/>
  <c r="AD238" i="1"/>
  <c r="AB239" i="1"/>
  <c r="AH468" i="1"/>
  <c r="AH467" i="1"/>
  <c r="AI467" i="1"/>
  <c r="AI468" i="1"/>
  <c r="AF467" i="1"/>
  <c r="AI469" i="1" l="1"/>
  <c r="AI470" i="1"/>
  <c r="AF469" i="1"/>
  <c r="AG472" i="1"/>
  <c r="AF471" i="1" s="1"/>
  <c r="AG471" i="1"/>
  <c r="AF470" i="1" s="1"/>
  <c r="AC239" i="1"/>
  <c r="AD239" i="1"/>
  <c r="AB240" i="1"/>
  <c r="AH470" i="1"/>
  <c r="AH469" i="1"/>
  <c r="AB241" i="1" l="1"/>
  <c r="AC240" i="1"/>
  <c r="AD240" i="1"/>
  <c r="AG474" i="1"/>
  <c r="AF473" i="1" s="1"/>
  <c r="AG473" i="1"/>
  <c r="AF472" i="1" s="1"/>
  <c r="AH472" i="1"/>
  <c r="AH471" i="1"/>
  <c r="AI471" i="1"/>
  <c r="AI472" i="1"/>
  <c r="AI473" i="1" l="1"/>
  <c r="AI474" i="1"/>
  <c r="AH474" i="1"/>
  <c r="AH473" i="1"/>
  <c r="AC241" i="1"/>
  <c r="AB242" i="1"/>
  <c r="AG476" i="1"/>
  <c r="AG475" i="1"/>
  <c r="AF474" i="1" s="1"/>
  <c r="AD241" i="1"/>
  <c r="AF475" i="1" l="1"/>
  <c r="AC242" i="1"/>
  <c r="AG478" i="1"/>
  <c r="AG477" i="1"/>
  <c r="AF476" i="1" s="1"/>
  <c r="AD242" i="1"/>
  <c r="AB243" i="1"/>
  <c r="AI475" i="1"/>
  <c r="AI476" i="1"/>
  <c r="AH476" i="1"/>
  <c r="AH475" i="1"/>
  <c r="AF477" i="1" l="1"/>
  <c r="AC243" i="1"/>
  <c r="AG480" i="1"/>
  <c r="AG479" i="1"/>
  <c r="AF478" i="1" s="1"/>
  <c r="AB244" i="1"/>
  <c r="AD243" i="1"/>
  <c r="AH478" i="1"/>
  <c r="AH477" i="1"/>
  <c r="AI477" i="1"/>
  <c r="AI478" i="1"/>
  <c r="AF479" i="1" l="1"/>
  <c r="AH480" i="1"/>
  <c r="AH479" i="1"/>
  <c r="AI479" i="1"/>
  <c r="AI480" i="1"/>
  <c r="AB245" i="1"/>
  <c r="AD244" i="1"/>
  <c r="AG482" i="1"/>
  <c r="AF481" i="1" s="1"/>
  <c r="AG481" i="1"/>
  <c r="AF480" i="1" s="1"/>
  <c r="AC244" i="1"/>
  <c r="AI481" i="1" l="1"/>
  <c r="AI482" i="1"/>
  <c r="AH482" i="1"/>
  <c r="AH481" i="1"/>
  <c r="AC245" i="1"/>
  <c r="AG484" i="1"/>
  <c r="AG483" i="1"/>
  <c r="AF482" i="1" s="1"/>
  <c r="AD245" i="1"/>
  <c r="AB246" i="1"/>
  <c r="AI483" i="1" l="1"/>
  <c r="AI484" i="1"/>
  <c r="AF483" i="1"/>
  <c r="AG486" i="1"/>
  <c r="AF485" i="1" s="1"/>
  <c r="AG485" i="1"/>
  <c r="AF484" i="1" s="1"/>
  <c r="AB247" i="1"/>
  <c r="AC246" i="1"/>
  <c r="AD246" i="1"/>
  <c r="AH484" i="1"/>
  <c r="AH483" i="1"/>
  <c r="AI485" i="1" l="1"/>
  <c r="AI486" i="1"/>
  <c r="AC247" i="1"/>
  <c r="AG488" i="1"/>
  <c r="AF487" i="1" s="1"/>
  <c r="AG487" i="1"/>
  <c r="AF486" i="1" s="1"/>
  <c r="AB248" i="1"/>
  <c r="AD247" i="1"/>
  <c r="AH486" i="1"/>
  <c r="AH485" i="1"/>
  <c r="AH488" i="1" l="1"/>
  <c r="AH487" i="1"/>
  <c r="AC248" i="1"/>
  <c r="AB249" i="1"/>
  <c r="AD248" i="1"/>
  <c r="AG490" i="1"/>
  <c r="AG489" i="1"/>
  <c r="AF488" i="1" s="1"/>
  <c r="AI487" i="1"/>
  <c r="AI488" i="1"/>
  <c r="AH490" i="1" l="1"/>
  <c r="AH489" i="1"/>
  <c r="AF489" i="1"/>
  <c r="AC249" i="1"/>
  <c r="AB250" i="1"/>
  <c r="AG492" i="1"/>
  <c r="AG491" i="1"/>
  <c r="AF490" i="1" s="1"/>
  <c r="AD249" i="1"/>
  <c r="AI489" i="1"/>
  <c r="AI490" i="1"/>
  <c r="AI491" i="1" l="1"/>
  <c r="AI492" i="1"/>
  <c r="AH492" i="1"/>
  <c r="AH491" i="1"/>
  <c r="AF491" i="1"/>
  <c r="AG494" i="1"/>
  <c r="AG493" i="1"/>
  <c r="AF492" i="1" s="1"/>
  <c r="AD250" i="1"/>
  <c r="AB251" i="1"/>
  <c r="AC250" i="1"/>
  <c r="AI493" i="1" l="1"/>
  <c r="AI494" i="1"/>
  <c r="AF493" i="1"/>
  <c r="AH494" i="1"/>
  <c r="AH493" i="1"/>
  <c r="AC251" i="1"/>
  <c r="AG496" i="1"/>
  <c r="AG495" i="1"/>
  <c r="AF494" i="1" s="1"/>
  <c r="AB252" i="1"/>
  <c r="AD251" i="1"/>
  <c r="AI495" i="1" l="1"/>
  <c r="AI496" i="1"/>
  <c r="AF495" i="1"/>
  <c r="AH496" i="1"/>
  <c r="AH495" i="1"/>
  <c r="AB253" i="1"/>
  <c r="AD252" i="1"/>
  <c r="AG498" i="1"/>
  <c r="AF497" i="1" s="1"/>
  <c r="AG497" i="1"/>
  <c r="AF496" i="1" s="1"/>
  <c r="AC252" i="1"/>
  <c r="AH498" i="1" l="1"/>
  <c r="AH497" i="1"/>
  <c r="AC253" i="1"/>
  <c r="AG500" i="1"/>
  <c r="AF499" i="1" s="1"/>
  <c r="AG499" i="1"/>
  <c r="AF498" i="1" s="1"/>
  <c r="AB254" i="1"/>
  <c r="AD253" i="1"/>
  <c r="AI497" i="1"/>
  <c r="AI498" i="1"/>
  <c r="AH500" i="1" l="1"/>
  <c r="AH499" i="1"/>
  <c r="AI499" i="1"/>
  <c r="AI500" i="1"/>
  <c r="AC254" i="1"/>
  <c r="AG502" i="1"/>
  <c r="AG501" i="1"/>
  <c r="AF500" i="1" s="1"/>
  <c r="AB255" i="1"/>
  <c r="AD254" i="1"/>
  <c r="AF501" i="1" l="1"/>
  <c r="AB256" i="1"/>
  <c r="AC255" i="1"/>
  <c r="AG504" i="1"/>
  <c r="AF503" i="1" s="1"/>
  <c r="AG503" i="1"/>
  <c r="AF502" i="1" s="1"/>
  <c r="AD255" i="1"/>
  <c r="AI501" i="1"/>
  <c r="AI502" i="1"/>
  <c r="AH502" i="1"/>
  <c r="AH501" i="1"/>
  <c r="AH504" i="1" l="1"/>
  <c r="AH503" i="1"/>
  <c r="AI503" i="1"/>
  <c r="AI504" i="1"/>
  <c r="AD256" i="1"/>
  <c r="AG505" i="1"/>
  <c r="AF504" i="1" s="1"/>
  <c r="AG506" i="1"/>
  <c r="AC256" i="1"/>
  <c r="AH506" i="1" l="1"/>
  <c r="AH505" i="1"/>
  <c r="AF505" i="1"/>
  <c r="AF506" i="1"/>
  <c r="AI505" i="1"/>
  <c r="AI5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Arthur Wheeler</author>
  </authors>
  <commentList>
    <comment ref="E5" authorId="0" shapeId="0" xr:uid="{00000000-0006-0000-0100-000001000000}">
      <text>
        <r>
          <rPr>
            <sz val="8"/>
            <color indexed="81"/>
            <rFont val="Tahoma"/>
          </rPr>
          <t xml:space="preserve">P-Charts are used to chart PROPORTIONS. That is, the numerator is the number of items in the denominator that satisfy some yes/no criterion. Thus, each item in the numerator can be identified as one of the items in the denominator.
Proportions should not be confused with RATES, in which an item in the numerator cannot be identified as one of the items in the denominator. The percent of ED patients admitted as inpatients is a proportion. The number of ventilator-associated pneumonias per ventilator day is a rate. Rates call for U-Charts. 
In either proportions or rates, however, when the ratios are very low, they may be expressed in terms of "per 100" or "per 1000," etc. </t>
        </r>
        <r>
          <rPr>
            <b/>
            <sz val="8"/>
            <color indexed="12"/>
            <rFont val="Tahoma"/>
            <family val="2"/>
          </rPr>
          <t>The cell below allows you to enter this additional factor, so that the numerator and denominator of your data can remain unaltered</t>
        </r>
        <r>
          <rPr>
            <sz val="8"/>
            <color indexed="12"/>
            <rFont val="Tahoma"/>
            <family val="2"/>
          </rPr>
          <t>.</t>
        </r>
        <r>
          <rPr>
            <sz val="8"/>
            <color indexed="81"/>
            <rFont val="Tahoma"/>
          </rPr>
          <t xml:space="preserve">
</t>
        </r>
        <r>
          <rPr>
            <b/>
            <u/>
            <sz val="8"/>
            <color indexed="10"/>
            <rFont val="Tahoma"/>
            <family val="2"/>
          </rPr>
          <t>Note</t>
        </r>
        <r>
          <rPr>
            <b/>
            <sz val="8"/>
            <color indexed="10"/>
            <rFont val="Tahoma"/>
            <family val="2"/>
          </rPr>
          <t>:</t>
        </r>
        <r>
          <rPr>
            <sz val="8"/>
            <color indexed="81"/>
            <rFont val="Tahoma"/>
          </rPr>
          <t xml:space="preserve"> For the same ratios, U-Charts will have wider control limits than P-Charts. However, when the (raw) ratios are low -- less than about 1/10 -- there tends to be very little difference between the P-Chart and the U-Chart.</t>
        </r>
      </text>
    </comment>
    <comment ref="F5" authorId="0" shapeId="0" xr:uid="{00000000-0006-0000-0100-000002000000}">
      <text>
        <r>
          <rPr>
            <b/>
            <u/>
            <sz val="10"/>
            <color indexed="12"/>
            <rFont val="Tahoma"/>
            <family val="2"/>
          </rPr>
          <t>NOTE</t>
        </r>
        <r>
          <rPr>
            <b/>
            <sz val="10"/>
            <color indexed="12"/>
            <rFont val="Tahoma"/>
            <family val="2"/>
          </rPr>
          <t>:</t>
        </r>
        <r>
          <rPr>
            <b/>
            <sz val="8"/>
            <color indexed="10"/>
            <rFont val="Tahoma"/>
            <family val="2"/>
          </rPr>
          <t xml:space="preserve"> </t>
        </r>
        <r>
          <rPr>
            <sz val="8"/>
            <color indexed="81"/>
            <rFont val="Tahoma"/>
            <family val="2"/>
          </rPr>
          <t xml:space="preserve">This column lets you define multiple baselines, with corresponding control limits.
1) For each point to be used in the CALCULATION of a baseline, put the number of the mean in that row. Thus, points used for calculating the first baseline should have a 1 in their rows. Points used for calculating the next baselinel should have a 2 in their rows, etc. </t>
        </r>
        <r>
          <rPr>
            <b/>
            <sz val="8"/>
            <color indexed="12"/>
            <rFont val="Tahoma"/>
            <family val="2"/>
          </rPr>
          <t>LABEL JUST THOSE ROWS FOR THE POINTS ACTUALLY USED FOR CALCULATING BASELINES. THESE POINTS DEFINE THE BASELINE FOR ALL SUBSEQUENT POINTS UNTIL A NEW LEVEL IS DEFINED.</t>
        </r>
        <r>
          <rPr>
            <sz val="8"/>
            <color indexed="81"/>
            <rFont val="Tahoma"/>
            <family val="2"/>
          </rPr>
          <t xml:space="preserve">
</t>
        </r>
      </text>
    </comment>
    <comment ref="AI5" authorId="0" shapeId="0" xr:uid="{00000000-0006-0000-0100-000003000000}">
      <text>
        <r>
          <rPr>
            <b/>
            <sz val="8"/>
            <color indexed="81"/>
            <rFont val="Tahoma"/>
          </rPr>
          <t>T. Arthur Wheeler:</t>
        </r>
        <r>
          <rPr>
            <sz val="8"/>
            <color indexed="81"/>
            <rFont val="Tahoma"/>
          </rPr>
          <t xml:space="preserve">
LCL will be negative whenever the mean is less than 9/(N+9)</t>
        </r>
      </text>
    </comment>
  </commentList>
</comments>
</file>

<file path=xl/sharedStrings.xml><?xml version="1.0" encoding="utf-8"?>
<sst xmlns="http://schemas.openxmlformats.org/spreadsheetml/2006/main" count="72" uniqueCount="70">
  <si>
    <t>Enter Chart Title Below</t>
  </si>
  <si>
    <t>Enter x-Axis Label Below</t>
  </si>
  <si>
    <t>Enter y-Axis Label Below</t>
  </si>
  <si>
    <t>Enter Legend Label for Plotted Values Below</t>
  </si>
  <si>
    <t>YES</t>
  </si>
  <si>
    <r>
      <t xml:space="preserve">Include n's in 
x-axis labels?
Select option from menu below. </t>
    </r>
    <r>
      <rPr>
        <sz val="10"/>
        <color indexed="8"/>
        <rFont val="Wingdings"/>
        <charset val="2"/>
      </rPr>
      <t>ê</t>
    </r>
  </si>
  <si>
    <t>Number of Points to Plot
(Automatically Calculated)</t>
  </si>
  <si>
    <t>Mean
(Automatically Calculated)</t>
  </si>
  <si>
    <t>Mean Level</t>
  </si>
  <si>
    <t>Mean Value</t>
  </si>
  <si>
    <t>UCL</t>
  </si>
  <si>
    <t>LCL</t>
  </si>
  <si>
    <t>Avg
Num</t>
  </si>
  <si>
    <t>Avg 
Den</t>
  </si>
  <si>
    <t>Avg
Sigma</t>
  </si>
  <si>
    <t>Interpolation
Calculation</t>
  </si>
  <si>
    <t>Assign mean level to each data point.
(Automatic)</t>
  </si>
  <si>
    <r>
      <t xml:space="preserve">HOVER MOUSE OVER </t>
    </r>
    <r>
      <rPr>
        <b/>
        <i/>
        <sz val="10"/>
        <color indexed="12"/>
        <rFont val="MS Sans Serif"/>
        <family val="2"/>
      </rPr>
      <t>ITALICIZED TITLES</t>
    </r>
    <r>
      <rPr>
        <b/>
        <sz val="10"/>
        <color indexed="8"/>
        <rFont val="MS Sans Serif"/>
        <family val="2"/>
      </rPr>
      <t xml:space="preserve"> BELOW FOR ADDITIONAL INSTRUCTIONS</t>
    </r>
  </si>
  <si>
    <t>UCL
PLOT</t>
  </si>
  <si>
    <t>LCL
PLOT</t>
  </si>
  <si>
    <t>XVals</t>
  </si>
  <si>
    <t>MEAN
PLOT</t>
  </si>
  <si>
    <t>Enter Legend Label for Mean Line Below</t>
  </si>
  <si>
    <t>Row #</t>
  </si>
  <si>
    <t>x-axis 
positions</t>
  </si>
  <si>
    <r>
      <t xml:space="preserve">Light Turquoise Backgrounds 
Indicate Headers of Data Entry Areas. 
</t>
    </r>
    <r>
      <rPr>
        <b/>
        <sz val="10"/>
        <rFont val="Arial"/>
        <family val="2"/>
      </rPr>
      <t>(Be sure to delete sample entries from all of these areas.)</t>
    </r>
  </si>
  <si>
    <r>
      <t>P-CHART TITLES &amp; LABELS</t>
    </r>
    <r>
      <rPr>
        <sz val="10"/>
        <color indexed="8"/>
        <rFont val="MS Sans Serif"/>
      </rPr>
      <t xml:space="preserve">
Enter Chart Titles and/or Labels in the Boxes Below
Use ALT-ENTER to force the start of a second line.</t>
    </r>
  </si>
  <si>
    <t>Specify Points Used to Calculate Baselines</t>
  </si>
  <si>
    <t>Template Created by Art Wheeler, CCHMC</t>
  </si>
  <si>
    <t>Revision 8-9-08</t>
  </si>
  <si>
    <t>January</t>
  </si>
  <si>
    <t>February</t>
  </si>
  <si>
    <t>March</t>
  </si>
  <si>
    <t>April</t>
  </si>
  <si>
    <t>May</t>
  </si>
  <si>
    <t>June</t>
  </si>
  <si>
    <t>July</t>
  </si>
  <si>
    <t>August</t>
  </si>
  <si>
    <t>September</t>
  </si>
  <si>
    <t>October</t>
  </si>
  <si>
    <t>November</t>
  </si>
  <si>
    <t>December</t>
  </si>
  <si>
    <t>Month</t>
  </si>
  <si>
    <t>Site Run Chart for BSIs</t>
  </si>
  <si>
    <t>BSIs per 1000 Line Days</t>
  </si>
  <si>
    <t>Monthly BSI/1000 line day rate</t>
  </si>
  <si>
    <t>Average Rate</t>
  </si>
  <si>
    <t>Enter Number of CABSIs 
for each 
data point.</t>
  </si>
  <si>
    <t>Enter Number of Line Days for each 
data point.</t>
  </si>
  <si>
    <t>DW's additions on how to annotate the P-chart</t>
  </si>
  <si>
    <t>Look at the bottom of the Excel window and note the tool bar (from your left to right) that says: Draw AutoShapes etc</t>
  </si>
  <si>
    <t>To add a "CallOut Box" to your P-Chart, click on AutoShapes, the CallOuts and select the Shape you want.</t>
  </si>
  <si>
    <t>Type your pithy abbreviation</t>
  </si>
  <si>
    <t>Click on the "pointy" end of the callout and drag it to the spot you like.</t>
  </si>
  <si>
    <t>Continue to do this for each Call Out Box that you want to place on the P-Chart</t>
  </si>
  <si>
    <t>Save the file to prevent aggrevation</t>
  </si>
  <si>
    <t>The next problem to solve is to ensure that the spatial relationships between the points on the graph and call out boxes</t>
  </si>
  <si>
    <t>remain constant as you copy and resize your P Chart in a powerpoint or word document.  Your handle this problem</t>
  </si>
  <si>
    <t>by using the GROUP command (accessed from the DRAW tool</t>
  </si>
  <si>
    <t>To group objects (that's what the Call Out Boxes are termed, you do the following</t>
  </si>
  <si>
    <t>1. Select the objects you want to group.</t>
  </si>
  <si>
    <t>To select multiple objects, hold down SHIFT while you select each object.</t>
  </si>
  <si>
    <t>ie just click on them while holding the shift key down)</t>
  </si>
  <si>
    <t>2. On the DRAWing toolbar, click DRAW, and then click GROUP</t>
  </si>
  <si>
    <t>To ungroup, again go to the DRAW tool and select Ungroup.</t>
  </si>
  <si>
    <t>3. save your file</t>
  </si>
  <si>
    <t>After you have copied the figure to another file, simply resize the graph and then the group to fit; the proportions should be identical</t>
  </si>
  <si>
    <t>Questions:  to david.wirtschafter@juno.com</t>
  </si>
  <si>
    <t>oh yes, just go ahead and delete the example call outs when you are ready to do your own.</t>
  </si>
  <si>
    <r>
      <t xml:space="preserve">Ratio Multiplied by Factor Below
</t>
    </r>
    <r>
      <rPr>
        <sz val="10"/>
        <rFont val="Wingdings"/>
        <charset val="2"/>
      </rPr>
      <t>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</si>
</sst>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0.0"/>
    <numFmt numFmtId="166" formatCode="0.000"/>
    <numFmt numFmtId="167" formatCode="0.000000"/>
    <numFmt numFmtId="168" formatCode="0.00000"/>
  </numFmts>
  <fonts count="26" x14ac:knownFonts="1">
    <font>
      <sz val="10"/>
      <color indexed="8"/>
      <name val="MS Sans Serif"/>
    </font>
    <font>
      <u/>
      <sz val="10"/>
      <color indexed="12"/>
      <name val="MS Sans Serif"/>
    </font>
    <font>
      <sz val="8"/>
      <name val="MS Sans Serif"/>
    </font>
    <font>
      <b/>
      <sz val="10"/>
      <color indexed="9"/>
      <name val="MS Sans Serif"/>
      <family val="2"/>
    </font>
    <font>
      <sz val="10"/>
      <color indexed="8"/>
      <name val="Wingdings"/>
      <charset val="2"/>
    </font>
    <font>
      <sz val="10"/>
      <color indexed="9"/>
      <name val="MS Sans Serif"/>
    </font>
    <font>
      <b/>
      <sz val="10"/>
      <color indexed="8"/>
      <name val="MS Sans Serif"/>
      <family val="2"/>
    </font>
    <font>
      <sz val="8"/>
      <color indexed="81"/>
      <name val="Tahoma"/>
      <family val="2"/>
    </font>
    <font>
      <b/>
      <sz val="8"/>
      <color indexed="10"/>
      <name val="Tahoma"/>
      <family val="2"/>
    </font>
    <font>
      <i/>
      <sz val="10"/>
      <color indexed="12"/>
      <name val="MS Sans Serif"/>
      <family val="2"/>
    </font>
    <font>
      <b/>
      <i/>
      <sz val="10"/>
      <color indexed="12"/>
      <name val="MS Sans Serif"/>
      <family val="2"/>
    </font>
    <font>
      <sz val="8"/>
      <color indexed="81"/>
      <name val="Tahoma"/>
    </font>
    <font>
      <b/>
      <sz val="8"/>
      <color indexed="81"/>
      <name val="Tahoma"/>
    </font>
    <font>
      <sz val="8"/>
      <color indexed="12"/>
      <name val="Tahoma"/>
      <family val="2"/>
    </font>
    <font>
      <b/>
      <sz val="8"/>
      <color indexed="12"/>
      <name val="Tahoma"/>
      <family val="2"/>
    </font>
    <font>
      <b/>
      <u/>
      <sz val="8"/>
      <color indexed="10"/>
      <name val="Tahoma"/>
      <family val="2"/>
    </font>
    <font>
      <b/>
      <sz val="12"/>
      <name val="Arial"/>
      <family val="2"/>
    </font>
    <font>
      <b/>
      <sz val="10"/>
      <name val="Arial"/>
      <family val="2"/>
    </font>
    <font>
      <b/>
      <u/>
      <sz val="10"/>
      <color indexed="12"/>
      <name val="Tahoma"/>
      <family val="2"/>
    </font>
    <font>
      <b/>
      <sz val="10"/>
      <color indexed="12"/>
      <name val="Tahoma"/>
      <family val="2"/>
    </font>
    <font>
      <b/>
      <sz val="12"/>
      <color indexed="12"/>
      <name val="MS Sans Serif"/>
      <family val="2"/>
    </font>
    <font>
      <b/>
      <sz val="10"/>
      <color indexed="9"/>
      <name val="Arial"/>
      <family val="2"/>
    </font>
    <font>
      <sz val="10"/>
      <color indexed="8"/>
      <name val="Tahoma"/>
      <family val="2"/>
    </font>
    <font>
      <sz val="10"/>
      <name val="MS Sans Serif"/>
    </font>
    <font>
      <i/>
      <sz val="10"/>
      <name val="MS Sans Serif"/>
    </font>
    <font>
      <sz val="10"/>
      <name val="Wingdings"/>
      <charset val="2"/>
    </font>
  </fonts>
  <fills count="11">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63"/>
        <bgColor indexed="64"/>
      </patternFill>
    </fill>
    <fill>
      <patternFill patternType="solid">
        <fgColor indexed="23"/>
        <bgColor indexed="64"/>
      </patternFill>
    </fill>
    <fill>
      <patternFill patternType="solid">
        <fgColor indexed="45"/>
        <bgColor indexed="64"/>
      </patternFill>
    </fill>
    <fill>
      <patternFill patternType="solid">
        <fgColor indexed="47"/>
        <bgColor indexed="64"/>
      </patternFill>
    </fill>
    <fill>
      <patternFill patternType="solid">
        <fgColor indexed="8"/>
        <bgColor indexed="64"/>
      </patternFill>
    </fill>
    <fill>
      <patternFill patternType="solid">
        <fgColor indexed="13"/>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35">
    <xf numFmtId="0" fontId="0" fillId="0" borderId="0" xfId="0" applyNumberFormat="1" applyFill="1" applyBorder="1" applyAlignment="1" applyProtection="1"/>
    <xf numFmtId="0" fontId="0" fillId="0" borderId="0" xfId="0" applyNumberFormat="1" applyFill="1" applyBorder="1" applyAlignment="1" applyProtection="1">
      <alignment horizontal="center"/>
    </xf>
    <xf numFmtId="0" fontId="0" fillId="0" borderId="0" xfId="0" applyNumberFormat="1" applyFill="1" applyBorder="1" applyAlignment="1" applyProtection="1">
      <alignment horizontal="right" indent="1"/>
    </xf>
    <xf numFmtId="0" fontId="0" fillId="2" borderId="0" xfId="0" applyNumberFormat="1" applyFill="1" applyBorder="1" applyAlignment="1" applyProtection="1"/>
    <xf numFmtId="0" fontId="0" fillId="2" borderId="1" xfId="0" applyNumberFormat="1" applyFill="1" applyBorder="1" applyAlignment="1" applyProtection="1"/>
    <xf numFmtId="0" fontId="0" fillId="2" borderId="2" xfId="0" applyNumberFormat="1" applyFill="1" applyBorder="1" applyAlignment="1" applyProtection="1"/>
    <xf numFmtId="0" fontId="0" fillId="2" borderId="3" xfId="0" applyNumberFormat="1" applyFill="1" applyBorder="1" applyAlignment="1" applyProtection="1"/>
    <xf numFmtId="0" fontId="0" fillId="2" borderId="4" xfId="0" applyNumberFormat="1" applyFill="1" applyBorder="1" applyAlignment="1" applyProtection="1"/>
    <xf numFmtId="0" fontId="0" fillId="2" borderId="5" xfId="0" applyNumberFormat="1" applyFill="1" applyBorder="1" applyAlignment="1" applyProtection="1"/>
    <xf numFmtId="0" fontId="0" fillId="2" borderId="6" xfId="0" applyNumberFormat="1" applyFill="1" applyBorder="1" applyAlignment="1" applyProtection="1"/>
    <xf numFmtId="0" fontId="0" fillId="2" borderId="7" xfId="0" applyNumberFormat="1" applyFill="1" applyBorder="1" applyAlignment="1" applyProtection="1"/>
    <xf numFmtId="0" fontId="0" fillId="2" borderId="8" xfId="0" applyNumberFormat="1" applyFill="1" applyBorder="1" applyAlignment="1" applyProtection="1"/>
    <xf numFmtId="0" fontId="0" fillId="2" borderId="0" xfId="0" applyFill="1" applyBorder="1" applyProtection="1"/>
    <xf numFmtId="0" fontId="0" fillId="2" borderId="5" xfId="0" applyFill="1" applyBorder="1" applyAlignment="1" applyProtection="1">
      <alignment horizontal="center"/>
    </xf>
    <xf numFmtId="0" fontId="3" fillId="0" borderId="0" xfId="0" applyNumberFormat="1" applyFont="1" applyFill="1" applyBorder="1" applyAlignment="1" applyProtection="1"/>
    <xf numFmtId="0" fontId="0" fillId="0" borderId="0" xfId="0" applyNumberFormat="1" applyFill="1" applyBorder="1" applyAlignment="1" applyProtection="1">
      <alignment horizontal="center" vertical="center" wrapText="1"/>
    </xf>
    <xf numFmtId="165" fontId="0" fillId="3" borderId="9" xfId="0" applyNumberFormat="1" applyFill="1" applyBorder="1" applyAlignment="1" applyProtection="1">
      <alignment horizontal="center"/>
    </xf>
    <xf numFmtId="0" fontId="0" fillId="4" borderId="10" xfId="0" applyNumberFormat="1" applyFill="1" applyBorder="1" applyAlignment="1" applyProtection="1">
      <alignment horizontal="center" vertical="center" wrapText="1"/>
    </xf>
    <xf numFmtId="165" fontId="0" fillId="0" borderId="0" xfId="0" applyNumberFormat="1" applyFill="1" applyBorder="1" applyAlignment="1" applyProtection="1">
      <alignment horizontal="right" indent="1"/>
    </xf>
    <xf numFmtId="1" fontId="0" fillId="3" borderId="11" xfId="0" applyNumberFormat="1" applyFill="1" applyBorder="1" applyAlignment="1" applyProtection="1">
      <alignment horizontal="center"/>
    </xf>
    <xf numFmtId="165" fontId="0" fillId="3" borderId="12" xfId="0" applyNumberFormat="1" applyFill="1" applyBorder="1" applyAlignment="1" applyProtection="1">
      <alignment horizontal="center"/>
    </xf>
    <xf numFmtId="1" fontId="0" fillId="3" borderId="13" xfId="0" applyNumberFormat="1" applyFill="1" applyBorder="1" applyAlignment="1" applyProtection="1">
      <alignment horizontal="center"/>
    </xf>
    <xf numFmtId="165" fontId="0" fillId="3" borderId="14" xfId="0" applyNumberFormat="1" applyFill="1" applyBorder="1" applyAlignment="1" applyProtection="1">
      <alignment horizontal="center"/>
    </xf>
    <xf numFmtId="165" fontId="0" fillId="3" borderId="15" xfId="0" applyNumberFormat="1" applyFill="1" applyBorder="1" applyAlignment="1" applyProtection="1">
      <alignment horizontal="center"/>
    </xf>
    <xf numFmtId="165" fontId="0" fillId="3" borderId="16" xfId="0" applyNumberFormat="1" applyFill="1" applyBorder="1" applyAlignment="1" applyProtection="1">
      <alignment horizontal="center"/>
    </xf>
    <xf numFmtId="2" fontId="0" fillId="0" borderId="0" xfId="0" applyNumberFormat="1" applyFill="1" applyBorder="1" applyAlignment="1" applyProtection="1">
      <alignment horizontal="right" indent="1"/>
    </xf>
    <xf numFmtId="2" fontId="0" fillId="3" borderId="17" xfId="0" applyNumberFormat="1" applyFill="1" applyBorder="1" applyAlignment="1" applyProtection="1">
      <alignment horizontal="right" indent="1"/>
    </xf>
    <xf numFmtId="168" fontId="0" fillId="3" borderId="17" xfId="0" applyNumberFormat="1" applyFill="1" applyBorder="1" applyAlignment="1" applyProtection="1">
      <alignment horizontal="right" indent="1"/>
    </xf>
    <xf numFmtId="167" fontId="0" fillId="0" borderId="0" xfId="0" applyNumberFormat="1" applyFill="1" applyBorder="1" applyAlignment="1" applyProtection="1">
      <alignment horizontal="right" indent="1"/>
    </xf>
    <xf numFmtId="1" fontId="0" fillId="3" borderId="9" xfId="0" applyNumberFormat="1" applyFill="1" applyBorder="1" applyAlignment="1" applyProtection="1">
      <alignment horizontal="center"/>
    </xf>
    <xf numFmtId="1" fontId="0" fillId="3" borderId="18" xfId="0" applyNumberFormat="1" applyFill="1" applyBorder="1" applyAlignment="1" applyProtection="1">
      <alignment horizontal="center"/>
    </xf>
    <xf numFmtId="1" fontId="0" fillId="3" borderId="19" xfId="0" applyNumberFormat="1" applyFill="1" applyBorder="1" applyAlignment="1" applyProtection="1">
      <alignment horizontal="center"/>
    </xf>
    <xf numFmtId="1" fontId="0" fillId="3" borderId="20" xfId="0" applyNumberFormat="1" applyFill="1" applyBorder="1" applyAlignment="1" applyProtection="1">
      <alignment horizontal="center"/>
    </xf>
    <xf numFmtId="2" fontId="0" fillId="3" borderId="21" xfId="0" applyNumberFormat="1" applyFill="1" applyBorder="1" applyAlignment="1" applyProtection="1">
      <alignment horizontal="center"/>
    </xf>
    <xf numFmtId="2" fontId="0" fillId="3" borderId="11" xfId="0" applyNumberFormat="1" applyFill="1" applyBorder="1" applyAlignment="1" applyProtection="1">
      <alignment horizontal="center"/>
    </xf>
    <xf numFmtId="165" fontId="0" fillId="3" borderId="22" xfId="0" applyNumberFormat="1" applyFill="1" applyBorder="1" applyAlignment="1" applyProtection="1">
      <alignment horizontal="center"/>
    </xf>
    <xf numFmtId="165" fontId="0" fillId="3" borderId="11" xfId="0" applyNumberFormat="1" applyFill="1" applyBorder="1" applyAlignment="1" applyProtection="1">
      <alignment horizontal="center"/>
    </xf>
    <xf numFmtId="2" fontId="0" fillId="3" borderId="12" xfId="0" applyNumberFormat="1" applyFill="1" applyBorder="1" applyAlignment="1" applyProtection="1">
      <alignment horizontal="center"/>
    </xf>
    <xf numFmtId="165" fontId="0" fillId="3" borderId="13" xfId="0" applyNumberFormat="1" applyFill="1" applyBorder="1" applyAlignment="1" applyProtection="1">
      <alignment horizontal="center"/>
    </xf>
    <xf numFmtId="2" fontId="0" fillId="3" borderId="23" xfId="0" applyNumberFormat="1" applyFill="1" applyBorder="1" applyAlignment="1" applyProtection="1">
      <alignment horizontal="center"/>
    </xf>
    <xf numFmtId="1" fontId="0" fillId="0" borderId="17" xfId="0" applyNumberFormat="1" applyFill="1" applyBorder="1" applyAlignment="1" applyProtection="1">
      <alignment horizontal="right" indent="2"/>
      <protection locked="0"/>
    </xf>
    <xf numFmtId="166" fontId="0" fillId="3" borderId="24" xfId="0" applyNumberFormat="1" applyFill="1" applyBorder="1" applyAlignment="1" applyProtection="1">
      <alignment horizontal="right" indent="2"/>
    </xf>
    <xf numFmtId="166" fontId="0" fillId="3" borderId="9" xfId="0" applyNumberFormat="1" applyFill="1" applyBorder="1" applyAlignment="1" applyProtection="1">
      <alignment horizontal="right" indent="2"/>
    </xf>
    <xf numFmtId="166" fontId="0" fillId="3" borderId="21" xfId="0" applyNumberFormat="1" applyFill="1" applyBorder="1" applyAlignment="1" applyProtection="1"/>
    <xf numFmtId="166" fontId="0" fillId="3" borderId="11" xfId="0" applyNumberFormat="1" applyFill="1" applyBorder="1" applyAlignment="1" applyProtection="1"/>
    <xf numFmtId="0" fontId="0" fillId="3" borderId="18" xfId="0" applyNumberFormat="1" applyFill="1" applyBorder="1" applyAlignment="1" applyProtection="1"/>
    <xf numFmtId="0" fontId="0" fillId="3" borderId="19" xfId="0" applyNumberFormat="1" applyFill="1" applyBorder="1" applyAlignment="1" applyProtection="1"/>
    <xf numFmtId="0" fontId="5" fillId="0" borderId="0" xfId="0" applyNumberFormat="1" applyFont="1" applyFill="1" applyBorder="1" applyAlignment="1" applyProtection="1">
      <protection hidden="1"/>
    </xf>
    <xf numFmtId="2" fontId="0" fillId="3" borderId="25" xfId="0" applyNumberFormat="1" applyFill="1" applyBorder="1" applyAlignment="1" applyProtection="1">
      <alignment horizontal="center"/>
    </xf>
    <xf numFmtId="1" fontId="0" fillId="5" borderId="17" xfId="0" applyNumberFormat="1" applyFill="1" applyBorder="1" applyAlignment="1" applyProtection="1">
      <alignment horizontal="right" indent="1"/>
    </xf>
    <xf numFmtId="166" fontId="0" fillId="3" borderId="25" xfId="0" applyNumberFormat="1" applyFill="1" applyBorder="1" applyAlignment="1" applyProtection="1"/>
    <xf numFmtId="166" fontId="0" fillId="3" borderId="23" xfId="0" applyNumberFormat="1" applyFill="1" applyBorder="1" applyAlignment="1" applyProtection="1"/>
    <xf numFmtId="166" fontId="0" fillId="3" borderId="12" xfId="0" applyNumberFormat="1" applyFill="1" applyBorder="1" applyAlignment="1" applyProtection="1"/>
    <xf numFmtId="166" fontId="0" fillId="3" borderId="26" xfId="0" applyNumberFormat="1" applyFill="1" applyBorder="1" applyAlignment="1" applyProtection="1"/>
    <xf numFmtId="2" fontId="0" fillId="3" borderId="27" xfId="0" applyNumberFormat="1" applyFill="1" applyBorder="1" applyAlignment="1" applyProtection="1">
      <alignment horizontal="right" indent="1"/>
    </xf>
    <xf numFmtId="2" fontId="0" fillId="3" borderId="28" xfId="0" applyNumberFormat="1" applyFill="1" applyBorder="1" applyAlignment="1" applyProtection="1">
      <alignment horizontal="right" indent="1"/>
    </xf>
    <xf numFmtId="0" fontId="5" fillId="6" borderId="9" xfId="0" applyNumberFormat="1" applyFont="1" applyFill="1" applyBorder="1" applyAlignment="1" applyProtection="1"/>
    <xf numFmtId="166" fontId="0" fillId="3" borderId="19" xfId="0" applyNumberFormat="1" applyFill="1" applyBorder="1" applyAlignment="1" applyProtection="1"/>
    <xf numFmtId="0" fontId="5" fillId="6" borderId="24" xfId="0" applyNumberFormat="1" applyFont="1" applyFill="1" applyBorder="1" applyAlignment="1" applyProtection="1"/>
    <xf numFmtId="1" fontId="0" fillId="3" borderId="30" xfId="0" applyNumberFormat="1" applyFill="1" applyBorder="1" applyAlignment="1" applyProtection="1">
      <alignment horizontal="center" vertical="center"/>
    </xf>
    <xf numFmtId="165" fontId="5" fillId="6" borderId="9" xfId="0" applyNumberFormat="1" applyFont="1" applyFill="1" applyBorder="1" applyAlignment="1" applyProtection="1"/>
    <xf numFmtId="165" fontId="5" fillId="6" borderId="24" xfId="0" applyNumberFormat="1" applyFont="1" applyFill="1" applyBorder="1" applyAlignment="1" applyProtection="1"/>
    <xf numFmtId="3" fontId="0" fillId="8" borderId="24" xfId="0" applyNumberFormat="1" applyFill="1" applyBorder="1" applyAlignment="1" applyProtection="1">
      <alignment horizontal="center" vertical="center" wrapText="1"/>
      <protection locked="0"/>
    </xf>
    <xf numFmtId="0" fontId="0" fillId="8" borderId="31" xfId="0" applyNumberFormat="1" applyFill="1" applyBorder="1" applyAlignment="1" applyProtection="1">
      <alignment horizontal="center" vertical="center" wrapText="1"/>
      <protection locked="0"/>
    </xf>
    <xf numFmtId="164" fontId="0" fillId="0" borderId="19" xfId="0" applyNumberFormat="1" applyFill="1" applyBorder="1" applyAlignment="1" applyProtection="1">
      <alignment horizontal="center" vertical="center" wrapText="1"/>
      <protection locked="0"/>
    </xf>
    <xf numFmtId="1" fontId="0" fillId="0" borderId="27" xfId="0" applyNumberFormat="1" applyFill="1" applyBorder="1" applyAlignment="1" applyProtection="1">
      <alignment horizontal="center"/>
      <protection locked="0"/>
    </xf>
    <xf numFmtId="1" fontId="0" fillId="0" borderId="28" xfId="0" applyNumberFormat="1" applyFill="1" applyBorder="1" applyAlignment="1" applyProtection="1">
      <alignment horizontal="center"/>
      <protection locked="0"/>
    </xf>
    <xf numFmtId="166" fontId="0" fillId="0" borderId="0" xfId="0" applyNumberFormat="1" applyFill="1" applyBorder="1" applyAlignment="1" applyProtection="1">
      <alignment horizontal="right" indent="1"/>
    </xf>
    <xf numFmtId="2" fontId="0" fillId="0" borderId="0" xfId="0" applyNumberFormat="1" applyFill="1" applyBorder="1" applyAlignment="1" applyProtection="1"/>
    <xf numFmtId="0" fontId="0" fillId="7" borderId="30" xfId="0" applyFill="1" applyBorder="1" applyAlignment="1" applyProtection="1">
      <alignment horizontal="center" vertical="center" wrapText="1"/>
    </xf>
    <xf numFmtId="165" fontId="5" fillId="0" borderId="0" xfId="0" applyNumberFormat="1" applyFont="1" applyFill="1" applyBorder="1" applyAlignment="1" applyProtection="1">
      <alignment horizontal="center"/>
      <protection hidden="1"/>
    </xf>
    <xf numFmtId="165" fontId="5" fillId="0" borderId="0" xfId="0" applyNumberFormat="1" applyFont="1" applyFill="1" applyBorder="1" applyAlignment="1" applyProtection="1">
      <alignment horizontal="center" vertical="top" wrapText="1"/>
      <protection hidden="1"/>
    </xf>
    <xf numFmtId="165" fontId="5" fillId="0" borderId="0" xfId="0" applyNumberFormat="1" applyFont="1" applyFill="1" applyBorder="1" applyAlignment="1" applyProtection="1">
      <alignment horizontal="right" indent="1"/>
      <protection hidden="1"/>
    </xf>
    <xf numFmtId="0" fontId="21" fillId="9" borderId="30" xfId="0" applyFont="1" applyFill="1" applyBorder="1" applyAlignment="1">
      <alignment horizontal="center"/>
    </xf>
    <xf numFmtId="0" fontId="0" fillId="3" borderId="32" xfId="0" applyNumberFormat="1" applyFill="1" applyBorder="1" applyAlignment="1" applyProtection="1"/>
    <xf numFmtId="166" fontId="0" fillId="3" borderId="32" xfId="0" applyNumberFormat="1" applyFill="1" applyBorder="1" applyAlignment="1" applyProtection="1"/>
    <xf numFmtId="0" fontId="5" fillId="6" borderId="32" xfId="0" applyNumberFormat="1" applyFont="1" applyFill="1" applyBorder="1" applyAlignment="1" applyProtection="1"/>
    <xf numFmtId="165" fontId="5" fillId="6" borderId="32" xfId="0" applyNumberFormat="1" applyFont="1" applyFill="1" applyBorder="1" applyAlignment="1" applyProtection="1"/>
    <xf numFmtId="2" fontId="0" fillId="3" borderId="32" xfId="0" applyNumberFormat="1" applyFill="1" applyBorder="1" applyAlignment="1" applyProtection="1">
      <alignment horizontal="right" indent="1"/>
    </xf>
    <xf numFmtId="168" fontId="0" fillId="3" borderId="32" xfId="0" applyNumberFormat="1" applyFill="1" applyBorder="1" applyAlignment="1" applyProtection="1">
      <alignment horizontal="right" indent="1"/>
    </xf>
    <xf numFmtId="168" fontId="0" fillId="5" borderId="32" xfId="0" applyNumberFormat="1" applyFill="1" applyBorder="1" applyAlignment="1" applyProtection="1">
      <alignment horizontal="right" indent="1"/>
    </xf>
    <xf numFmtId="0" fontId="0" fillId="0" borderId="0" xfId="0" applyNumberFormat="1" applyFill="1" applyBorder="1" applyAlignment="1" applyProtection="1">
      <alignment horizontal="left" indent="1"/>
    </xf>
    <xf numFmtId="0" fontId="22" fillId="0" borderId="0" xfId="0" applyNumberFormat="1" applyFont="1" applyFill="1" applyBorder="1" applyAlignment="1" applyProtection="1">
      <alignment horizontal="left" indent="1"/>
    </xf>
    <xf numFmtId="0" fontId="22" fillId="10" borderId="0" xfId="0" applyNumberFormat="1" applyFont="1" applyFill="1" applyBorder="1" applyAlignment="1" applyProtection="1">
      <alignment horizontal="left" indent="1"/>
    </xf>
    <xf numFmtId="0" fontId="0" fillId="10" borderId="0" xfId="0" applyNumberFormat="1" applyFill="1" applyBorder="1" applyAlignment="1" applyProtection="1"/>
    <xf numFmtId="0" fontId="1" fillId="0" borderId="0" xfId="1" applyNumberFormat="1" applyFont="1" applyFill="1" applyBorder="1" applyAlignment="1" applyProtection="1">
      <alignment horizontal="left" indent="1"/>
    </xf>
    <xf numFmtId="0" fontId="0" fillId="7" borderId="31" xfId="0" applyNumberFormat="1" applyFill="1" applyBorder="1" applyAlignment="1" applyProtection="1">
      <alignment horizontal="center" vertical="center" wrapText="1"/>
    </xf>
    <xf numFmtId="0" fontId="0" fillId="7" borderId="24" xfId="0" applyNumberFormat="1" applyFill="1" applyBorder="1" applyAlignment="1" applyProtection="1">
      <alignment horizontal="center" vertical="center" wrapText="1"/>
    </xf>
    <xf numFmtId="0" fontId="20" fillId="4" borderId="1" xfId="0" applyNumberFormat="1" applyFont="1" applyFill="1" applyBorder="1" applyAlignment="1" applyProtection="1">
      <alignment horizontal="center" vertical="center" wrapText="1"/>
    </xf>
    <xf numFmtId="0" fontId="0" fillId="4" borderId="2" xfId="0" applyNumberFormat="1" applyFill="1" applyBorder="1" applyAlignment="1" applyProtection="1">
      <alignment horizontal="center" vertical="center" wrapText="1"/>
    </xf>
    <xf numFmtId="0" fontId="0" fillId="4" borderId="3" xfId="0" applyNumberFormat="1" applyFill="1" applyBorder="1" applyAlignment="1" applyProtection="1">
      <alignment horizontal="center" vertical="center" wrapText="1"/>
    </xf>
    <xf numFmtId="0" fontId="0" fillId="4" borderId="6"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0" fontId="0" fillId="2" borderId="33" xfId="0" applyNumberFormat="1" applyFill="1" applyBorder="1" applyAlignment="1" applyProtection="1"/>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4" borderId="34" xfId="0" applyFill="1" applyBorder="1" applyAlignment="1" applyProtection="1">
      <alignment horizontal="center"/>
    </xf>
    <xf numFmtId="0" fontId="0" fillId="4" borderId="33" xfId="0" applyFill="1" applyBorder="1" applyAlignment="1" applyProtection="1">
      <alignment horizontal="center"/>
    </xf>
    <xf numFmtId="0" fontId="0" fillId="4" borderId="35" xfId="0" applyFill="1" applyBorder="1" applyAlignment="1" applyProtection="1">
      <alignment horizontal="center"/>
    </xf>
    <xf numFmtId="0" fontId="0" fillId="7" borderId="31" xfId="0" applyNumberFormat="1" applyFill="1" applyBorder="1" applyAlignment="1" applyProtection="1">
      <alignment horizontal="center" vertical="center" textRotation="90" wrapText="1"/>
    </xf>
    <xf numFmtId="0" fontId="0" fillId="7" borderId="10" xfId="0" applyNumberFormat="1" applyFill="1" applyBorder="1" applyAlignment="1" applyProtection="1">
      <alignment horizontal="center" vertical="center" textRotation="90" wrapText="1"/>
    </xf>
    <xf numFmtId="0" fontId="0" fillId="7" borderId="26" xfId="0" applyNumberFormat="1" applyFill="1" applyBorder="1" applyAlignment="1" applyProtection="1">
      <alignment horizontal="center" vertical="center" wrapText="1"/>
    </xf>
    <xf numFmtId="0" fontId="0" fillId="7" borderId="14" xfId="0" applyNumberFormat="1" applyFill="1" applyBorder="1" applyAlignment="1" applyProtection="1">
      <alignment horizontal="center" vertical="center" wrapText="1"/>
    </xf>
    <xf numFmtId="0" fontId="0" fillId="7" borderId="36" xfId="0" applyNumberFormat="1" applyFill="1" applyBorder="1" applyAlignment="1" applyProtection="1">
      <alignment horizontal="center" vertical="center" wrapText="1"/>
    </xf>
    <xf numFmtId="0" fontId="0" fillId="7" borderId="37" xfId="0" applyNumberFormat="1" applyFill="1" applyBorder="1" applyAlignment="1" applyProtection="1">
      <alignment horizontal="center" vertical="center" wrapText="1"/>
    </xf>
    <xf numFmtId="0" fontId="0" fillId="7" borderId="29" xfId="0" applyNumberFormat="1" applyFill="1" applyBorder="1" applyAlignment="1" applyProtection="1">
      <alignment horizontal="center" vertical="center" wrapText="1"/>
    </xf>
    <xf numFmtId="0" fontId="0" fillId="7" borderId="38" xfId="0" applyNumberFormat="1" applyFill="1" applyBorder="1" applyAlignment="1" applyProtection="1">
      <alignment horizontal="center" vertical="center" wrapText="1"/>
    </xf>
    <xf numFmtId="0" fontId="3" fillId="5" borderId="34" xfId="0" applyNumberFormat="1" applyFont="1" applyFill="1" applyBorder="1" applyAlignment="1" applyProtection="1"/>
    <xf numFmtId="0" fontId="3" fillId="5" borderId="33" xfId="0" applyNumberFormat="1" applyFont="1" applyFill="1" applyBorder="1" applyAlignment="1" applyProtection="1"/>
    <xf numFmtId="0" fontId="3" fillId="5" borderId="35" xfId="0" applyNumberFormat="1" applyFont="1" applyFill="1" applyBorder="1" applyAlignment="1" applyProtection="1"/>
    <xf numFmtId="0" fontId="0" fillId="7" borderId="39" xfId="0" applyNumberFormat="1" applyFill="1" applyBorder="1" applyAlignment="1" applyProtection="1">
      <alignment horizontal="center" vertical="center" wrapText="1"/>
    </xf>
    <xf numFmtId="0" fontId="0" fillId="7" borderId="1" xfId="0" applyNumberFormat="1" applyFill="1" applyBorder="1" applyAlignment="1" applyProtection="1">
      <alignment horizontal="center" vertical="center" wrapText="1"/>
    </xf>
    <xf numFmtId="0" fontId="0" fillId="7" borderId="6" xfId="0" applyNumberFormat="1" applyFill="1" applyBorder="1" applyAlignment="1" applyProtection="1">
      <alignment horizontal="center" vertical="center" wrapText="1"/>
    </xf>
    <xf numFmtId="0" fontId="0" fillId="7" borderId="10" xfId="0" applyNumberFormat="1" applyFill="1" applyBorder="1" applyAlignment="1" applyProtection="1">
      <alignment horizontal="center" vertical="center" wrapText="1"/>
    </xf>
    <xf numFmtId="0" fontId="16" fillId="0" borderId="34" xfId="0" applyNumberFormat="1" applyFont="1" applyFill="1" applyBorder="1" applyAlignment="1" applyProtection="1">
      <alignment horizontal="center" vertical="center" wrapText="1"/>
    </xf>
    <xf numFmtId="0" fontId="16" fillId="0" borderId="33" xfId="0" applyNumberFormat="1" applyFont="1" applyFill="1" applyBorder="1" applyAlignment="1" applyProtection="1">
      <alignment horizontal="center" vertical="center" wrapText="1"/>
    </xf>
    <xf numFmtId="0" fontId="16" fillId="0" borderId="35" xfId="0" applyNumberFormat="1" applyFont="1" applyFill="1" applyBorder="1" applyAlignment="1" applyProtection="1">
      <alignment horizontal="center" vertical="center" wrapText="1"/>
    </xf>
    <xf numFmtId="0" fontId="9" fillId="4" borderId="31" xfId="0" applyNumberFormat="1" applyFont="1" applyFill="1" applyBorder="1" applyAlignment="1" applyProtection="1">
      <alignment horizontal="center" vertical="center" wrapText="1"/>
    </xf>
    <xf numFmtId="0" fontId="9" fillId="4" borderId="24" xfId="0" applyNumberFormat="1" applyFont="1" applyFill="1" applyBorder="1" applyAlignment="1" applyProtection="1">
      <alignment horizontal="center" vertical="center" wrapText="1"/>
    </xf>
    <xf numFmtId="0" fontId="6" fillId="3" borderId="34" xfId="0" applyNumberFormat="1" applyFont="1" applyFill="1" applyBorder="1" applyAlignment="1" applyProtection="1">
      <alignment horizontal="center" vertical="center" wrapText="1"/>
    </xf>
    <xf numFmtId="0" fontId="6" fillId="3" borderId="33" xfId="0" applyNumberFormat="1" applyFont="1" applyFill="1" applyBorder="1" applyAlignment="1" applyProtection="1">
      <alignment horizontal="center" vertical="center" wrapText="1"/>
    </xf>
    <xf numFmtId="0" fontId="6" fillId="3" borderId="35" xfId="0" applyNumberFormat="1" applyFont="1" applyFill="1" applyBorder="1" applyAlignment="1" applyProtection="1">
      <alignment horizontal="center" vertical="center" wrapText="1"/>
    </xf>
    <xf numFmtId="0" fontId="0" fillId="4" borderId="31" xfId="0" applyNumberFormat="1" applyFill="1" applyBorder="1" applyAlignment="1" applyProtection="1">
      <alignment horizontal="center" vertical="center" wrapText="1"/>
    </xf>
    <xf numFmtId="0" fontId="0" fillId="4" borderId="24" xfId="0" applyNumberFormat="1" applyFill="1" applyBorder="1" applyAlignment="1" applyProtection="1">
      <alignment horizontal="center" vertical="center" wrapText="1"/>
    </xf>
    <xf numFmtId="0" fontId="0" fillId="7" borderId="40" xfId="0" applyNumberFormat="1" applyFill="1" applyBorder="1" applyAlignment="1" applyProtection="1">
      <alignment horizontal="center" vertical="center" wrapText="1"/>
    </xf>
    <xf numFmtId="0" fontId="0" fillId="7" borderId="41" xfId="0" applyNumberFormat="1" applyFill="1" applyBorder="1" applyAlignment="1" applyProtection="1">
      <alignment horizontal="center" vertical="center" wrapText="1"/>
    </xf>
    <xf numFmtId="0" fontId="0" fillId="7" borderId="21" xfId="0" applyNumberFormat="1" applyFill="1" applyBorder="1" applyAlignment="1" applyProtection="1">
      <alignment horizontal="center" vertical="center" wrapText="1"/>
    </xf>
    <xf numFmtId="0" fontId="0" fillId="7" borderId="13" xfId="0" applyNumberFormat="1" applyFill="1" applyBorder="1" applyAlignment="1" applyProtection="1">
      <alignment horizontal="center" vertical="center" wrapText="1"/>
    </xf>
    <xf numFmtId="165" fontId="23" fillId="0" borderId="0" xfId="0" applyNumberFormat="1" applyFont="1" applyFill="1" applyBorder="1" applyAlignment="1" applyProtection="1">
      <alignment horizontal="center" vertical="top" wrapText="1"/>
      <protection hidden="1"/>
    </xf>
    <xf numFmtId="0" fontId="24" fillId="7" borderId="29" xfId="0" applyNumberFormat="1" applyFont="1" applyFill="1" applyBorder="1" applyAlignment="1" applyProtection="1">
      <alignment horizontal="center" vertical="center" wrapText="1"/>
    </xf>
  </cellXfs>
  <cellStyles count="2">
    <cellStyle name="Hyperlink" xfId="1" builtinId="8"/>
    <cellStyle name="Normal"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hartsheet" Target="chartsheets/sheet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Data!$K$30</c:f>
          <c:strCache>
            <c:ptCount val="1"/>
            <c:pt idx="0">
              <c:v>Site Run Chart for BSIs</c:v>
            </c:pt>
          </c:strCache>
        </c:strRef>
      </c:tx>
      <c:layout>
        <c:manualLayout>
          <c:xMode val="edge"/>
          <c:yMode val="edge"/>
          <c:x val="0.36736958934517205"/>
          <c:y val="1.9575856443719411E-2"/>
        </c:manualLayout>
      </c:layout>
      <c:overlay val="0"/>
      <c:spPr>
        <a:noFill/>
        <a:ln w="25400">
          <a:noFill/>
        </a:ln>
      </c:spPr>
      <c:txPr>
        <a:bodyPr/>
        <a:lstStyle/>
        <a:p>
          <a:pPr>
            <a:defRPr sz="16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5.8823529411764705E-2"/>
          <c:y val="0.10766721044045677"/>
          <c:w val="0.90122086570477244"/>
          <c:h val="0.65905383360522019"/>
        </c:manualLayout>
      </c:layout>
      <c:lineChart>
        <c:grouping val="standard"/>
        <c:varyColors val="0"/>
        <c:ser>
          <c:idx val="1"/>
          <c:order val="0"/>
          <c:tx>
            <c:strRef>
              <c:f>Data!$K$42</c:f>
              <c:strCache>
                <c:ptCount val="1"/>
                <c:pt idx="0">
                  <c:v>Monthly BSI/1000 line day rate</c:v>
                </c:pt>
              </c:strCache>
            </c:strRef>
          </c:tx>
          <c:spPr>
            <a:ln w="19050">
              <a:noFill/>
            </a:ln>
          </c:spPr>
          <c:marker>
            <c:symbol val="diamond"/>
            <c:size val="7"/>
            <c:spPr>
              <a:solidFill>
                <a:srgbClr val="0000FF"/>
              </a:solidFill>
              <a:ln>
                <a:solidFill>
                  <a:srgbClr val="0000FF"/>
                </a:solidFill>
                <a:prstDash val="solid"/>
              </a:ln>
            </c:spPr>
          </c:marker>
          <c:cat>
            <c:strRef>
              <c:f>Data!Dates</c:f>
              <c:strCache>
                <c:ptCount val="5"/>
                <c:pt idx="0">
                  <c:v>January (n=634)</c:v>
                </c:pt>
                <c:pt idx="1">
                  <c:v>February (n=397)</c:v>
                </c:pt>
                <c:pt idx="2">
                  <c:v>March (n=238)</c:v>
                </c:pt>
                <c:pt idx="3">
                  <c:v>April (n=302)</c:v>
                </c:pt>
                <c:pt idx="4">
                  <c:v>May (n=157)</c:v>
                </c:pt>
              </c:strCache>
            </c:strRef>
          </c:cat>
          <c:val>
            <c:numRef>
              <c:f>Data!Ratios</c:f>
              <c:numCache>
                <c:formatCode>0.000</c:formatCode>
                <c:ptCount val="5"/>
                <c:pt idx="0">
                  <c:v>1.5772870662460567</c:v>
                </c:pt>
                <c:pt idx="1">
                  <c:v>0</c:v>
                </c:pt>
                <c:pt idx="2">
                  <c:v>4.2016806722689077</c:v>
                </c:pt>
                <c:pt idx="3">
                  <c:v>3.3112582781456954</c:v>
                </c:pt>
                <c:pt idx="4">
                  <c:v>6.369426751592357</c:v>
                </c:pt>
              </c:numCache>
            </c:numRef>
          </c:val>
          <c:smooth val="0"/>
          <c:extLst>
            <c:ext xmlns:c16="http://schemas.microsoft.com/office/drawing/2014/chart" uri="{C3380CC4-5D6E-409C-BE32-E72D297353CC}">
              <c16:uniqueId val="{00000000-6858-4E5A-ADCA-D8ED9C24C22B}"/>
            </c:ext>
          </c:extLst>
        </c:ser>
        <c:dLbls>
          <c:showLegendKey val="0"/>
          <c:showVal val="0"/>
          <c:showCatName val="0"/>
          <c:showSerName val="0"/>
          <c:showPercent val="0"/>
          <c:showBubbleSize val="0"/>
        </c:dLbls>
        <c:marker val="1"/>
        <c:smooth val="0"/>
        <c:axId val="306766648"/>
        <c:axId val="1"/>
      </c:lineChart>
      <c:scatterChart>
        <c:scatterStyle val="lineMarker"/>
        <c:varyColors val="0"/>
        <c:ser>
          <c:idx val="0"/>
          <c:order val="1"/>
          <c:tx>
            <c:strRef>
              <c:f>Data!$K$46</c:f>
              <c:strCache>
                <c:ptCount val="1"/>
                <c:pt idx="0">
                  <c:v>Average Rate</c:v>
                </c:pt>
              </c:strCache>
            </c:strRef>
          </c:tx>
          <c:spPr>
            <a:ln w="25400">
              <a:solidFill>
                <a:srgbClr val="FF0000"/>
              </a:solidFill>
              <a:prstDash val="solid"/>
            </a:ln>
          </c:spPr>
          <c:marker>
            <c:symbol val="none"/>
          </c:marker>
          <c:xVal>
            <c:numRef>
              <c:f>Data!MVals</c:f>
              <c:numCache>
                <c:formatCode>0.0</c:formatCode>
                <c:ptCount val="5"/>
                <c:pt idx="0">
                  <c:v>0.5</c:v>
                </c:pt>
                <c:pt idx="1">
                  <c:v>2</c:v>
                </c:pt>
                <c:pt idx="2">
                  <c:v>3</c:v>
                </c:pt>
                <c:pt idx="3">
                  <c:v>4</c:v>
                </c:pt>
                <c:pt idx="4">
                  <c:v>5.5</c:v>
                </c:pt>
              </c:numCache>
            </c:numRef>
          </c:xVal>
          <c:yVal>
            <c:numRef>
              <c:f>Data!Means</c:f>
              <c:numCache>
                <c:formatCode>0.00</c:formatCode>
                <c:ptCount val="5"/>
                <c:pt idx="0">
                  <c:v>2.3148148148148149</c:v>
                </c:pt>
                <c:pt idx="1">
                  <c:v>2.3148148148148149</c:v>
                </c:pt>
                <c:pt idx="2">
                  <c:v>2.3148148148148149</c:v>
                </c:pt>
                <c:pt idx="3">
                  <c:v>2.3148148148148149</c:v>
                </c:pt>
                <c:pt idx="4">
                  <c:v>2.3148148148148149</c:v>
                </c:pt>
              </c:numCache>
            </c:numRef>
          </c:yVal>
          <c:smooth val="0"/>
          <c:extLst>
            <c:ext xmlns:c16="http://schemas.microsoft.com/office/drawing/2014/chart" uri="{C3380CC4-5D6E-409C-BE32-E72D297353CC}">
              <c16:uniqueId val="{00000001-6858-4E5A-ADCA-D8ED9C24C22B}"/>
            </c:ext>
          </c:extLst>
        </c:ser>
        <c:ser>
          <c:idx val="3"/>
          <c:order val="2"/>
          <c:tx>
            <c:v>Lower Contol Limit</c:v>
          </c:tx>
          <c:spPr>
            <a:ln w="25400">
              <a:solidFill>
                <a:srgbClr val="FF0000"/>
              </a:solidFill>
              <a:prstDash val="sysDash"/>
            </a:ln>
          </c:spPr>
          <c:marker>
            <c:symbol val="none"/>
          </c:marker>
          <c:xVal>
            <c:numRef>
              <c:f>Data!XVals</c:f>
              <c:numCache>
                <c:formatCode>General</c:formatCode>
                <c:ptCount val="10"/>
                <c:pt idx="0">
                  <c:v>0.5</c:v>
                </c:pt>
                <c:pt idx="1">
                  <c:v>1.5</c:v>
                </c:pt>
                <c:pt idx="2">
                  <c:v>1.5</c:v>
                </c:pt>
                <c:pt idx="3">
                  <c:v>2.5</c:v>
                </c:pt>
                <c:pt idx="4">
                  <c:v>2.5</c:v>
                </c:pt>
                <c:pt idx="5">
                  <c:v>3.5</c:v>
                </c:pt>
                <c:pt idx="6">
                  <c:v>3.5</c:v>
                </c:pt>
                <c:pt idx="7">
                  <c:v>4.5</c:v>
                </c:pt>
                <c:pt idx="8">
                  <c:v>4.5</c:v>
                </c:pt>
                <c:pt idx="9">
                  <c:v>5.5</c:v>
                </c:pt>
              </c:numCache>
            </c:numRef>
          </c:xVal>
          <c:yVal>
            <c:numRef>
              <c:f>Data!LCLs</c:f>
              <c:numCache>
                <c:formatCode>0.000</c:formatCode>
                <c:ptCount val="10"/>
                <c:pt idx="0">
                  <c:v>9.213910933514792E-2</c:v>
                </c:pt>
                <c:pt idx="1">
                  <c:v>9.213910933514792E-2</c:v>
                </c:pt>
                <c:pt idx="2">
                  <c:v>9.213910933514792E-2</c:v>
                </c:pt>
                <c:pt idx="3">
                  <c:v>9.213910933514792E-2</c:v>
                </c:pt>
                <c:pt idx="4">
                  <c:v>9.213910933514792E-2</c:v>
                </c:pt>
                <c:pt idx="5">
                  <c:v>9.213910933514792E-2</c:v>
                </c:pt>
                <c:pt idx="6">
                  <c:v>9.213910933514792E-2</c:v>
                </c:pt>
                <c:pt idx="7">
                  <c:v>9.213910933514792E-2</c:v>
                </c:pt>
                <c:pt idx="8">
                  <c:v>9.213910933514792E-2</c:v>
                </c:pt>
                <c:pt idx="9">
                  <c:v>9.213910933514792E-2</c:v>
                </c:pt>
              </c:numCache>
            </c:numRef>
          </c:yVal>
          <c:smooth val="0"/>
          <c:extLst>
            <c:ext xmlns:c16="http://schemas.microsoft.com/office/drawing/2014/chart" uri="{C3380CC4-5D6E-409C-BE32-E72D297353CC}">
              <c16:uniqueId val="{00000002-6858-4E5A-ADCA-D8ED9C24C22B}"/>
            </c:ext>
          </c:extLst>
        </c:ser>
        <c:ser>
          <c:idx val="4"/>
          <c:order val="3"/>
          <c:tx>
            <c:v>Control Limits</c:v>
          </c:tx>
          <c:spPr>
            <a:ln w="25400">
              <a:solidFill>
                <a:srgbClr val="FF0000"/>
              </a:solidFill>
              <a:prstDash val="sysDash"/>
            </a:ln>
          </c:spPr>
          <c:marker>
            <c:symbol val="none"/>
          </c:marker>
          <c:xVal>
            <c:numRef>
              <c:f>Data!XVals</c:f>
              <c:numCache>
                <c:formatCode>General</c:formatCode>
                <c:ptCount val="10"/>
                <c:pt idx="0">
                  <c:v>0.5</c:v>
                </c:pt>
                <c:pt idx="1">
                  <c:v>1.5</c:v>
                </c:pt>
                <c:pt idx="2">
                  <c:v>1.5</c:v>
                </c:pt>
                <c:pt idx="3">
                  <c:v>2.5</c:v>
                </c:pt>
                <c:pt idx="4">
                  <c:v>2.5</c:v>
                </c:pt>
                <c:pt idx="5">
                  <c:v>3.5</c:v>
                </c:pt>
                <c:pt idx="6">
                  <c:v>3.5</c:v>
                </c:pt>
                <c:pt idx="7">
                  <c:v>4.5</c:v>
                </c:pt>
                <c:pt idx="8">
                  <c:v>4.5</c:v>
                </c:pt>
                <c:pt idx="9">
                  <c:v>5.5</c:v>
                </c:pt>
              </c:numCache>
            </c:numRef>
          </c:xVal>
          <c:yVal>
            <c:numRef>
              <c:f>Data!UCLs</c:f>
              <c:numCache>
                <c:formatCode>0.000</c:formatCode>
                <c:ptCount val="10"/>
                <c:pt idx="0">
                  <c:v>8.0405533748499138</c:v>
                </c:pt>
                <c:pt idx="1">
                  <c:v>8.0405533748499138</c:v>
                </c:pt>
                <c:pt idx="2">
                  <c:v>9.5505204355857991</c:v>
                </c:pt>
                <c:pt idx="3">
                  <c:v>9.5505204355857991</c:v>
                </c:pt>
                <c:pt idx="4">
                  <c:v>11.659994677094998</c:v>
                </c:pt>
                <c:pt idx="5">
                  <c:v>11.659994677094998</c:v>
                </c:pt>
                <c:pt idx="6">
                  <c:v>10.610889851174587</c:v>
                </c:pt>
                <c:pt idx="7">
                  <c:v>10.610889851174587</c:v>
                </c:pt>
                <c:pt idx="8">
                  <c:v>13.820866400272187</c:v>
                </c:pt>
                <c:pt idx="9">
                  <c:v>13.820866400272187</c:v>
                </c:pt>
              </c:numCache>
            </c:numRef>
          </c:yVal>
          <c:smooth val="0"/>
          <c:extLst>
            <c:ext xmlns:c16="http://schemas.microsoft.com/office/drawing/2014/chart" uri="{C3380CC4-5D6E-409C-BE32-E72D297353CC}">
              <c16:uniqueId val="{00000003-6858-4E5A-ADCA-D8ED9C24C22B}"/>
            </c:ext>
          </c:extLst>
        </c:ser>
        <c:dLbls>
          <c:showLegendKey val="0"/>
          <c:showVal val="0"/>
          <c:showCatName val="0"/>
          <c:showSerName val="0"/>
          <c:showPercent val="0"/>
          <c:showBubbleSize val="0"/>
        </c:dLbls>
        <c:axId val="306766648"/>
        <c:axId val="1"/>
      </c:scatterChart>
      <c:catAx>
        <c:axId val="306766648"/>
        <c:scaling>
          <c:orientation val="minMax"/>
        </c:scaling>
        <c:delete val="0"/>
        <c:axPos val="b"/>
        <c:title>
          <c:tx>
            <c:strRef>
              <c:f>Data!$K$34</c:f>
              <c:strCache>
                <c:ptCount val="1"/>
                <c:pt idx="0">
                  <c:v>Month</c:v>
                </c:pt>
              </c:strCache>
            </c:strRef>
          </c:tx>
          <c:layout>
            <c:manualLayout>
              <c:xMode val="edge"/>
              <c:yMode val="edge"/>
              <c:x val="0.47946725860155381"/>
              <c:y val="0.95269168026101136"/>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5400000" vert="horz"/>
          <a:lstStyle/>
          <a:p>
            <a:pPr>
              <a:defRPr sz="1075"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strRef>
              <c:f>Data!$K$38</c:f>
              <c:strCache>
                <c:ptCount val="1"/>
                <c:pt idx="0">
                  <c:v>BSIs per 1000 Line Days</c:v>
                </c:pt>
              </c:strCache>
            </c:strRef>
          </c:tx>
          <c:layout>
            <c:manualLayout>
              <c:xMode val="edge"/>
              <c:yMode val="edge"/>
              <c:x val="0"/>
              <c:y val="0.28548123980424145"/>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0.0" sourceLinked="0"/>
        <c:majorTickMark val="out"/>
        <c:minorTickMark val="none"/>
        <c:tickLblPos val="nextTo"/>
        <c:spPr>
          <a:ln w="3175">
            <a:solidFill>
              <a:srgbClr val="000000"/>
            </a:solidFill>
            <a:prstDash val="solid"/>
          </a:ln>
        </c:spPr>
        <c:txPr>
          <a:bodyPr rot="0" vert="horz"/>
          <a:lstStyle/>
          <a:p>
            <a:pPr>
              <a:defRPr sz="1075" b="1" i="0" u="none" strike="noStrike" baseline="0">
                <a:solidFill>
                  <a:srgbClr val="000000"/>
                </a:solidFill>
                <a:latin typeface="Arial"/>
                <a:ea typeface="Arial"/>
                <a:cs typeface="Arial"/>
              </a:defRPr>
            </a:pPr>
            <a:endParaRPr lang="en-US"/>
          </a:p>
        </c:txPr>
        <c:crossAx val="306766648"/>
        <c:crosses val="autoZero"/>
        <c:crossBetween val="between"/>
      </c:valAx>
      <c:spPr>
        <a:solidFill>
          <a:srgbClr val="FFFFFF"/>
        </a:solidFill>
        <a:ln w="25400">
          <a:solidFill>
            <a:srgbClr val="808080"/>
          </a:solidFill>
          <a:prstDash val="solid"/>
        </a:ln>
      </c:spPr>
    </c:plotArea>
    <c:legend>
      <c:legendPos val="r"/>
      <c:legendEntry>
        <c:idx val="2"/>
        <c:delete val="1"/>
      </c:legendEntry>
      <c:layout>
        <c:manualLayout>
          <c:xMode val="edge"/>
          <c:yMode val="edge"/>
          <c:x val="0.10321864594894561"/>
          <c:y val="0.92822185970636217"/>
          <c:w val="0.86237513873473914"/>
          <c:h val="6.8515497553017946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2"/>
  <sheetViews>
    <sheetView workbookViewId="0"/>
  </sheetViews>
  <pageMargins left="0.75" right="0.75" top="1" bottom="1" header="0.5" footer="0.5"/>
  <pageSetup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descr="Site Run Chart for BSIs">
          <a:extLst>
            <a:ext uri="{FF2B5EF4-FFF2-40B4-BE49-F238E27FC236}">
              <a16:creationId xmlns:a16="http://schemas.microsoft.com/office/drawing/2014/main" id="{51D8C435-DC1C-4841-85F8-840C3489B5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0.18575</cdr:x>
      <cdr:y>0.31675</cdr:y>
    </cdr:from>
    <cdr:to>
      <cdr:x>0.71675</cdr:x>
      <cdr:y>0.612</cdr:y>
    </cdr:to>
    <cdr:grpSp>
      <cdr:nvGrpSpPr>
        <cdr:cNvPr id="2053" name="Group 5">
          <a:extLst xmlns:a="http://schemas.openxmlformats.org/drawingml/2006/main">
            <a:ext uri="{FF2B5EF4-FFF2-40B4-BE49-F238E27FC236}">
              <a16:creationId xmlns:a16="http://schemas.microsoft.com/office/drawing/2014/main" id="{3F9FC145-42C4-4EEF-A486-E1577E291AF4}"/>
            </a:ext>
          </a:extLst>
        </cdr:cNvPr>
        <cdr:cNvGrpSpPr>
          <a:grpSpLocks xmlns:a="http://schemas.openxmlformats.org/drawingml/2006/main"/>
        </cdr:cNvGrpSpPr>
      </cdr:nvGrpSpPr>
      <cdr:grpSpPr bwMode="auto">
        <a:xfrm xmlns:a="http://schemas.openxmlformats.org/drawingml/2006/main">
          <a:off x="1594111" y="1849448"/>
          <a:ext cx="4557055" cy="1723913"/>
          <a:chOff x="1819389" y="1391100"/>
          <a:chExt cx="3666670" cy="1351688"/>
        </a:xfrm>
      </cdr:grpSpPr>
      <cdr:sp macro="" textlink="">
        <cdr:nvSpPr>
          <cdr:cNvPr id="2051" name="AutoShape 3">
            <a:extLst xmlns:a="http://schemas.openxmlformats.org/drawingml/2006/main">
              <a:ext uri="{FF2B5EF4-FFF2-40B4-BE49-F238E27FC236}">
                <a16:creationId xmlns:a16="http://schemas.microsoft.com/office/drawing/2014/main" id="{11C8505C-BB1C-45F5-827C-578B88F73A0D}"/>
              </a:ext>
            </a:extLst>
          </cdr:cNvPr>
          <cdr:cNvSpPr>
            <a:spLocks xmlns:a="http://schemas.openxmlformats.org/drawingml/2006/main" noChangeArrowheads="1"/>
          </cdr:cNvSpPr>
        </cdr:nvSpPr>
        <cdr:spPr bwMode="auto">
          <a:xfrm xmlns:a="http://schemas.openxmlformats.org/drawingml/2006/main">
            <a:off x="1819389" y="1391100"/>
            <a:ext cx="495612" cy="494840"/>
          </a:xfrm>
          <a:prstGeom xmlns:a="http://schemas.openxmlformats.org/drawingml/2006/main" prst="wedgeRectCallout">
            <a:avLst>
              <a:gd name="adj1" fmla="val -43750"/>
              <a:gd name="adj2" fmla="val 7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call out one</a:t>
            </a:r>
          </a:p>
        </cdr:txBody>
      </cdr:sp>
      <cdr:sp macro="" textlink="">
        <cdr:nvSpPr>
          <cdr:cNvPr id="2052" name="AutoShape 4">
            <a:extLst xmlns:a="http://schemas.openxmlformats.org/drawingml/2006/main">
              <a:ext uri="{FF2B5EF4-FFF2-40B4-BE49-F238E27FC236}">
                <a16:creationId xmlns:a16="http://schemas.microsoft.com/office/drawing/2014/main" id="{263ADBE8-AC97-43D6-A72B-7215DA5461CA}"/>
              </a:ext>
            </a:extLst>
          </cdr:cNvPr>
          <cdr:cNvSpPr>
            <a:spLocks xmlns:a="http://schemas.openxmlformats.org/drawingml/2006/main" noChangeArrowheads="1"/>
          </cdr:cNvSpPr>
        </cdr:nvSpPr>
        <cdr:spPr bwMode="auto">
          <a:xfrm xmlns:a="http://schemas.openxmlformats.org/drawingml/2006/main">
            <a:off x="4552764" y="1980821"/>
            <a:ext cx="933295" cy="761967"/>
          </a:xfrm>
          <a:prstGeom xmlns:a="http://schemas.openxmlformats.org/drawingml/2006/main" prst="wedgeRectCallout">
            <a:avLst>
              <a:gd name="adj1" fmla="val -43750"/>
              <a:gd name="adj2" fmla="val 7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call out number two</a:t>
            </a: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3"/>
  <sheetViews>
    <sheetView workbookViewId="0"/>
  </sheetViews>
  <sheetFormatPr defaultRowHeight="12.75" x14ac:dyDescent="0.2"/>
  <sheetData>
    <row r="3" spans="2:3" x14ac:dyDescent="0.2">
      <c r="B3" t="s">
        <v>49</v>
      </c>
    </row>
    <row r="6" spans="2:3" x14ac:dyDescent="0.2">
      <c r="B6" t="s">
        <v>50</v>
      </c>
    </row>
    <row r="8" spans="2:3" x14ac:dyDescent="0.2">
      <c r="B8" t="s">
        <v>51</v>
      </c>
    </row>
    <row r="9" spans="2:3" x14ac:dyDescent="0.2">
      <c r="C9" t="s">
        <v>52</v>
      </c>
    </row>
    <row r="10" spans="2:3" x14ac:dyDescent="0.2">
      <c r="C10" t="s">
        <v>53</v>
      </c>
    </row>
    <row r="12" spans="2:3" x14ac:dyDescent="0.2">
      <c r="B12" t="s">
        <v>54</v>
      </c>
    </row>
    <row r="14" spans="2:3" x14ac:dyDescent="0.2">
      <c r="B14" t="s">
        <v>55</v>
      </c>
    </row>
    <row r="16" spans="2:3" x14ac:dyDescent="0.2">
      <c r="B16" t="s">
        <v>56</v>
      </c>
    </row>
    <row r="17" spans="2:9" x14ac:dyDescent="0.2">
      <c r="B17" t="s">
        <v>57</v>
      </c>
    </row>
    <row r="18" spans="2:9" x14ac:dyDescent="0.2">
      <c r="B18" t="s">
        <v>58</v>
      </c>
    </row>
    <row r="20" spans="2:9" x14ac:dyDescent="0.2">
      <c r="B20" t="s">
        <v>59</v>
      </c>
    </row>
    <row r="21" spans="2:9" x14ac:dyDescent="0.2">
      <c r="C21" s="82" t="s">
        <v>60</v>
      </c>
      <c r="G21" t="s">
        <v>62</v>
      </c>
    </row>
    <row r="22" spans="2:9" x14ac:dyDescent="0.2">
      <c r="C22" s="81"/>
    </row>
    <row r="23" spans="2:9" x14ac:dyDescent="0.2">
      <c r="C23" s="83" t="s">
        <v>61</v>
      </c>
      <c r="D23" s="84"/>
      <c r="E23" s="84"/>
      <c r="F23" s="84"/>
      <c r="G23" s="84"/>
      <c r="H23" s="84"/>
      <c r="I23" s="84"/>
    </row>
    <row r="24" spans="2:9" x14ac:dyDescent="0.2">
      <c r="C24" s="81"/>
    </row>
    <row r="25" spans="2:9" x14ac:dyDescent="0.2">
      <c r="C25" s="85" t="s">
        <v>63</v>
      </c>
    </row>
    <row r="26" spans="2:9" x14ac:dyDescent="0.2">
      <c r="C26" t="s">
        <v>65</v>
      </c>
    </row>
    <row r="27" spans="2:9" x14ac:dyDescent="0.2">
      <c r="B27" t="s">
        <v>64</v>
      </c>
    </row>
    <row r="29" spans="2:9" x14ac:dyDescent="0.2">
      <c r="B29" t="s">
        <v>66</v>
      </c>
    </row>
    <row r="31" spans="2:9" x14ac:dyDescent="0.2">
      <c r="B31" t="s">
        <v>67</v>
      </c>
    </row>
    <row r="33" spans="3:3" x14ac:dyDescent="0.2">
      <c r="C33" t="s">
        <v>68</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I506"/>
  <sheetViews>
    <sheetView tabSelected="1" workbookViewId="0">
      <pane ySplit="6" topLeftCell="A7" activePane="bottomLeft" state="frozen"/>
      <selection pane="bottomLeft" activeCell="E5" sqref="E5"/>
    </sheetView>
  </sheetViews>
  <sheetFormatPr defaultRowHeight="12.75" x14ac:dyDescent="0.2"/>
  <cols>
    <col min="1" max="1" width="2.42578125" customWidth="1"/>
    <col min="2" max="2" width="11.42578125" customWidth="1"/>
    <col min="3" max="3" width="11.28515625" style="2" customWidth="1"/>
    <col min="4" max="4" width="12.42578125" style="1" customWidth="1"/>
    <col min="5" max="5" width="13.5703125" style="1" customWidth="1"/>
    <col min="6" max="6" width="12.42578125" style="2" customWidth="1"/>
    <col min="7" max="7" width="12" style="2" customWidth="1"/>
    <col min="8" max="8" width="18.85546875" style="2" customWidth="1"/>
    <col min="9" max="9" width="2.42578125" customWidth="1"/>
    <col min="10" max="10" width="3.140625" customWidth="1"/>
    <col min="11" max="11" width="25.140625" customWidth="1"/>
    <col min="12" max="14" width="9" customWidth="1"/>
    <col min="15" max="15" width="2.7109375" customWidth="1"/>
    <col min="16" max="16" width="2.42578125" customWidth="1"/>
    <col min="17" max="17" width="3.42578125" style="2" hidden="1" customWidth="1"/>
    <col min="18" max="19" width="7.7109375" style="2" hidden="1" customWidth="1"/>
    <col min="20" max="20" width="8.7109375" style="2" hidden="1" customWidth="1"/>
    <col min="21" max="21" width="9.5703125" style="2" hidden="1" customWidth="1"/>
    <col min="22" max="22" width="10.28515625" style="2" hidden="1" customWidth="1"/>
    <col min="23" max="23" width="3.85546875" hidden="1" customWidth="1"/>
    <col min="24" max="24" width="5.5703125" hidden="1" customWidth="1"/>
    <col min="25" max="25" width="6.85546875" hidden="1" customWidth="1"/>
    <col min="26" max="26" width="14.42578125" style="2" hidden="1" customWidth="1"/>
    <col min="27" max="27" width="12.85546875" style="2" hidden="1" customWidth="1"/>
    <col min="28" max="28" width="14.28515625" style="2" hidden="1" customWidth="1"/>
    <col min="29" max="30" width="9.140625" hidden="1" customWidth="1"/>
    <col min="31" max="31" width="3.140625" hidden="1" customWidth="1"/>
    <col min="32" max="35" width="9.140625" hidden="1" customWidth="1"/>
  </cols>
  <sheetData>
    <row r="1" spans="2:35" ht="13.5" thickBot="1" x14ac:dyDescent="0.25">
      <c r="B1" s="112" t="s">
        <v>28</v>
      </c>
      <c r="C1" s="113"/>
      <c r="D1" s="113"/>
      <c r="E1" s="113"/>
      <c r="F1" s="113"/>
      <c r="G1" s="113"/>
      <c r="H1" s="114"/>
      <c r="I1" s="14"/>
      <c r="K1" s="73" t="s">
        <v>29</v>
      </c>
      <c r="Q1"/>
      <c r="R1"/>
      <c r="S1"/>
      <c r="T1"/>
      <c r="U1"/>
      <c r="V1"/>
      <c r="Z1"/>
      <c r="AA1"/>
      <c r="AB1"/>
    </row>
    <row r="2" spans="2:35" ht="13.5" thickBot="1" x14ac:dyDescent="0.25">
      <c r="B2" s="14"/>
      <c r="C2" s="14"/>
      <c r="D2" s="14"/>
      <c r="E2" s="14"/>
      <c r="F2" s="14"/>
      <c r="G2" s="14"/>
      <c r="H2" s="14"/>
      <c r="I2" s="14"/>
      <c r="Q2" s="14"/>
      <c r="R2" s="14"/>
      <c r="S2" s="14"/>
      <c r="T2" s="14"/>
      <c r="U2" s="14"/>
      <c r="V2" s="14"/>
      <c r="Z2" s="14"/>
      <c r="AA2" s="14"/>
      <c r="AB2" s="14"/>
    </row>
    <row r="3" spans="2:35" ht="50.25" customHeight="1" thickBot="1" x14ac:dyDescent="0.25">
      <c r="B3" s="119" t="s">
        <v>25</v>
      </c>
      <c r="C3" s="120"/>
      <c r="D3" s="120"/>
      <c r="E3" s="120"/>
      <c r="F3" s="120"/>
      <c r="G3" s="120"/>
      <c r="H3" s="121"/>
      <c r="I3" s="14"/>
      <c r="K3" s="69" t="s">
        <v>6</v>
      </c>
      <c r="L3" s="59">
        <f ca="1">COUNT($E:$E)-1</f>
        <v>5</v>
      </c>
      <c r="Q3" s="14"/>
      <c r="R3" s="14"/>
      <c r="S3" s="14"/>
      <c r="T3" s="14"/>
      <c r="U3" s="14"/>
      <c r="V3" s="14"/>
      <c r="Z3" s="14"/>
      <c r="AA3" s="14"/>
      <c r="AB3" s="14"/>
    </row>
    <row r="4" spans="2:35" ht="33" customHeight="1" thickBot="1" x14ac:dyDescent="0.25">
      <c r="B4" s="124" t="s">
        <v>17</v>
      </c>
      <c r="C4" s="125"/>
      <c r="D4" s="125"/>
      <c r="E4" s="125"/>
      <c r="F4" s="125"/>
      <c r="G4" s="125"/>
      <c r="H4" s="126"/>
    </row>
    <row r="5" spans="2:35" ht="56.25" customHeight="1" thickBot="1" x14ac:dyDescent="0.25">
      <c r="B5" s="127" t="s">
        <v>42</v>
      </c>
      <c r="C5" s="127" t="s">
        <v>47</v>
      </c>
      <c r="D5" s="127" t="s">
        <v>48</v>
      </c>
      <c r="E5" s="134" t="s">
        <v>69</v>
      </c>
      <c r="F5" s="122" t="s">
        <v>27</v>
      </c>
      <c r="G5" s="86" t="s">
        <v>16</v>
      </c>
      <c r="H5" s="17" t="s">
        <v>5</v>
      </c>
      <c r="J5" s="88" t="s">
        <v>26</v>
      </c>
      <c r="K5" s="89"/>
      <c r="L5" s="89"/>
      <c r="M5" s="89"/>
      <c r="N5" s="89"/>
      <c r="O5" s="90"/>
      <c r="Q5" s="15"/>
      <c r="R5" s="86" t="s">
        <v>8</v>
      </c>
      <c r="S5" s="108" t="s">
        <v>12</v>
      </c>
      <c r="T5" s="129" t="s">
        <v>13</v>
      </c>
      <c r="U5" s="131" t="s">
        <v>9</v>
      </c>
      <c r="V5" s="106" t="s">
        <v>14</v>
      </c>
      <c r="X5" s="110" t="s">
        <v>23</v>
      </c>
      <c r="Y5" s="104" t="s">
        <v>24</v>
      </c>
      <c r="Z5" s="116" t="s">
        <v>7</v>
      </c>
      <c r="AA5" s="86" t="s">
        <v>15</v>
      </c>
      <c r="AB5" s="116" t="s">
        <v>7</v>
      </c>
      <c r="AC5" s="110" t="s">
        <v>10</v>
      </c>
      <c r="AD5" s="110" t="s">
        <v>11</v>
      </c>
      <c r="AF5" s="110" t="s">
        <v>20</v>
      </c>
      <c r="AG5" s="86" t="s">
        <v>21</v>
      </c>
      <c r="AH5" s="110" t="s">
        <v>18</v>
      </c>
      <c r="AI5" s="110" t="s">
        <v>19</v>
      </c>
    </row>
    <row r="6" spans="2:35" ht="17.25" customHeight="1" thickBot="1" x14ac:dyDescent="0.25">
      <c r="B6" s="128"/>
      <c r="C6" s="128"/>
      <c r="D6" s="128"/>
      <c r="E6" s="62">
        <v>1000</v>
      </c>
      <c r="F6" s="123"/>
      <c r="G6" s="87"/>
      <c r="H6" s="63" t="s">
        <v>4</v>
      </c>
      <c r="J6" s="91"/>
      <c r="K6" s="92"/>
      <c r="L6" s="92"/>
      <c r="M6" s="92"/>
      <c r="N6" s="92"/>
      <c r="O6" s="93"/>
      <c r="Q6" s="15"/>
      <c r="R6" s="118"/>
      <c r="S6" s="109"/>
      <c r="T6" s="130"/>
      <c r="U6" s="132"/>
      <c r="V6" s="107"/>
      <c r="X6" s="115"/>
      <c r="Y6" s="105"/>
      <c r="Z6" s="117"/>
      <c r="AA6" s="118"/>
      <c r="AB6" s="117"/>
      <c r="AC6" s="115"/>
      <c r="AD6" s="115"/>
      <c r="AF6" s="111"/>
      <c r="AG6" s="118"/>
      <c r="AH6" s="111"/>
      <c r="AI6" s="111"/>
    </row>
    <row r="7" spans="2:35" ht="12.75" customHeight="1" thickBot="1" x14ac:dyDescent="0.25">
      <c r="B7" s="64" t="s">
        <v>30</v>
      </c>
      <c r="C7" s="40">
        <v>1</v>
      </c>
      <c r="D7" s="40">
        <v>634</v>
      </c>
      <c r="E7" s="41">
        <f t="shared" ref="E7:E12" ca="1" si="0">IF(ISERROR(OFFSET(C$6,ROW()-ROW($E$6),0)/OFFSET(D$6,ROW()-ROW($E$6),0)*MAX($E$6,1)),"",OFFSET(C$6,ROW()-ROW($E$6),0)/OFFSET(D$6,ROW()-ROW($E$6),0)*MAX($E$6,1))</f>
        <v>1.5772870662460567</v>
      </c>
      <c r="F7" s="65">
        <v>1</v>
      </c>
      <c r="G7" s="29">
        <f t="shared" ref="G7:G18" ca="1" si="1">IF(ISNUMBER(OFFSET(F$7,MAX(ROW()-ROW(F$7)),0,$L$3)),OFFSET(F$7,MAX(ROW()-ROW(F$7)),0,$L$3),IF(ISBLANK(OFFSET(F$7,MAX(ROW()-ROW(F$7)),0,$L$3)),G6,G6))</f>
        <v>1</v>
      </c>
      <c r="H7" s="16" t="str">
        <f t="shared" ref="H7:H18" ca="1" si="2">TEXT(OFFSET(B$6,ROW()-ROW($E$6),0),"mm/dd/yy") &amp; IF(H$6="YES"," (n=" &amp; TEXT(OFFSET(D$6,ROW()-ROW($E$6),0),"00" &amp; IF(LOG(MAX(OFFSET($D$7,0,0,$L$3)))&gt;=2,"0","") &amp;  IF(LOG(MAX(OFFSET($D$7,0,0,$L$3)))&gt;=3,"0","")  &amp;  IF(LOG(MAX(OFFSET($D$7,0,0,$L$3)))&gt;=4,"0","")) &amp; ")","")</f>
        <v>January (n=634)</v>
      </c>
      <c r="J7" s="4"/>
      <c r="K7" s="5"/>
      <c r="L7" s="5"/>
      <c r="M7" s="5"/>
      <c r="N7" s="5"/>
      <c r="O7" s="6"/>
      <c r="Q7" s="18"/>
      <c r="R7" s="30">
        <v>1</v>
      </c>
      <c r="S7" s="33">
        <f t="array" aca="1" ref="S7" ca="1">IF(ISERROR(MATCH($R7,OFFSET($F$7,0,0,$L$3),0)),"",SUM(IF(OFFSET($F$7,0,0,$L$3)=$R7,OFFSET($C$7,0,0,$L$3),0))/SUM(IF(OFFSET($F$7,0,0,$L$3)=$R7,1,0)))</f>
        <v>0.8</v>
      </c>
      <c r="T7" s="35">
        <f t="array" aca="1" ref="T7" ca="1">IF(ISERROR(MATCH($R7,OFFSET($F$7,0,0,$L$3),0)),"",SUM(IF(OFFSET($F$7,0,0,$L$3)=$R7,OFFSET($D$7,0,0,$L$3),0))/SUM(IF(OFFSET($F$7,0,0,$L$3)=$R7,1,0)))</f>
        <v>345.6</v>
      </c>
      <c r="U7" s="48">
        <f ca="1">IF(ISNUMBER(T7),S7/T7*MAX($E$6,1),"")</f>
        <v>2.3148148148148149</v>
      </c>
      <c r="V7" s="39">
        <f ca="1">IF(ISNUMBER(T7),SQRT((S7/T7)*(1-S7/T7)/T7)*MAX($E$6,1),"")</f>
        <v>2.5850444865901738</v>
      </c>
      <c r="X7" s="58">
        <f>ROW()</f>
        <v>7</v>
      </c>
      <c r="Y7" s="61">
        <v>0.5</v>
      </c>
      <c r="Z7" s="54">
        <f t="shared" ref="Z7:Z38" ca="1" si="3">IF(ISERROR(MATCH(OFFSET(G$6,ROW()-ROW($E$6),0),$R$7:$R$16,0)),NA(),OFFSET($U$6,MATCH(OFFSET(G$6,ROW()-ROW($E$6),0),$R$7:$R$16,0),0))</f>
        <v>2.3148148148148149</v>
      </c>
      <c r="AA7" s="49"/>
      <c r="AB7" s="26">
        <f ca="1">Z7</f>
        <v>2.3148148148148149</v>
      </c>
      <c r="AC7" s="50">
        <f ca="1">MIN(AB7+3*SQRT((AB7)*(MAX($E$6,1)-AB7)/MAX(OFFSET(D$6,ROW()-ROW(AC$6),0),1)),MAX($E$6,1))</f>
        <v>8.0405533748499138</v>
      </c>
      <c r="AD7" s="51">
        <f ca="1">MAX(AB7-3*SQRT((AB7)*(MAX($E$6,1)-AB7)/MAX(OFFSET(D$6,ROW()-ROW(AD$6),0),1)),0)</f>
        <v>0</v>
      </c>
      <c r="AF7" s="45">
        <v>0.5</v>
      </c>
      <c r="AG7" s="43">
        <f ca="1">OFFSET(AB$7,(ROW()-ROW(AB$7))/2,0)</f>
        <v>2.3148148148148149</v>
      </c>
      <c r="AH7" s="43">
        <f ca="1">OFFSET(AC$7,(ROW()-ROW(AC$7))/2,0)</f>
        <v>8.0405533748499138</v>
      </c>
      <c r="AI7" s="53">
        <f t="shared" ref="AI7:AI38" ca="1" si="4">IF(OFFSET(AD$7,(ROW()-ROW(AD$7))/2,0)&lt;=0,MAX(OFFSET(AC$7,0,0,$L$3))/150,OFFSET(AD$7,(ROW()-ROW(AD$7))/2,0))</f>
        <v>9.213910933514792E-2</v>
      </c>
    </row>
    <row r="8" spans="2:35" ht="12.75" customHeight="1" thickBot="1" x14ac:dyDescent="0.25">
      <c r="B8" s="64" t="s">
        <v>31</v>
      </c>
      <c r="C8" s="40">
        <v>0</v>
      </c>
      <c r="D8" s="40">
        <v>397</v>
      </c>
      <c r="E8" s="42">
        <f t="shared" ca="1" si="0"/>
        <v>0</v>
      </c>
      <c r="F8" s="66">
        <v>1</v>
      </c>
      <c r="G8" s="29">
        <f t="shared" ca="1" si="1"/>
        <v>1</v>
      </c>
      <c r="H8" s="16" t="str">
        <f t="shared" ca="1" si="2"/>
        <v>February (n=397)</v>
      </c>
      <c r="J8" s="7"/>
      <c r="K8" s="101" t="s">
        <v>0</v>
      </c>
      <c r="L8" s="102"/>
      <c r="M8" s="102"/>
      <c r="N8" s="103"/>
      <c r="O8" s="8"/>
      <c r="Q8" s="18"/>
      <c r="R8" s="31">
        <v>2</v>
      </c>
      <c r="S8" s="34" t="str">
        <f t="array" aca="1" ref="S8" ca="1">IF(ISERROR(MATCH($R8,OFFSET($F$7,0,0,$L$3),0)),"",SUM(IF(OFFSET($F$7,0,0,$L$3)=$R8,OFFSET($C$7,0,0,$L$3),0))/SUM(IF(OFFSET($F$7,0,0,$L$3)=$R8,1,0)))</f>
        <v/>
      </c>
      <c r="T8" s="23" t="str">
        <f t="array" aca="1" ref="T8" ca="1">IF(ISERROR(MATCH($R8,OFFSET($F$7,0,0,$L$3),0)),"",SUM(IF(OFFSET($F$7,0,0,$L$3)=$R8,OFFSET($D$7,0,0,$L$3),0))/SUM(IF(OFFSET($F$7,0,0,$L$3)=$R8,1,0)))</f>
        <v/>
      </c>
      <c r="U8" s="34" t="str">
        <f ca="1">IF(ISNUMBER(T8),S8/T8*MAX($E$6,1),"")</f>
        <v/>
      </c>
      <c r="V8" s="37" t="str">
        <f ca="1">IF(ISNUMBER(T8),SQRT((S8/T8)*(1-S8/T8)/T8)*MAX($E$6,1),"")</f>
        <v/>
      </c>
      <c r="X8" s="56">
        <f>ROW()</f>
        <v>8</v>
      </c>
      <c r="Y8" s="60">
        <v>2</v>
      </c>
      <c r="Z8" s="55">
        <f t="shared" ca="1" si="3"/>
        <v>2.3148148148148149</v>
      </c>
      <c r="AA8" s="27">
        <f t="array" aca="1" ref="AA8" ca="1">(OFFSET($Z$7,MIN(IF(ISERROR(OFFSET($Z8,1,0,MAX($L$3-$X8+$X$7-1,1))),99999,ROW(OFFSET($Z8,1,0,MAX($L$3-$X8+$X$7-1,1)))))-$X$7,0)
-OFFSET($Z$7,MAX(IF(ISERROR(OFFSET($Z$7,0,0,$X8-$X$7)),0,ROW(OFFSET($Z$7,0,0,$X8-$X$7))))-$X$7,0))
/(MIN(IF(ISERROR(OFFSET($Z8,1,0,MAX($L$3-$X8+$X$7-1,1))),99999,ROW(OFFSET($Z8,1,0,MAX($L$3-$X8+$X$7-1,1)))))
-MAX(IF(ISERROR(OFFSET($Z$7,0,0,$X8-$X$7)),0,ROW(OFFSET($Z$7,0,0,$X8-$X$7)))))</f>
        <v>0</v>
      </c>
      <c r="AB8" s="26">
        <f ca="1">IF(ISNUMBER(Z8),Z8,AB7+AA8)</f>
        <v>2.3148148148148149</v>
      </c>
      <c r="AC8" s="50">
        <f t="shared" ref="AC8:AC71" ca="1" si="5">MIN(AB8+3*SQRT((AB8)*(MAX($E$6,1)-AB8)/MAX(OFFSET(D$6,ROW()-ROW(AC$6),0),1)),MAX($E$6,1))</f>
        <v>9.5505204355857991</v>
      </c>
      <c r="AD8" s="51">
        <f t="shared" ref="AD8:AD55" ca="1" si="6">MAX(AB8-3*SQRT((AB8)*(MAX($E$6,1)-AB8)/MAX(OFFSET(D$6,ROW()-ROW(AD$6),0),1)),0)</f>
        <v>0</v>
      </c>
      <c r="AF8" s="46">
        <f ca="1">0.5+INT((ROW()-ROW(AF$6))/2)-IF($AG9&lt;&gt;$AG8,0.5,0)+IF($AG7&lt;&gt;$AG8,0.5,0)</f>
        <v>1.5</v>
      </c>
      <c r="AG8" s="57">
        <f ca="1">OFFSET(AB$7,(ROW()-ROW(AB$7))/2,0)</f>
        <v>2.3148148148148149</v>
      </c>
      <c r="AH8" s="44">
        <f t="shared" ref="AH8:AH71" ca="1" si="7">OFFSET(AC$7,(ROW()-ROW(AC$7))/2,0)</f>
        <v>8.0405533748499138</v>
      </c>
      <c r="AI8" s="52">
        <f t="shared" ca="1" si="4"/>
        <v>9.213910933514792E-2</v>
      </c>
    </row>
    <row r="9" spans="2:35" ht="12.75" customHeight="1" x14ac:dyDescent="0.2">
      <c r="B9" s="64" t="s">
        <v>32</v>
      </c>
      <c r="C9" s="40">
        <v>1</v>
      </c>
      <c r="D9" s="40">
        <v>238</v>
      </c>
      <c r="E9" s="42">
        <f t="shared" ca="1" si="0"/>
        <v>4.2016806722689077</v>
      </c>
      <c r="F9" s="66">
        <v>1</v>
      </c>
      <c r="G9" s="29">
        <f t="shared" ca="1" si="1"/>
        <v>1</v>
      </c>
      <c r="H9" s="16" t="str">
        <f t="shared" ca="1" si="2"/>
        <v>March (n=238)</v>
      </c>
      <c r="J9" s="7"/>
      <c r="K9" s="95" t="s">
        <v>43</v>
      </c>
      <c r="L9" s="96"/>
      <c r="M9" s="96"/>
      <c r="N9" s="97"/>
      <c r="O9" s="8"/>
      <c r="Q9" s="18"/>
      <c r="R9" s="31">
        <v>3</v>
      </c>
      <c r="S9" s="19" t="str">
        <f t="array" aca="1" ref="S9" ca="1">IF(ISERROR(MATCH($R9,OFFSET($F$7,0,0,$L$3),0)),"",SUM(IF(OFFSET($F$7,0,0,$L$3)=$R9,OFFSET($C$7,0,0,$L$3),0))/SUM(IF(OFFSET($F$7,0,0,$L$3)=$R9,1,0)))</f>
        <v/>
      </c>
      <c r="T9" s="23" t="str">
        <f t="array" aca="1" ref="T9" ca="1">IF(ISERROR(MATCH($R9,OFFSET($F$7,0,0,$L$3),0)),"",SUM(IF(OFFSET($F$7,0,0,$L$3)=$R9,OFFSET($D$7,0,0,$L$3),0))/SUM(IF(OFFSET($F$7,0,0,$L$3)=$R9,1,0)))</f>
        <v/>
      </c>
      <c r="U9" s="36" t="str">
        <f t="shared" ref="U9:U16" ca="1" si="8">IF(ISNUMBER(T9),S9/T9*MAX($E$6,1),"")</f>
        <v/>
      </c>
      <c r="V9" s="20" t="str">
        <f t="shared" ref="V9:V16" ca="1" si="9">IF(ISNUMBER(T9),SQRT((S9/T9)*(1-S9/T9)/T9)*MAX($E$6,1),"")</f>
        <v/>
      </c>
      <c r="X9" s="56">
        <f>ROW()</f>
        <v>9</v>
      </c>
      <c r="Y9" s="60">
        <f t="shared" ref="Y9:Y55" ca="1" si="10">IF(ROW()-ROW(Y$6)&lt;$L$3,Y8+1,Y8+1.5)</f>
        <v>3</v>
      </c>
      <c r="Z9" s="55">
        <f t="shared" ca="1" si="3"/>
        <v>2.3148148148148149</v>
      </c>
      <c r="AA9" s="27">
        <f t="array" aca="1" ref="AA9" ca="1">(OFFSET($Z$7,MIN(IF(ISERROR(OFFSET($Z9,1,0,MAX($L$3-$X9+$X$7-1,1))),99999,ROW(OFFSET($Z9,1,0,MAX($L$3-$X9+$X$7-1,1)))))-$X$7,0)
-OFFSET($Z$7,MAX(IF(ISERROR(OFFSET($Z$7,0,0,$X9-$X$7)),0,ROW(OFFSET($Z$7,0,0,$X9-$X$7))))-$X$7,0))
/(MIN(IF(ISERROR(OFFSET($Z9,1,0,MAX($L$3-$X9+$X$7-1,1))),99999,ROW(OFFSET($Z9,1,0,MAX($L$3-$X9+$X$7-1,1)))))
-MAX(IF(ISERROR(OFFSET($Z$7,0,0,$X9-$X$7)),0,ROW(OFFSET($Z$7,0,0,$X9-$X$7)))))</f>
        <v>0</v>
      </c>
      <c r="AB9" s="26">
        <f t="shared" ref="AB9:AB55" ca="1" si="11">IF(ISNUMBER(Z9),Z9,AB8+AA9)</f>
        <v>2.3148148148148149</v>
      </c>
      <c r="AC9" s="50">
        <f t="shared" ca="1" si="5"/>
        <v>11.659994677094998</v>
      </c>
      <c r="AD9" s="51">
        <f t="shared" ca="1" si="6"/>
        <v>0</v>
      </c>
      <c r="AF9" s="46">
        <f t="shared" ref="AF9:AF72" ca="1" si="12">0.5+INT((ROW()-ROW(AF$6))/2)-IF($AG10&lt;&gt;$AG9,0.5,0)+IF($AG8&lt;&gt;$AG9,0.5,0)</f>
        <v>1.5</v>
      </c>
      <c r="AG9" s="57">
        <f t="shared" ref="AG9:AG72" ca="1" si="13">OFFSET(AB$7,(ROW()-ROW(AB$7))/2,0)</f>
        <v>2.3148148148148149</v>
      </c>
      <c r="AH9" s="44">
        <f t="shared" ca="1" si="7"/>
        <v>9.5505204355857991</v>
      </c>
      <c r="AI9" s="52">
        <f t="shared" ca="1" si="4"/>
        <v>9.213910933514792E-2</v>
      </c>
    </row>
    <row r="10" spans="2:35" ht="12.75" customHeight="1" thickBot="1" x14ac:dyDescent="0.25">
      <c r="B10" s="64" t="s">
        <v>33</v>
      </c>
      <c r="C10" s="40">
        <v>1</v>
      </c>
      <c r="D10" s="40">
        <v>302</v>
      </c>
      <c r="E10" s="42">
        <f t="shared" ca="1" si="0"/>
        <v>3.3112582781456954</v>
      </c>
      <c r="F10" s="66">
        <v>1</v>
      </c>
      <c r="G10" s="29">
        <f t="shared" ca="1" si="1"/>
        <v>1</v>
      </c>
      <c r="H10" s="16" t="str">
        <f t="shared" ca="1" si="2"/>
        <v>April (n=302)</v>
      </c>
      <c r="J10" s="7"/>
      <c r="K10" s="98"/>
      <c r="L10" s="99"/>
      <c r="M10" s="99"/>
      <c r="N10" s="100"/>
      <c r="O10" s="8"/>
      <c r="Q10" s="18"/>
      <c r="R10" s="31">
        <v>4</v>
      </c>
      <c r="S10" s="19" t="str">
        <f t="array" aca="1" ref="S10" ca="1">IF(ISERROR(MATCH($R10,OFFSET($F$7,0,0,$L$3),0)),"",SUM(IF(OFFSET($F$7,0,0,$L$3)=$R10,OFFSET($C$7,0,0,$L$3),0))/SUM(IF(OFFSET($F$7,0,0,$L$3)=$R10,1,0)))</f>
        <v/>
      </c>
      <c r="T10" s="23" t="str">
        <f t="array" aca="1" ref="T10" ca="1">IF(ISERROR(MATCH($R10,OFFSET($F$7,0,0,$L$3),0)),"",SUM(IF(OFFSET($F$7,0,0,$L$3)=$R10,OFFSET($D$7,0,0,$L$3),0))/SUM(IF(OFFSET($F$7,0,0,$L$3)=$R10,1,0)))</f>
        <v/>
      </c>
      <c r="U10" s="36" t="str">
        <f t="shared" ca="1" si="8"/>
        <v/>
      </c>
      <c r="V10" s="20" t="str">
        <f t="shared" ca="1" si="9"/>
        <v/>
      </c>
      <c r="X10" s="56">
        <f>ROW()</f>
        <v>10</v>
      </c>
      <c r="Y10" s="60">
        <f t="shared" ca="1" si="10"/>
        <v>4</v>
      </c>
      <c r="Z10" s="55">
        <f t="shared" ca="1" si="3"/>
        <v>2.3148148148148149</v>
      </c>
      <c r="AA10" s="27">
        <f t="array" aca="1" ref="AA10" ca="1">(OFFSET($Z$7,MIN(IF(ISERROR(OFFSET($Z10,1,0,MAX($L$3-$X10+$X$7-1,1))),99999,ROW(OFFSET($Z10,1,0,MAX($L$3-$X10+$X$7-1,1)))))-$X$7,0)
-OFFSET($Z$7,MAX(IF(ISERROR(OFFSET($Z$7,0,0,$X10-$X$7)),0,ROW(OFFSET($Z$7,0,0,$X10-$X$7))))-$X$7,0))
/(MIN(IF(ISERROR(OFFSET($Z10,1,0,MAX($L$3-$X10+$X$7-1,1))),99999,ROW(OFFSET($Z10,1,0,MAX($L$3-$X10+$X$7-1,1)))))
-MAX(IF(ISERROR(OFFSET($Z$7,0,0,$X10-$X$7)),0,ROW(OFFSET($Z$7,0,0,$X10-$X$7)))))</f>
        <v>0</v>
      </c>
      <c r="AB10" s="26">
        <f t="shared" ca="1" si="11"/>
        <v>2.3148148148148149</v>
      </c>
      <c r="AC10" s="50">
        <f t="shared" ca="1" si="5"/>
        <v>10.610889851174587</v>
      </c>
      <c r="AD10" s="51">
        <f t="shared" ca="1" si="6"/>
        <v>0</v>
      </c>
      <c r="AF10" s="46">
        <f t="shared" ca="1" si="12"/>
        <v>2.5</v>
      </c>
      <c r="AG10" s="57">
        <f t="shared" ca="1" si="13"/>
        <v>2.3148148148148149</v>
      </c>
      <c r="AH10" s="44">
        <f t="shared" ca="1" si="7"/>
        <v>9.5505204355857991</v>
      </c>
      <c r="AI10" s="52">
        <f t="shared" ca="1" si="4"/>
        <v>9.213910933514792E-2</v>
      </c>
    </row>
    <row r="11" spans="2:35" ht="12.75" customHeight="1" thickBot="1" x14ac:dyDescent="0.25">
      <c r="B11" s="64" t="s">
        <v>34</v>
      </c>
      <c r="C11" s="40">
        <v>1</v>
      </c>
      <c r="D11" s="40">
        <v>157</v>
      </c>
      <c r="E11" s="42">
        <f t="shared" ca="1" si="0"/>
        <v>6.369426751592357</v>
      </c>
      <c r="F11" s="66">
        <v>1</v>
      </c>
      <c r="G11" s="29">
        <f t="shared" ca="1" si="1"/>
        <v>1</v>
      </c>
      <c r="H11" s="16" t="str">
        <f t="shared" ca="1" si="2"/>
        <v>May (n=157)</v>
      </c>
      <c r="J11" s="7"/>
      <c r="K11" s="12"/>
      <c r="L11" s="12"/>
      <c r="M11" s="12"/>
      <c r="N11" s="12"/>
      <c r="O11" s="8"/>
      <c r="Q11" s="18"/>
      <c r="R11" s="31">
        <v>5</v>
      </c>
      <c r="S11" s="19" t="str">
        <f t="array" aca="1" ref="S11" ca="1">IF(ISERROR(MATCH($R11,OFFSET($F$7,0,0,$L$3),0)),"",SUM(IF(OFFSET($F$7,0,0,$L$3)=$R11,OFFSET($C$7,0,0,$L$3),0))/SUM(IF(OFFSET($F$7,0,0,$L$3)=$R11,1,0)))</f>
        <v/>
      </c>
      <c r="T11" s="23" t="str">
        <f t="array" aca="1" ref="T11" ca="1">IF(ISERROR(MATCH($R11,OFFSET($F$7,0,0,$L$3),0)),"",SUM(IF(OFFSET($F$7,0,0,$L$3)=$R11,OFFSET($D$7,0,0,$L$3),0))/SUM(IF(OFFSET($F$7,0,0,$L$3)=$R11,1,0)))</f>
        <v/>
      </c>
      <c r="U11" s="36" t="str">
        <f t="shared" ca="1" si="8"/>
        <v/>
      </c>
      <c r="V11" s="20" t="str">
        <f t="shared" ca="1" si="9"/>
        <v/>
      </c>
      <c r="X11" s="56">
        <f>ROW()</f>
        <v>11</v>
      </c>
      <c r="Y11" s="60">
        <f t="shared" ca="1" si="10"/>
        <v>5.5</v>
      </c>
      <c r="Z11" s="55">
        <f t="shared" ca="1" si="3"/>
        <v>2.3148148148148149</v>
      </c>
      <c r="AA11" s="27">
        <f t="array" aca="1" ref="AA11" ca="1">(OFFSET($Z$7,MIN(IF(ISERROR(OFFSET($Z11,1,0,MAX($L$3-$X11+$X$7-1,1))),99999,ROW(OFFSET($Z11,1,0,MAX($L$3-$X11+$X$7-1,1)))))-$X$7,0)
-OFFSET($Z$7,MAX(IF(ISERROR(OFFSET($Z$7,0,0,$X11-$X$7)),0,ROW(OFFSET($Z$7,0,0,$X11-$X$7))))-$X$7,0))
/(MIN(IF(ISERROR(OFFSET($Z11,1,0,MAX($L$3-$X11+$X$7-1,1))),99999,ROW(OFFSET($Z11,1,0,MAX($L$3-$X11+$X$7-1,1)))))
-MAX(IF(ISERROR(OFFSET($Z$7,0,0,$X11-$X$7)),0,ROW(OFFSET($Z$7,0,0,$X11-$X$7)))))</f>
        <v>0</v>
      </c>
      <c r="AB11" s="26">
        <f t="shared" ca="1" si="11"/>
        <v>2.3148148148148149</v>
      </c>
      <c r="AC11" s="50">
        <f t="shared" ca="1" si="5"/>
        <v>13.820866400272187</v>
      </c>
      <c r="AD11" s="51">
        <f t="shared" ca="1" si="6"/>
        <v>0</v>
      </c>
      <c r="AF11" s="46">
        <f t="shared" ca="1" si="12"/>
        <v>2.5</v>
      </c>
      <c r="AG11" s="57">
        <f t="shared" ca="1" si="13"/>
        <v>2.3148148148148149</v>
      </c>
      <c r="AH11" s="44">
        <f t="shared" ca="1" si="7"/>
        <v>11.659994677094998</v>
      </c>
      <c r="AI11" s="52">
        <f t="shared" ca="1" si="4"/>
        <v>9.213910933514792E-2</v>
      </c>
    </row>
    <row r="12" spans="2:35" ht="12.75" customHeight="1" thickBot="1" x14ac:dyDescent="0.25">
      <c r="B12" s="64" t="s">
        <v>35</v>
      </c>
      <c r="C12" s="40"/>
      <c r="D12" s="40"/>
      <c r="E12" s="42" t="str">
        <f t="shared" ca="1" si="0"/>
        <v/>
      </c>
      <c r="F12" s="66">
        <v>1</v>
      </c>
      <c r="G12" s="29">
        <f t="shared" ca="1" si="1"/>
        <v>1</v>
      </c>
      <c r="H12" s="16" t="str">
        <f t="shared" ca="1" si="2"/>
        <v>June (n=000)</v>
      </c>
      <c r="J12" s="7"/>
      <c r="K12" s="101" t="s">
        <v>1</v>
      </c>
      <c r="L12" s="102"/>
      <c r="M12" s="102"/>
      <c r="N12" s="103"/>
      <c r="O12" s="8"/>
      <c r="Q12" s="18"/>
      <c r="R12" s="31">
        <v>6</v>
      </c>
      <c r="S12" s="19" t="str">
        <f t="array" aca="1" ref="S12" ca="1">IF(ISERROR(MATCH($R12,OFFSET($F$7,0,0,$L$3),0)),"",SUM(IF(OFFSET($F$7,0,0,$L$3)=$R12,OFFSET($C$7,0,0,$L$3),0))/SUM(IF(OFFSET($F$7,0,0,$L$3)=$R12,1,0)))</f>
        <v/>
      </c>
      <c r="T12" s="23" t="str">
        <f t="array" aca="1" ref="T12" ca="1">IF(ISERROR(MATCH($R12,OFFSET($F$7,0,0,$L$3),0)),"",SUM(IF(OFFSET($F$7,0,0,$L$3)=$R12,OFFSET($D$7,0,0,$L$3),0))/SUM(IF(OFFSET($F$7,0,0,$L$3)=$R12,1,0)))</f>
        <v/>
      </c>
      <c r="U12" s="36" t="str">
        <f t="shared" ca="1" si="8"/>
        <v/>
      </c>
      <c r="V12" s="20" t="str">
        <f t="shared" ca="1" si="9"/>
        <v/>
      </c>
      <c r="X12" s="56">
        <f>ROW()</f>
        <v>12</v>
      </c>
      <c r="Y12" s="60">
        <f t="shared" ca="1" si="10"/>
        <v>7</v>
      </c>
      <c r="Z12" s="55">
        <f t="shared" ca="1" si="3"/>
        <v>2.3148148148148149</v>
      </c>
      <c r="AA12" s="27">
        <f t="array" aca="1" ref="AA12" ca="1">(OFFSET($Z$7,MIN(IF(ISERROR(OFFSET($Z12,1,0,MAX($L$3-$X12+$X$7-1,1))),99999,ROW(OFFSET($Z12,1,0,MAX($L$3-$X12+$X$7-1,1)))))-$X$7,0)
-OFFSET($Z$7,MAX(IF(ISERROR(OFFSET($Z$7,0,0,$X12-$X$7)),0,ROW(OFFSET($Z$7,0,0,$X12-$X$7))))-$X$7,0))
/(MIN(IF(ISERROR(OFFSET($Z12,1,0,MAX($L$3-$X12+$X$7-1,1))),99999,ROW(OFFSET($Z12,1,0,MAX($L$3-$X12+$X$7-1,1)))))
-MAX(IF(ISERROR(OFFSET($Z$7,0,0,$X12-$X$7)),0,ROW(OFFSET($Z$7,0,0,$X12-$X$7)))))</f>
        <v>0</v>
      </c>
      <c r="AB12" s="26">
        <f t="shared" ca="1" si="11"/>
        <v>2.3148148148148149</v>
      </c>
      <c r="AC12" s="50">
        <f t="shared" ca="1" si="5"/>
        <v>146.48522795388911</v>
      </c>
      <c r="AD12" s="51">
        <f t="shared" ca="1" si="6"/>
        <v>0</v>
      </c>
      <c r="AF12" s="46">
        <f t="shared" ca="1" si="12"/>
        <v>3.5</v>
      </c>
      <c r="AG12" s="57">
        <f t="shared" ca="1" si="13"/>
        <v>2.3148148148148149</v>
      </c>
      <c r="AH12" s="44">
        <f t="shared" ca="1" si="7"/>
        <v>11.659994677094998</v>
      </c>
      <c r="AI12" s="52">
        <f t="shared" ca="1" si="4"/>
        <v>9.213910933514792E-2</v>
      </c>
    </row>
    <row r="13" spans="2:35" ht="12.75" customHeight="1" x14ac:dyDescent="0.2">
      <c r="B13" s="64" t="s">
        <v>36</v>
      </c>
      <c r="C13" s="40"/>
      <c r="D13" s="40"/>
      <c r="E13" s="42" t="str">
        <f t="shared" ref="E13:E18" ca="1" si="14">IF(ISERROR(OFFSET(C$6,ROW()-ROW($E$6),0)/OFFSET(D$6,ROW()-ROW($E$6),0)*MAX($E$6,1)),"",OFFSET(C$6,ROW()-ROW($E$6),0)/OFFSET(D$6,ROW()-ROW($E$6),0)*MAX($E$6,1))</f>
        <v/>
      </c>
      <c r="F13" s="66">
        <v>1</v>
      </c>
      <c r="G13" s="29">
        <f t="shared" ca="1" si="1"/>
        <v>1</v>
      </c>
      <c r="H13" s="16" t="str">
        <f t="shared" ca="1" si="2"/>
        <v>July (n=000)</v>
      </c>
      <c r="J13" s="7"/>
      <c r="K13" s="95" t="s">
        <v>42</v>
      </c>
      <c r="L13" s="96"/>
      <c r="M13" s="96"/>
      <c r="N13" s="97"/>
      <c r="O13" s="8"/>
      <c r="Q13" s="18"/>
      <c r="R13" s="31">
        <v>7</v>
      </c>
      <c r="S13" s="19" t="str">
        <f t="array" aca="1" ref="S13" ca="1">IF(ISERROR(MATCH($R13,OFFSET($F$7,0,0,$L$3),0)),"",SUM(IF(OFFSET($F$7,0,0,$L$3)=$R13,OFFSET($C$7,0,0,$L$3),0))/SUM(IF(OFFSET($F$7,0,0,$L$3)=$R13,1,0)))</f>
        <v/>
      </c>
      <c r="T13" s="23" t="str">
        <f t="array" aca="1" ref="T13" ca="1">IF(ISERROR(MATCH($R13,OFFSET($F$7,0,0,$L$3),0)),"",SUM(IF(OFFSET($F$7,0,0,$L$3)=$R13,OFFSET($D$7,0,0,$L$3),0))/SUM(IF(OFFSET($F$7,0,0,$L$3)=$R13,1,0)))</f>
        <v/>
      </c>
      <c r="U13" s="36" t="str">
        <f t="shared" ca="1" si="8"/>
        <v/>
      </c>
      <c r="V13" s="20" t="str">
        <f t="shared" ca="1" si="9"/>
        <v/>
      </c>
      <c r="X13" s="56">
        <f>ROW()</f>
        <v>13</v>
      </c>
      <c r="Y13" s="60">
        <f t="shared" ca="1" si="10"/>
        <v>8.5</v>
      </c>
      <c r="Z13" s="55">
        <f t="shared" ca="1" si="3"/>
        <v>2.3148148148148149</v>
      </c>
      <c r="AA13" s="27">
        <f t="array" aca="1" ref="AA13" ca="1">(OFFSET($Z$7,MIN(IF(ISERROR(OFFSET($Z13,1,0,MAX($L$3-$X13+$X$7-1,1))),99999,ROW(OFFSET($Z13,1,0,MAX($L$3-$X13+$X$7-1,1)))))-$X$7,0)
-OFFSET($Z$7,MAX(IF(ISERROR(OFFSET($Z$7,0,0,$X13-$X$7)),0,ROW(OFFSET($Z$7,0,0,$X13-$X$7))))-$X$7,0))
/(MIN(IF(ISERROR(OFFSET($Z13,1,0,MAX($L$3-$X13+$X$7-1,1))),99999,ROW(OFFSET($Z13,1,0,MAX($L$3-$X13+$X$7-1,1)))))
-MAX(IF(ISERROR(OFFSET($Z$7,0,0,$X13-$X$7)),0,ROW(OFFSET($Z$7,0,0,$X13-$X$7)))))</f>
        <v>0</v>
      </c>
      <c r="AB13" s="26">
        <f t="shared" ca="1" si="11"/>
        <v>2.3148148148148149</v>
      </c>
      <c r="AC13" s="50">
        <f t="shared" ca="1" si="5"/>
        <v>146.48522795388911</v>
      </c>
      <c r="AD13" s="51">
        <f t="shared" ca="1" si="6"/>
        <v>0</v>
      </c>
      <c r="AF13" s="46">
        <f t="shared" ca="1" si="12"/>
        <v>3.5</v>
      </c>
      <c r="AG13" s="57">
        <f t="shared" ca="1" si="13"/>
        <v>2.3148148148148149</v>
      </c>
      <c r="AH13" s="44">
        <f t="shared" ca="1" si="7"/>
        <v>10.610889851174587</v>
      </c>
      <c r="AI13" s="52">
        <f t="shared" ca="1" si="4"/>
        <v>9.213910933514792E-2</v>
      </c>
    </row>
    <row r="14" spans="2:35" ht="12.75" customHeight="1" thickBot="1" x14ac:dyDescent="0.25">
      <c r="B14" s="64" t="s">
        <v>37</v>
      </c>
      <c r="C14" s="40"/>
      <c r="D14" s="40"/>
      <c r="E14" s="42" t="str">
        <f t="shared" ca="1" si="14"/>
        <v/>
      </c>
      <c r="F14" s="66">
        <v>1</v>
      </c>
      <c r="G14" s="29">
        <f t="shared" ca="1" si="1"/>
        <v>1</v>
      </c>
      <c r="H14" s="16" t="str">
        <f t="shared" ca="1" si="2"/>
        <v>August (n=000)</v>
      </c>
      <c r="J14" s="7"/>
      <c r="K14" s="98"/>
      <c r="L14" s="99"/>
      <c r="M14" s="99"/>
      <c r="N14" s="100"/>
      <c r="O14" s="8"/>
      <c r="Q14" s="18"/>
      <c r="R14" s="31">
        <v>8</v>
      </c>
      <c r="S14" s="19" t="str">
        <f t="array" aca="1" ref="S14" ca="1">IF(ISERROR(MATCH($R14,OFFSET($F$7,0,0,$L$3),0)),"",SUM(IF(OFFSET($F$7,0,0,$L$3)=$R14,OFFSET($C$7,0,0,$L$3),0))/SUM(IF(OFFSET($F$7,0,0,$L$3)=$R14,1,0)))</f>
        <v/>
      </c>
      <c r="T14" s="23" t="str">
        <f t="array" aca="1" ref="T14" ca="1">IF(ISERROR(MATCH($R14,OFFSET($F$7,0,0,$L$3),0)),"",SUM(IF(OFFSET($F$7,0,0,$L$3)=$R14,OFFSET($D$7,0,0,$L$3),0))/SUM(IF(OFFSET($F$7,0,0,$L$3)=$R14,1,0)))</f>
        <v/>
      </c>
      <c r="U14" s="36" t="str">
        <f t="shared" ca="1" si="8"/>
        <v/>
      </c>
      <c r="V14" s="20" t="str">
        <f t="shared" ca="1" si="9"/>
        <v/>
      </c>
      <c r="X14" s="56">
        <f>ROW()</f>
        <v>14</v>
      </c>
      <c r="Y14" s="60">
        <f t="shared" ca="1" si="10"/>
        <v>10</v>
      </c>
      <c r="Z14" s="55">
        <f t="shared" ca="1" si="3"/>
        <v>2.3148148148148149</v>
      </c>
      <c r="AA14" s="27">
        <f t="array" aca="1" ref="AA14" ca="1">(OFFSET($Z$7,MIN(IF(ISERROR(OFFSET($Z14,1,0,MAX($L$3-$X14+$X$7-1,1))),99999,ROW(OFFSET($Z14,1,0,MAX($L$3-$X14+$X$7-1,1)))))-$X$7,0)
-OFFSET($Z$7,MAX(IF(ISERROR(OFFSET($Z$7,0,0,$X14-$X$7)),0,ROW(OFFSET($Z$7,0,0,$X14-$X$7))))-$X$7,0))
/(MIN(IF(ISERROR(OFFSET($Z14,1,0,MAX($L$3-$X14+$X$7-1,1))),99999,ROW(OFFSET($Z14,1,0,MAX($L$3-$X14+$X$7-1,1)))))
-MAX(IF(ISERROR(OFFSET($Z$7,0,0,$X14-$X$7)),0,ROW(OFFSET($Z$7,0,0,$X14-$X$7)))))</f>
        <v>0</v>
      </c>
      <c r="AB14" s="26">
        <f t="shared" ca="1" si="11"/>
        <v>2.3148148148148149</v>
      </c>
      <c r="AC14" s="50">
        <f t="shared" ca="1" si="5"/>
        <v>146.48522795388911</v>
      </c>
      <c r="AD14" s="51">
        <f t="shared" ca="1" si="6"/>
        <v>0</v>
      </c>
      <c r="AF14" s="46">
        <f t="shared" ca="1" si="12"/>
        <v>4.5</v>
      </c>
      <c r="AG14" s="57">
        <f t="shared" ca="1" si="13"/>
        <v>2.3148148148148149</v>
      </c>
      <c r="AH14" s="44">
        <f t="shared" ca="1" si="7"/>
        <v>10.610889851174587</v>
      </c>
      <c r="AI14" s="52">
        <f t="shared" ca="1" si="4"/>
        <v>9.213910933514792E-2</v>
      </c>
    </row>
    <row r="15" spans="2:35" ht="12.75" customHeight="1" thickBot="1" x14ac:dyDescent="0.25">
      <c r="B15" s="64" t="s">
        <v>38</v>
      </c>
      <c r="C15" s="40"/>
      <c r="D15" s="40"/>
      <c r="E15" s="42" t="str">
        <f t="shared" ca="1" si="14"/>
        <v/>
      </c>
      <c r="F15" s="66"/>
      <c r="G15" s="29">
        <f t="shared" ca="1" si="1"/>
        <v>1</v>
      </c>
      <c r="H15" s="16" t="str">
        <f t="shared" ca="1" si="2"/>
        <v>September (n=000)</v>
      </c>
      <c r="J15" s="7"/>
      <c r="K15" s="3"/>
      <c r="L15" s="3"/>
      <c r="M15" s="3"/>
      <c r="N15" s="3"/>
      <c r="O15" s="8"/>
      <c r="Q15" s="18"/>
      <c r="R15" s="31">
        <v>9</v>
      </c>
      <c r="S15" s="19" t="str">
        <f t="array" aca="1" ref="S15" ca="1">IF(ISERROR(MATCH($R15,OFFSET($F$7,0,0,$L$3),0)),"",SUM(IF(OFFSET($F$7,0,0,$L$3)=$R15,OFFSET($C$7,0,0,$L$3),0))/SUM(IF(OFFSET($F$7,0,0,$L$3)=$R15,1,0)))</f>
        <v/>
      </c>
      <c r="T15" s="23" t="str">
        <f t="array" aca="1" ref="T15" ca="1">IF(ISERROR(MATCH($R15,OFFSET($F$7,0,0,$L$3),0)),"",SUM(IF(OFFSET($F$7,0,0,$L$3)=$R15,OFFSET($D$7,0,0,$L$3),0))/SUM(IF(OFFSET($F$7,0,0,$L$3)=$R15,1,0)))</f>
        <v/>
      </c>
      <c r="U15" s="36" t="str">
        <f t="shared" ca="1" si="8"/>
        <v/>
      </c>
      <c r="V15" s="20" t="str">
        <f t="shared" ca="1" si="9"/>
        <v/>
      </c>
      <c r="X15" s="56">
        <f>ROW()</f>
        <v>15</v>
      </c>
      <c r="Y15" s="60">
        <f t="shared" ca="1" si="10"/>
        <v>11.5</v>
      </c>
      <c r="Z15" s="55">
        <f t="shared" ca="1" si="3"/>
        <v>2.3148148148148149</v>
      </c>
      <c r="AA15" s="27">
        <f t="array" aca="1" ref="AA15" ca="1">(OFFSET($Z$7,MIN(IF(ISERROR(OFFSET($Z15,1,0,MAX($L$3-$X15+$X$7-1,1))),99999,ROW(OFFSET($Z15,1,0,MAX($L$3-$X15+$X$7-1,1)))))-$X$7,0)
-OFFSET($Z$7,MAX(IF(ISERROR(OFFSET($Z$7,0,0,$X15-$X$7)),0,ROW(OFFSET($Z$7,0,0,$X15-$X$7))))-$X$7,0))
/(MIN(IF(ISERROR(OFFSET($Z15,1,0,MAX($L$3-$X15+$X$7-1,1))),99999,ROW(OFFSET($Z15,1,0,MAX($L$3-$X15+$X$7-1,1)))))
-MAX(IF(ISERROR(OFFSET($Z$7,0,0,$X15-$X$7)),0,ROW(OFFSET($Z$7,0,0,$X15-$X$7)))))</f>
        <v>0</v>
      </c>
      <c r="AB15" s="26">
        <f t="shared" ca="1" si="11"/>
        <v>2.3148148148148149</v>
      </c>
      <c r="AC15" s="50">
        <f t="shared" ca="1" si="5"/>
        <v>146.48522795388911</v>
      </c>
      <c r="AD15" s="51">
        <f t="shared" ca="1" si="6"/>
        <v>0</v>
      </c>
      <c r="AF15" s="46">
        <f t="shared" ca="1" si="12"/>
        <v>4.5</v>
      </c>
      <c r="AG15" s="57">
        <f t="shared" ca="1" si="13"/>
        <v>2.3148148148148149</v>
      </c>
      <c r="AH15" s="44">
        <f t="shared" ca="1" si="7"/>
        <v>13.820866400272187</v>
      </c>
      <c r="AI15" s="52">
        <f t="shared" ca="1" si="4"/>
        <v>9.213910933514792E-2</v>
      </c>
    </row>
    <row r="16" spans="2:35" ht="12.75" customHeight="1" thickBot="1" x14ac:dyDescent="0.25">
      <c r="B16" s="64" t="s">
        <v>39</v>
      </c>
      <c r="C16" s="40"/>
      <c r="D16" s="40"/>
      <c r="E16" s="42" t="str">
        <f t="shared" ca="1" si="14"/>
        <v/>
      </c>
      <c r="F16" s="66"/>
      <c r="G16" s="29">
        <f t="shared" ca="1" si="1"/>
        <v>1</v>
      </c>
      <c r="H16" s="16" t="str">
        <f t="shared" ca="1" si="2"/>
        <v>October (n=000)</v>
      </c>
      <c r="J16" s="7"/>
      <c r="K16" s="101" t="s">
        <v>2</v>
      </c>
      <c r="L16" s="102"/>
      <c r="M16" s="102"/>
      <c r="N16" s="103"/>
      <c r="O16" s="13"/>
      <c r="Q16" s="18"/>
      <c r="R16" s="32">
        <v>10</v>
      </c>
      <c r="S16" s="21" t="str">
        <f t="array" aca="1" ref="S16" ca="1">IF(ISERROR(MATCH($R16,OFFSET($F$7,0,0,$L$3),0)),"",SUM(IF(OFFSET($F$7,0,0,$L$3)=$R16,OFFSET($C$7,0,0,$L$3),0))/SUM(IF(OFFSET($F$7,0,0,$L$3)=$R16,1,0)))</f>
        <v/>
      </c>
      <c r="T16" s="24" t="str">
        <f t="array" aca="1" ref="T16" ca="1">IF(ISERROR(MATCH($R16,OFFSET($F$7,0,0,$L$3),0)),"",SUM(IF(OFFSET($F$7,0,0,$L$3)=$R16,OFFSET($D$7,0,0,$L$3),0))/SUM(IF(OFFSET($F$7,0,0,$L$3)=$R16,1,0)))</f>
        <v/>
      </c>
      <c r="U16" s="38" t="str">
        <f t="shared" ca="1" si="8"/>
        <v/>
      </c>
      <c r="V16" s="22" t="str">
        <f t="shared" ca="1" si="9"/>
        <v/>
      </c>
      <c r="X16" s="56">
        <f>ROW()</f>
        <v>16</v>
      </c>
      <c r="Y16" s="60">
        <f t="shared" ca="1" si="10"/>
        <v>13</v>
      </c>
      <c r="Z16" s="55">
        <f t="shared" ca="1" si="3"/>
        <v>2.3148148148148149</v>
      </c>
      <c r="AA16" s="27">
        <f t="array" aca="1" ref="AA16" ca="1">(OFFSET($Z$7,MIN(IF(ISERROR(OFFSET($Z16,1,0,MAX($L$3-$X16+$X$7-1,1))),99999,ROW(OFFSET($Z16,1,0,MAX($L$3-$X16+$X$7-1,1)))))-$X$7,0)
-OFFSET($Z$7,MAX(IF(ISERROR(OFFSET($Z$7,0,0,$X16-$X$7)),0,ROW(OFFSET($Z$7,0,0,$X16-$X$7))))-$X$7,0))
/(MIN(IF(ISERROR(OFFSET($Z16,1,0,MAX($L$3-$X16+$X$7-1,1))),99999,ROW(OFFSET($Z16,1,0,MAX($L$3-$X16+$X$7-1,1)))))
-MAX(IF(ISERROR(OFFSET($Z$7,0,0,$X16-$X$7)),0,ROW(OFFSET($Z$7,0,0,$X16-$X$7)))))</f>
        <v>0</v>
      </c>
      <c r="AB16" s="26">
        <f t="shared" ca="1" si="11"/>
        <v>2.3148148148148149</v>
      </c>
      <c r="AC16" s="50">
        <f t="shared" ca="1" si="5"/>
        <v>146.48522795388911</v>
      </c>
      <c r="AD16" s="51">
        <f t="shared" ca="1" si="6"/>
        <v>0</v>
      </c>
      <c r="AF16" s="46">
        <f t="shared" ca="1" si="12"/>
        <v>5.5</v>
      </c>
      <c r="AG16" s="57">
        <f t="shared" ca="1" si="13"/>
        <v>2.3148148148148149</v>
      </c>
      <c r="AH16" s="44">
        <f t="shared" ca="1" si="7"/>
        <v>13.820866400272187</v>
      </c>
      <c r="AI16" s="52">
        <f t="shared" ca="1" si="4"/>
        <v>9.213910933514792E-2</v>
      </c>
    </row>
    <row r="17" spans="2:35" ht="12.75" customHeight="1" x14ac:dyDescent="0.2">
      <c r="B17" s="64" t="s">
        <v>40</v>
      </c>
      <c r="C17" s="40"/>
      <c r="D17" s="40"/>
      <c r="E17" s="42" t="str">
        <f t="shared" ca="1" si="14"/>
        <v/>
      </c>
      <c r="F17" s="66"/>
      <c r="G17" s="29">
        <f t="shared" ca="1" si="1"/>
        <v>1</v>
      </c>
      <c r="H17" s="16" t="str">
        <f t="shared" ca="1" si="2"/>
        <v>November (n=000)</v>
      </c>
      <c r="J17" s="7"/>
      <c r="K17" s="95" t="s">
        <v>44</v>
      </c>
      <c r="L17" s="96"/>
      <c r="M17" s="96"/>
      <c r="N17" s="97"/>
      <c r="O17" s="8"/>
      <c r="Q17" s="18"/>
      <c r="R17" s="18"/>
      <c r="S17" s="18"/>
      <c r="T17" s="18"/>
      <c r="U17" s="18"/>
      <c r="V17" s="18"/>
      <c r="X17" s="56">
        <f>ROW()</f>
        <v>17</v>
      </c>
      <c r="Y17" s="60">
        <f t="shared" ca="1" si="10"/>
        <v>14.5</v>
      </c>
      <c r="Z17" s="55">
        <f t="shared" ca="1" si="3"/>
        <v>2.3148148148148149</v>
      </c>
      <c r="AA17" s="27">
        <f t="array" aca="1" ref="AA17" ca="1">(OFFSET($Z$7,MIN(IF(ISERROR(OFFSET($Z17,1,0,MAX($L$3-$X17+$X$7-1,1))),99999,ROW(OFFSET($Z17,1,0,MAX($L$3-$X17+$X$7-1,1)))))-$X$7,0)
-OFFSET($Z$7,MAX(IF(ISERROR(OFFSET($Z$7,0,0,$X17-$X$7)),0,ROW(OFFSET($Z$7,0,0,$X17-$X$7))))-$X$7,0))
/(MIN(IF(ISERROR(OFFSET($Z17,1,0,MAX($L$3-$X17+$X$7-1,1))),99999,ROW(OFFSET($Z17,1,0,MAX($L$3-$X17+$X$7-1,1)))))
-MAX(IF(ISERROR(OFFSET($Z$7,0,0,$X17-$X$7)),0,ROW(OFFSET($Z$7,0,0,$X17-$X$7)))))</f>
        <v>0</v>
      </c>
      <c r="AB17" s="26">
        <f t="shared" ca="1" si="11"/>
        <v>2.3148148148148149</v>
      </c>
      <c r="AC17" s="50">
        <f t="shared" ca="1" si="5"/>
        <v>146.48522795388911</v>
      </c>
      <c r="AD17" s="51">
        <f t="shared" ca="1" si="6"/>
        <v>0</v>
      </c>
      <c r="AF17" s="46">
        <f t="shared" ca="1" si="12"/>
        <v>5.5</v>
      </c>
      <c r="AG17" s="57">
        <f t="shared" ca="1" si="13"/>
        <v>2.3148148148148149</v>
      </c>
      <c r="AH17" s="44">
        <f t="shared" ca="1" si="7"/>
        <v>146.48522795388911</v>
      </c>
      <c r="AI17" s="52">
        <f t="shared" ca="1" si="4"/>
        <v>9.213910933514792E-2</v>
      </c>
    </row>
    <row r="18" spans="2:35" ht="12.75" customHeight="1" thickBot="1" x14ac:dyDescent="0.25">
      <c r="B18" s="64" t="s">
        <v>41</v>
      </c>
      <c r="C18" s="40"/>
      <c r="D18" s="40"/>
      <c r="E18" s="42" t="str">
        <f t="shared" ca="1" si="14"/>
        <v/>
      </c>
      <c r="F18" s="66"/>
      <c r="G18" s="29">
        <f t="shared" ca="1" si="1"/>
        <v>1</v>
      </c>
      <c r="H18" s="16" t="str">
        <f t="shared" ca="1" si="2"/>
        <v>December (n=000)</v>
      </c>
      <c r="J18" s="7"/>
      <c r="K18" s="98"/>
      <c r="L18" s="99"/>
      <c r="M18" s="99"/>
      <c r="N18" s="100"/>
      <c r="O18" s="8"/>
      <c r="Q18" s="18"/>
      <c r="R18" s="18"/>
      <c r="S18" s="18"/>
      <c r="T18" s="18"/>
      <c r="U18" s="68"/>
      <c r="V18" s="18"/>
      <c r="X18" s="56">
        <f>ROW()</f>
        <v>18</v>
      </c>
      <c r="Y18" s="60">
        <f t="shared" ca="1" si="10"/>
        <v>16</v>
      </c>
      <c r="Z18" s="55">
        <f t="shared" ca="1" si="3"/>
        <v>2.3148148148148149</v>
      </c>
      <c r="AA18" s="27">
        <f t="array" aca="1" ref="AA18" ca="1">(OFFSET($Z$7,MIN(IF(ISERROR(OFFSET($Z18,1,0,MAX($L$3-$X18+$X$7-1,1))),99999,ROW(OFFSET($Z18,1,0,MAX($L$3-$X18+$X$7-1,1)))))-$X$7,0)
-OFFSET($Z$7,MAX(IF(ISERROR(OFFSET($Z$7,0,0,$X18-$X$7)),0,ROW(OFFSET($Z$7,0,0,$X18-$X$7))))-$X$7,0))
/(MIN(IF(ISERROR(OFFSET($Z18,1,0,MAX($L$3-$X18+$X$7-1,1))),99999,ROW(OFFSET($Z18,1,0,MAX($L$3-$X18+$X$7-1,1)))))
-MAX(IF(ISERROR(OFFSET($Z$7,0,0,$X18-$X$7)),0,ROW(OFFSET($Z$7,0,0,$X18-$X$7)))))</f>
        <v>-2.315231556494984E-5</v>
      </c>
      <c r="AB18" s="26">
        <f t="shared" ca="1" si="11"/>
        <v>2.3148148148148149</v>
      </c>
      <c r="AC18" s="50">
        <f t="shared" ca="1" si="5"/>
        <v>146.48522795388911</v>
      </c>
      <c r="AD18" s="51">
        <f t="shared" ca="1" si="6"/>
        <v>0</v>
      </c>
      <c r="AF18" s="46">
        <f t="shared" ca="1" si="12"/>
        <v>6.5</v>
      </c>
      <c r="AG18" s="57">
        <f t="shared" ca="1" si="13"/>
        <v>2.3148148148148149</v>
      </c>
      <c r="AH18" s="44">
        <f t="shared" ca="1" si="7"/>
        <v>146.48522795388911</v>
      </c>
      <c r="AI18" s="52">
        <f t="shared" ca="1" si="4"/>
        <v>9.213910933514792E-2</v>
      </c>
    </row>
    <row r="19" spans="2:35" ht="12.75" customHeight="1" thickBot="1" x14ac:dyDescent="0.25">
      <c r="J19" s="7"/>
      <c r="K19" s="3"/>
      <c r="L19" s="3"/>
      <c r="M19" s="3"/>
      <c r="N19" s="3"/>
      <c r="O19" s="8"/>
      <c r="Q19" s="18"/>
      <c r="R19" s="18"/>
      <c r="S19" s="18"/>
      <c r="T19" s="67"/>
      <c r="U19" s="25"/>
      <c r="V19" s="18"/>
      <c r="X19" s="56">
        <f>ROW()</f>
        <v>19</v>
      </c>
      <c r="Y19" s="60">
        <f t="shared" ca="1" si="10"/>
        <v>17.5</v>
      </c>
      <c r="Z19" s="55" t="e">
        <f t="shared" ca="1" si="3"/>
        <v>#N/A</v>
      </c>
      <c r="AA19" s="27">
        <f t="array" aca="1" ref="AA19" ca="1">(OFFSET($Z$7,MIN(IF(ISERROR(OFFSET($Z19,1,0,MAX($L$3-$X19+$X$7-1,1))),99999,ROW(OFFSET($Z19,1,0,MAX($L$3-$X19+$X$7-1,1)))))-$X$7,0)
-OFFSET($Z$7,MAX(IF(ISERROR(OFFSET($Z$7,0,0,$X19-$X$7)),0,ROW(OFFSET($Z$7,0,0,$X19-$X$7))))-$X$7,0))
/(MIN(IF(ISERROR(OFFSET($Z19,1,0,MAX($L$3-$X19+$X$7-1,1))),99999,ROW(OFFSET($Z19,1,0,MAX($L$3-$X19+$X$7-1,1)))))
-MAX(IF(ISERROR(OFFSET($Z$7,0,0,$X19-$X$7)),0,ROW(OFFSET($Z$7,0,0,$X19-$X$7)))))</f>
        <v>-2.3152547132103249E-5</v>
      </c>
      <c r="AB19" s="26">
        <f t="shared" ca="1" si="11"/>
        <v>2.314791662267683</v>
      </c>
      <c r="AC19" s="50">
        <f t="shared" ca="1" si="5"/>
        <v>146.48448548330558</v>
      </c>
      <c r="AD19" s="51">
        <f t="shared" ca="1" si="6"/>
        <v>0</v>
      </c>
      <c r="AF19" s="46">
        <f t="shared" ca="1" si="12"/>
        <v>6.5</v>
      </c>
      <c r="AG19" s="57">
        <f t="shared" ca="1" si="13"/>
        <v>2.3148148148148149</v>
      </c>
      <c r="AH19" s="44">
        <f t="shared" ca="1" si="7"/>
        <v>146.48522795388911</v>
      </c>
      <c r="AI19" s="52">
        <f t="shared" ca="1" si="4"/>
        <v>9.213910933514792E-2</v>
      </c>
    </row>
    <row r="20" spans="2:35" ht="12.75" customHeight="1" thickBot="1" x14ac:dyDescent="0.25">
      <c r="J20" s="7"/>
      <c r="K20" s="101" t="s">
        <v>3</v>
      </c>
      <c r="L20" s="102"/>
      <c r="M20" s="102"/>
      <c r="N20" s="103"/>
      <c r="O20" s="8"/>
      <c r="Q20" s="18"/>
      <c r="R20" s="18"/>
      <c r="S20" s="18"/>
      <c r="T20" s="67"/>
      <c r="U20" s="67"/>
      <c r="V20" s="18"/>
      <c r="X20" s="56">
        <f>ROW()</f>
        <v>20</v>
      </c>
      <c r="Y20" s="60">
        <f t="shared" ca="1" si="10"/>
        <v>19</v>
      </c>
      <c r="Z20" s="55" t="e">
        <f t="shared" ca="1" si="3"/>
        <v>#N/A</v>
      </c>
      <c r="AA20" s="27">
        <f t="array" aca="1" ref="AA20" ca="1">(OFFSET($Z$7,MIN(IF(ISERROR(OFFSET($Z20,1,0,MAX($L$3-$X20+$X$7-1,1))),99999,ROW(OFFSET($Z20,1,0,MAX($L$3-$X20+$X$7-1,1)))))-$X$7,0)
-OFFSET($Z$7,MAX(IF(ISERROR(OFFSET($Z$7,0,0,$X20-$X$7)),0,ROW(OFFSET($Z$7,0,0,$X20-$X$7))))-$X$7,0))
/(MIN(IF(ISERROR(OFFSET($Z20,1,0,MAX($L$3-$X20+$X$7-1,1))),99999,ROW(OFFSET($Z20,1,0,MAX($L$3-$X20+$X$7-1,1)))))
-MAX(IF(ISERROR(OFFSET($Z$7,0,0,$X20-$X$7)),0,ROW(OFFSET($Z$7,0,0,$X20-$X$7)))))</f>
        <v>-2.3152547132103249E-5</v>
      </c>
      <c r="AB20" s="26">
        <f t="shared" ca="1" si="11"/>
        <v>2.314768509720551</v>
      </c>
      <c r="AC20" s="50">
        <f t="shared" ca="1" si="5"/>
        <v>146.48374300909964</v>
      </c>
      <c r="AD20" s="51">
        <f t="shared" ca="1" si="6"/>
        <v>0</v>
      </c>
      <c r="AF20" s="46">
        <f t="shared" ca="1" si="12"/>
        <v>7.5</v>
      </c>
      <c r="AG20" s="57">
        <f t="shared" ca="1" si="13"/>
        <v>2.3148148148148149</v>
      </c>
      <c r="AH20" s="44">
        <f t="shared" ca="1" si="7"/>
        <v>146.48522795388911</v>
      </c>
      <c r="AI20" s="52">
        <f t="shared" ca="1" si="4"/>
        <v>9.213910933514792E-2</v>
      </c>
    </row>
    <row r="21" spans="2:35" ht="12.75" customHeight="1" x14ac:dyDescent="0.2">
      <c r="J21" s="7"/>
      <c r="K21" s="95" t="s">
        <v>45</v>
      </c>
      <c r="L21" s="96"/>
      <c r="M21" s="96"/>
      <c r="N21" s="97"/>
      <c r="O21" s="8"/>
      <c r="Q21" s="18"/>
      <c r="R21" s="18"/>
      <c r="S21" s="18"/>
      <c r="T21" s="18"/>
      <c r="U21" s="25"/>
      <c r="V21" s="28"/>
      <c r="X21" s="56">
        <f>ROW()</f>
        <v>21</v>
      </c>
      <c r="Y21" s="60">
        <f t="shared" ca="1" si="10"/>
        <v>20.5</v>
      </c>
      <c r="Z21" s="55" t="e">
        <f t="shared" ca="1" si="3"/>
        <v>#N/A</v>
      </c>
      <c r="AA21" s="27">
        <f t="array" aca="1" ref="AA21" ca="1">(OFFSET($Z$7,MIN(IF(ISERROR(OFFSET($Z21,1,0,MAX($L$3-$X21+$X$7-1,1))),99999,ROW(OFFSET($Z21,1,0,MAX($L$3-$X21+$X$7-1,1)))))-$X$7,0)
-OFFSET($Z$7,MAX(IF(ISERROR(OFFSET($Z$7,0,0,$X21-$X$7)),0,ROW(OFFSET($Z$7,0,0,$X21-$X$7))))-$X$7,0))
/(MIN(IF(ISERROR(OFFSET($Z21,1,0,MAX($L$3-$X21+$X$7-1,1))),99999,ROW(OFFSET($Z21,1,0,MAX($L$3-$X21+$X$7-1,1)))))
-MAX(IF(ISERROR(OFFSET($Z$7,0,0,$X21-$X$7)),0,ROW(OFFSET($Z$7,0,0,$X21-$X$7)))))</f>
        <v>-2.3152547132103249E-5</v>
      </c>
      <c r="AB21" s="26">
        <f t="shared" ca="1" si="11"/>
        <v>2.3147453571734191</v>
      </c>
      <c r="AC21" s="50">
        <f t="shared" ca="1" si="5"/>
        <v>146.48300053127122</v>
      </c>
      <c r="AD21" s="51">
        <f t="shared" ca="1" si="6"/>
        <v>0</v>
      </c>
      <c r="AF21" s="46">
        <f t="shared" ca="1" si="12"/>
        <v>7.5</v>
      </c>
      <c r="AG21" s="57">
        <f t="shared" ca="1" si="13"/>
        <v>2.3148148148148149</v>
      </c>
      <c r="AH21" s="44">
        <f t="shared" ca="1" si="7"/>
        <v>146.48522795388911</v>
      </c>
      <c r="AI21" s="52">
        <f t="shared" ca="1" si="4"/>
        <v>9.213910933514792E-2</v>
      </c>
    </row>
    <row r="22" spans="2:35" ht="12.75" customHeight="1" thickBot="1" x14ac:dyDescent="0.25">
      <c r="J22" s="7"/>
      <c r="K22" s="98"/>
      <c r="L22" s="99"/>
      <c r="M22" s="99"/>
      <c r="N22" s="100"/>
      <c r="O22" s="8"/>
      <c r="Q22" s="18"/>
      <c r="R22" s="18"/>
      <c r="S22" s="18"/>
      <c r="T22" s="18"/>
      <c r="U22" s="18"/>
      <c r="V22" s="18"/>
      <c r="X22" s="56">
        <f>ROW()</f>
        <v>22</v>
      </c>
      <c r="Y22" s="60">
        <f t="shared" ca="1" si="10"/>
        <v>22</v>
      </c>
      <c r="Z22" s="55" t="e">
        <f t="shared" ca="1" si="3"/>
        <v>#N/A</v>
      </c>
      <c r="AA22" s="27">
        <f t="array" aca="1" ref="AA22" ca="1">(OFFSET($Z$7,MIN(IF(ISERROR(OFFSET($Z22,1,0,MAX($L$3-$X22+$X$7-1,1))),99999,ROW(OFFSET($Z22,1,0,MAX($L$3-$X22+$X$7-1,1)))))-$X$7,0)
-OFFSET($Z$7,MAX(IF(ISERROR(OFFSET($Z$7,0,0,$X22-$X$7)),0,ROW(OFFSET($Z$7,0,0,$X22-$X$7))))-$X$7,0))
/(MIN(IF(ISERROR(OFFSET($Z22,1,0,MAX($L$3-$X22+$X$7-1,1))),99999,ROW(OFFSET($Z22,1,0,MAX($L$3-$X22+$X$7-1,1)))))
-MAX(IF(ISERROR(OFFSET($Z$7,0,0,$X22-$X$7)),0,ROW(OFFSET($Z$7,0,0,$X22-$X$7)))))</f>
        <v>-2.3152547132103249E-5</v>
      </c>
      <c r="AB22" s="26">
        <f t="shared" ca="1" si="11"/>
        <v>2.3147222046262872</v>
      </c>
      <c r="AC22" s="50">
        <f t="shared" ca="1" si="5"/>
        <v>146.48225804982022</v>
      </c>
      <c r="AD22" s="51">
        <f t="shared" ca="1" si="6"/>
        <v>0</v>
      </c>
      <c r="AF22" s="46">
        <f t="shared" ca="1" si="12"/>
        <v>8.5</v>
      </c>
      <c r="AG22" s="57">
        <f t="shared" ca="1" si="13"/>
        <v>2.3148148148148149</v>
      </c>
      <c r="AH22" s="44">
        <f t="shared" ca="1" si="7"/>
        <v>146.48522795388911</v>
      </c>
      <c r="AI22" s="52">
        <f t="shared" ca="1" si="4"/>
        <v>9.213910933514792E-2</v>
      </c>
    </row>
    <row r="23" spans="2:35" ht="12.75" customHeight="1" thickBot="1" x14ac:dyDescent="0.25">
      <c r="J23" s="7"/>
      <c r="K23" s="10"/>
      <c r="L23" s="10"/>
      <c r="M23" s="10"/>
      <c r="N23" s="10"/>
      <c r="O23" s="8"/>
      <c r="Q23" s="18"/>
      <c r="R23" s="18"/>
      <c r="S23" s="18"/>
      <c r="T23" s="18"/>
      <c r="U23" s="18"/>
      <c r="V23" s="18"/>
      <c r="X23" s="56">
        <f>ROW()</f>
        <v>23</v>
      </c>
      <c r="Y23" s="60">
        <f t="shared" ca="1" si="10"/>
        <v>23.5</v>
      </c>
      <c r="Z23" s="55" t="e">
        <f t="shared" ca="1" si="3"/>
        <v>#N/A</v>
      </c>
      <c r="AA23" s="27">
        <f t="array" aca="1" ref="AA23" ca="1">(OFFSET($Z$7,MIN(IF(ISERROR(OFFSET($Z23,1,0,MAX($L$3-$X23+$X$7-1,1))),99999,ROW(OFFSET($Z23,1,0,MAX($L$3-$X23+$X$7-1,1)))))-$X$7,0)
-OFFSET($Z$7,MAX(IF(ISERROR(OFFSET($Z$7,0,0,$X23-$X$7)),0,ROW(OFFSET($Z$7,0,0,$X23-$X$7))))-$X$7,0))
/(MIN(IF(ISERROR(OFFSET($Z23,1,0,MAX($L$3-$X23+$X$7-1,1))),99999,ROW(OFFSET($Z23,1,0,MAX($L$3-$X23+$X$7-1,1)))))
-MAX(IF(ISERROR(OFFSET($Z$7,0,0,$X23-$X$7)),0,ROW(OFFSET($Z$7,0,0,$X23-$X$7)))))</f>
        <v>-2.3152547132103249E-5</v>
      </c>
      <c r="AB23" s="26">
        <f t="shared" ca="1" si="11"/>
        <v>2.3146990520791553</v>
      </c>
      <c r="AC23" s="50">
        <f t="shared" ca="1" si="5"/>
        <v>146.48151556474664</v>
      </c>
      <c r="AD23" s="51">
        <f t="shared" ca="1" si="6"/>
        <v>0</v>
      </c>
      <c r="AF23" s="46">
        <f t="shared" ca="1" si="12"/>
        <v>8.5</v>
      </c>
      <c r="AG23" s="57">
        <f t="shared" ca="1" si="13"/>
        <v>2.3148148148148149</v>
      </c>
      <c r="AH23" s="44">
        <f t="shared" ca="1" si="7"/>
        <v>146.48522795388911</v>
      </c>
      <c r="AI23" s="52">
        <f t="shared" ca="1" si="4"/>
        <v>9.213910933514792E-2</v>
      </c>
    </row>
    <row r="24" spans="2:35" ht="12.75" customHeight="1" thickBot="1" x14ac:dyDescent="0.25">
      <c r="J24" s="7"/>
      <c r="K24" s="101" t="s">
        <v>22</v>
      </c>
      <c r="L24" s="102"/>
      <c r="M24" s="102"/>
      <c r="N24" s="103"/>
      <c r="O24" s="8"/>
      <c r="V24" s="18"/>
      <c r="X24" s="56">
        <f>ROW()</f>
        <v>24</v>
      </c>
      <c r="Y24" s="60">
        <f t="shared" ca="1" si="10"/>
        <v>25</v>
      </c>
      <c r="Z24" s="55" t="e">
        <f t="shared" ca="1" si="3"/>
        <v>#N/A</v>
      </c>
      <c r="AA24" s="27">
        <f t="array" aca="1" ref="AA24" ca="1">(OFFSET($Z$7,MIN(IF(ISERROR(OFFSET($Z24,1,0,MAX($L$3-$X24+$X$7-1,1))),99999,ROW(OFFSET($Z24,1,0,MAX($L$3-$X24+$X$7-1,1)))))-$X$7,0)
-OFFSET($Z$7,MAX(IF(ISERROR(OFFSET($Z$7,0,0,$X24-$X$7)),0,ROW(OFFSET($Z$7,0,0,$X24-$X$7))))-$X$7,0))
/(MIN(IF(ISERROR(OFFSET($Z24,1,0,MAX($L$3-$X24+$X$7-1,1))),99999,ROW(OFFSET($Z24,1,0,MAX($L$3-$X24+$X$7-1,1)))))
-MAX(IF(ISERROR(OFFSET($Z$7,0,0,$X24-$X$7)),0,ROW(OFFSET($Z$7,0,0,$X24-$X$7)))))</f>
        <v>-2.3152547132103249E-5</v>
      </c>
      <c r="AB24" s="26">
        <f t="shared" ca="1" si="11"/>
        <v>2.3146758995320234</v>
      </c>
      <c r="AC24" s="50">
        <f t="shared" ca="1" si="5"/>
        <v>146.48077307605041</v>
      </c>
      <c r="AD24" s="51">
        <f t="shared" ca="1" si="6"/>
        <v>0</v>
      </c>
      <c r="AF24" s="46">
        <f t="shared" ca="1" si="12"/>
        <v>9.5</v>
      </c>
      <c r="AG24" s="57">
        <f t="shared" ca="1" si="13"/>
        <v>2.3148148148148149</v>
      </c>
      <c r="AH24" s="44">
        <f t="shared" ca="1" si="7"/>
        <v>146.48522795388911</v>
      </c>
      <c r="AI24" s="52">
        <f t="shared" ca="1" si="4"/>
        <v>9.213910933514792E-2</v>
      </c>
    </row>
    <row r="25" spans="2:35" ht="12.75" customHeight="1" x14ac:dyDescent="0.2">
      <c r="J25" s="7"/>
      <c r="K25" s="95" t="s">
        <v>46</v>
      </c>
      <c r="L25" s="96"/>
      <c r="M25" s="96"/>
      <c r="N25" s="97"/>
      <c r="O25" s="8"/>
      <c r="X25" s="56">
        <f>ROW()</f>
        <v>25</v>
      </c>
      <c r="Y25" s="60">
        <f t="shared" ca="1" si="10"/>
        <v>26.5</v>
      </c>
      <c r="Z25" s="55" t="e">
        <f t="shared" ca="1" si="3"/>
        <v>#N/A</v>
      </c>
      <c r="AA25" s="27">
        <f t="array" aca="1" ref="AA25" ca="1">(OFFSET($Z$7,MIN(IF(ISERROR(OFFSET($Z25,1,0,MAX($L$3-$X25+$X$7-1,1))),99999,ROW(OFFSET($Z25,1,0,MAX($L$3-$X25+$X$7-1,1)))))-$X$7,0)
-OFFSET($Z$7,MAX(IF(ISERROR(OFFSET($Z$7,0,0,$X25-$X$7)),0,ROW(OFFSET($Z$7,0,0,$X25-$X$7))))-$X$7,0))
/(MIN(IF(ISERROR(OFFSET($Z25,1,0,MAX($L$3-$X25+$X$7-1,1))),99999,ROW(OFFSET($Z25,1,0,MAX($L$3-$X25+$X$7-1,1)))))
-MAX(IF(ISERROR(OFFSET($Z$7,0,0,$X25-$X$7)),0,ROW(OFFSET($Z$7,0,0,$X25-$X$7)))))</f>
        <v>-2.3152547132103249E-5</v>
      </c>
      <c r="AB25" s="26">
        <f t="shared" ca="1" si="11"/>
        <v>2.3146527469848914</v>
      </c>
      <c r="AC25" s="50">
        <f t="shared" ca="1" si="5"/>
        <v>146.48003058373149</v>
      </c>
      <c r="AD25" s="51">
        <f t="shared" ca="1" si="6"/>
        <v>0</v>
      </c>
      <c r="AF25" s="46">
        <f t="shared" ca="1" si="12"/>
        <v>9.5</v>
      </c>
      <c r="AG25" s="57">
        <f t="shared" ca="1" si="13"/>
        <v>2.3148148148148149</v>
      </c>
      <c r="AH25" s="44">
        <f t="shared" ca="1" si="7"/>
        <v>146.48522795388911</v>
      </c>
      <c r="AI25" s="52">
        <f t="shared" ca="1" si="4"/>
        <v>9.213910933514792E-2</v>
      </c>
    </row>
    <row r="26" spans="2:35" ht="12.75" customHeight="1" thickBot="1" x14ac:dyDescent="0.25">
      <c r="J26" s="7"/>
      <c r="K26" s="98"/>
      <c r="L26" s="99"/>
      <c r="M26" s="99"/>
      <c r="N26" s="100"/>
      <c r="O26" s="8"/>
      <c r="X26" s="56">
        <f>ROW()</f>
        <v>26</v>
      </c>
      <c r="Y26" s="60">
        <f t="shared" ca="1" si="10"/>
        <v>28</v>
      </c>
      <c r="Z26" s="55" t="e">
        <f t="shared" ca="1" si="3"/>
        <v>#N/A</v>
      </c>
      <c r="AA26" s="27">
        <f t="array" aca="1" ref="AA26" ca="1">(OFFSET($Z$7,MIN(IF(ISERROR(OFFSET($Z26,1,0,MAX($L$3-$X26+$X$7-1,1))),99999,ROW(OFFSET($Z26,1,0,MAX($L$3-$X26+$X$7-1,1)))))-$X$7,0)
-OFFSET($Z$7,MAX(IF(ISERROR(OFFSET($Z$7,0,0,$X26-$X$7)),0,ROW(OFFSET($Z$7,0,0,$X26-$X$7))))-$X$7,0))
/(MIN(IF(ISERROR(OFFSET($Z26,1,0,MAX($L$3-$X26+$X$7-1,1))),99999,ROW(OFFSET($Z26,1,0,MAX($L$3-$X26+$X$7-1,1)))))
-MAX(IF(ISERROR(OFFSET($Z$7,0,0,$X26-$X$7)),0,ROW(OFFSET($Z$7,0,0,$X26-$X$7)))))</f>
        <v>-2.3152547132103249E-5</v>
      </c>
      <c r="AB26" s="26">
        <f t="shared" ca="1" si="11"/>
        <v>2.3146295944377595</v>
      </c>
      <c r="AC26" s="50">
        <f t="shared" ca="1" si="5"/>
        <v>146.47928808778977</v>
      </c>
      <c r="AD26" s="51">
        <f t="shared" ca="1" si="6"/>
        <v>0</v>
      </c>
      <c r="AF26" s="46">
        <f t="shared" ca="1" si="12"/>
        <v>10.5</v>
      </c>
      <c r="AG26" s="57">
        <f t="shared" ca="1" si="13"/>
        <v>2.3148148148148149</v>
      </c>
      <c r="AH26" s="44">
        <f t="shared" ca="1" si="7"/>
        <v>146.48522795388911</v>
      </c>
      <c r="AI26" s="52">
        <f t="shared" ca="1" si="4"/>
        <v>9.213910933514792E-2</v>
      </c>
    </row>
    <row r="27" spans="2:35" ht="12.75" customHeight="1" thickBot="1" x14ac:dyDescent="0.25">
      <c r="J27" s="9"/>
      <c r="K27" s="94"/>
      <c r="L27" s="94"/>
      <c r="M27" s="94"/>
      <c r="N27" s="94"/>
      <c r="O27" s="11"/>
      <c r="X27" s="56">
        <f>ROW()</f>
        <v>27</v>
      </c>
      <c r="Y27" s="60">
        <f t="shared" ca="1" si="10"/>
        <v>29.5</v>
      </c>
      <c r="Z27" s="55" t="e">
        <f t="shared" ca="1" si="3"/>
        <v>#N/A</v>
      </c>
      <c r="AA27" s="27">
        <f t="array" aca="1" ref="AA27" ca="1">(OFFSET($Z$7,MIN(IF(ISERROR(OFFSET($Z27,1,0,MAX($L$3-$X27+$X$7-1,1))),99999,ROW(OFFSET($Z27,1,0,MAX($L$3-$X27+$X$7-1,1)))))-$X$7,0)
-OFFSET($Z$7,MAX(IF(ISERROR(OFFSET($Z$7,0,0,$X27-$X$7)),0,ROW(OFFSET($Z$7,0,0,$X27-$X$7))))-$X$7,0))
/(MIN(IF(ISERROR(OFFSET($Z27,1,0,MAX($L$3-$X27+$X$7-1,1))),99999,ROW(OFFSET($Z27,1,0,MAX($L$3-$X27+$X$7-1,1)))))
-MAX(IF(ISERROR(OFFSET($Z$7,0,0,$X27-$X$7)),0,ROW(OFFSET($Z$7,0,0,$X27-$X$7)))))</f>
        <v>-2.3152547132103249E-5</v>
      </c>
      <c r="AB27" s="26">
        <f t="shared" ca="1" si="11"/>
        <v>2.3146064418906276</v>
      </c>
      <c r="AC27" s="50">
        <f t="shared" ca="1" si="5"/>
        <v>146.47854558822524</v>
      </c>
      <c r="AD27" s="51">
        <f t="shared" ca="1" si="6"/>
        <v>0</v>
      </c>
      <c r="AF27" s="46">
        <f t="shared" ca="1" si="12"/>
        <v>10.5</v>
      </c>
      <c r="AG27" s="57">
        <f t="shared" ca="1" si="13"/>
        <v>2.3148148148148149</v>
      </c>
      <c r="AH27" s="44">
        <f t="shared" ca="1" si="7"/>
        <v>146.48522795388911</v>
      </c>
      <c r="AI27" s="52">
        <f t="shared" ca="1" si="4"/>
        <v>9.213910933514792E-2</v>
      </c>
    </row>
    <row r="28" spans="2:35" ht="12.75" customHeight="1" x14ac:dyDescent="0.2">
      <c r="X28" s="56">
        <f>ROW()</f>
        <v>28</v>
      </c>
      <c r="Y28" s="60">
        <f t="shared" ca="1" si="10"/>
        <v>31</v>
      </c>
      <c r="Z28" s="55" t="e">
        <f t="shared" ca="1" si="3"/>
        <v>#N/A</v>
      </c>
      <c r="AA28" s="27">
        <f t="array" aca="1" ref="AA28" ca="1">(OFFSET($Z$7,MIN(IF(ISERROR(OFFSET($Z28,1,0,MAX($L$3-$X28+$X$7-1,1))),99999,ROW(OFFSET($Z28,1,0,MAX($L$3-$X28+$X$7-1,1)))))-$X$7,0)
-OFFSET($Z$7,MAX(IF(ISERROR(OFFSET($Z$7,0,0,$X28-$X$7)),0,ROW(OFFSET($Z$7,0,0,$X28-$X$7))))-$X$7,0))
/(MIN(IF(ISERROR(OFFSET($Z28,1,0,MAX($L$3-$X28+$X$7-1,1))),99999,ROW(OFFSET($Z28,1,0,MAX($L$3-$X28+$X$7-1,1)))))
-MAX(IF(ISERROR(OFFSET($Z$7,0,0,$X28-$X$7)),0,ROW(OFFSET($Z$7,0,0,$X28-$X$7)))))</f>
        <v>-2.3152547132103249E-5</v>
      </c>
      <c r="AB28" s="26">
        <f t="shared" ca="1" si="11"/>
        <v>2.3145832893434957</v>
      </c>
      <c r="AC28" s="50">
        <f t="shared" ca="1" si="5"/>
        <v>146.47780308503786</v>
      </c>
      <c r="AD28" s="51">
        <f t="shared" ca="1" si="6"/>
        <v>0</v>
      </c>
      <c r="AF28" s="46">
        <f t="shared" ca="1" si="12"/>
        <v>11.5</v>
      </c>
      <c r="AG28" s="57">
        <f t="shared" ca="1" si="13"/>
        <v>2.3148148148148149</v>
      </c>
      <c r="AH28" s="44">
        <f t="shared" ca="1" si="7"/>
        <v>146.48522795388911</v>
      </c>
      <c r="AI28" s="52">
        <f t="shared" ca="1" si="4"/>
        <v>9.213910933514792E-2</v>
      </c>
    </row>
    <row r="29" spans="2:35" ht="12.75" customHeight="1" x14ac:dyDescent="0.2">
      <c r="K29" s="70"/>
      <c r="L29" s="70"/>
      <c r="M29" s="70"/>
      <c r="N29" s="70"/>
      <c r="X29" s="56">
        <f>ROW()</f>
        <v>29</v>
      </c>
      <c r="Y29" s="60">
        <f t="shared" ca="1" si="10"/>
        <v>32.5</v>
      </c>
      <c r="Z29" s="55" t="e">
        <f t="shared" ca="1" si="3"/>
        <v>#N/A</v>
      </c>
      <c r="AA29" s="27">
        <f t="array" aca="1" ref="AA29" ca="1">(OFFSET($Z$7,MIN(IF(ISERROR(OFFSET($Z29,1,0,MAX($L$3-$X29+$X$7-1,1))),99999,ROW(OFFSET($Z29,1,0,MAX($L$3-$X29+$X$7-1,1)))))-$X$7,0)
-OFFSET($Z$7,MAX(IF(ISERROR(OFFSET($Z$7,0,0,$X29-$X$7)),0,ROW(OFFSET($Z$7,0,0,$X29-$X$7))))-$X$7,0))
/(MIN(IF(ISERROR(OFFSET($Z29,1,0,MAX($L$3-$X29+$X$7-1,1))),99999,ROW(OFFSET($Z29,1,0,MAX($L$3-$X29+$X$7-1,1)))))
-MAX(IF(ISERROR(OFFSET($Z$7,0,0,$X29-$X$7)),0,ROW(OFFSET($Z$7,0,0,$X29-$X$7)))))</f>
        <v>-2.3152547132103249E-5</v>
      </c>
      <c r="AB29" s="26">
        <f t="shared" ca="1" si="11"/>
        <v>2.3145601367963637</v>
      </c>
      <c r="AC29" s="50">
        <f t="shared" ca="1" si="5"/>
        <v>146.47706057822757</v>
      </c>
      <c r="AD29" s="51">
        <f t="shared" ca="1" si="6"/>
        <v>0</v>
      </c>
      <c r="AF29" s="46">
        <f t="shared" ca="1" si="12"/>
        <v>11.5</v>
      </c>
      <c r="AG29" s="57">
        <f t="shared" ca="1" si="13"/>
        <v>2.3148148148148149</v>
      </c>
      <c r="AH29" s="44">
        <f t="shared" ca="1" si="7"/>
        <v>146.48522795388911</v>
      </c>
      <c r="AI29" s="52">
        <f t="shared" ca="1" si="4"/>
        <v>9.213910933514792E-2</v>
      </c>
    </row>
    <row r="30" spans="2:35" ht="12.75" customHeight="1" x14ac:dyDescent="0.2">
      <c r="K30" s="133" t="str">
        <f ca="1">IF(ISBLANK(OFFSET($K8,1,0)),"",OFFSET($K8,1,0))</f>
        <v>Site Run Chart for BSIs</v>
      </c>
      <c r="L30" s="71"/>
      <c r="M30" s="71"/>
      <c r="N30" s="71"/>
      <c r="X30" s="56">
        <f>ROW()</f>
        <v>30</v>
      </c>
      <c r="Y30" s="60">
        <f t="shared" ca="1" si="10"/>
        <v>34</v>
      </c>
      <c r="Z30" s="55" t="e">
        <f t="shared" ca="1" si="3"/>
        <v>#N/A</v>
      </c>
      <c r="AA30" s="27">
        <f t="array" aca="1" ref="AA30" ca="1">(OFFSET($Z$7,MIN(IF(ISERROR(OFFSET($Z30,1,0,MAX($L$3-$X30+$X$7-1,1))),99999,ROW(OFFSET($Z30,1,0,MAX($L$3-$X30+$X$7-1,1)))))-$X$7,0)
-OFFSET($Z$7,MAX(IF(ISERROR(OFFSET($Z$7,0,0,$X30-$X$7)),0,ROW(OFFSET($Z$7,0,0,$X30-$X$7))))-$X$7,0))
/(MIN(IF(ISERROR(OFFSET($Z30,1,0,MAX($L$3-$X30+$X$7-1,1))),99999,ROW(OFFSET($Z30,1,0,MAX($L$3-$X30+$X$7-1,1)))))
-MAX(IF(ISERROR(OFFSET($Z$7,0,0,$X30-$X$7)),0,ROW(OFFSET($Z$7,0,0,$X30-$X$7)))))</f>
        <v>-2.3152547132103249E-5</v>
      </c>
      <c r="AB30" s="26">
        <f t="shared" ca="1" si="11"/>
        <v>2.3145369842492318</v>
      </c>
      <c r="AC30" s="50">
        <f t="shared" ca="1" si="5"/>
        <v>146.4763180677943</v>
      </c>
      <c r="AD30" s="51">
        <f t="shared" ca="1" si="6"/>
        <v>0</v>
      </c>
      <c r="AF30" s="46">
        <f t="shared" ca="1" si="12"/>
        <v>12</v>
      </c>
      <c r="AG30" s="57">
        <f t="shared" ca="1" si="13"/>
        <v>2.3148148148148149</v>
      </c>
      <c r="AH30" s="44">
        <f t="shared" ca="1" si="7"/>
        <v>146.48522795388911</v>
      </c>
      <c r="AI30" s="52">
        <f t="shared" ca="1" si="4"/>
        <v>9.213910933514792E-2</v>
      </c>
    </row>
    <row r="31" spans="2:35" ht="12.75" customHeight="1" x14ac:dyDescent="0.2">
      <c r="K31" s="71"/>
      <c r="L31" s="71"/>
      <c r="M31" s="71"/>
      <c r="N31" s="71"/>
      <c r="X31" s="56">
        <f>ROW()</f>
        <v>31</v>
      </c>
      <c r="Y31" s="60">
        <f t="shared" ca="1" si="10"/>
        <v>35.5</v>
      </c>
      <c r="Z31" s="55" t="e">
        <f t="shared" ca="1" si="3"/>
        <v>#N/A</v>
      </c>
      <c r="AA31" s="27">
        <f t="array" aca="1" ref="AA31" ca="1">(OFFSET($Z$7,MIN(IF(ISERROR(OFFSET($Z31,1,0,MAX($L$3-$X31+$X$7-1,1))),99999,ROW(OFFSET($Z31,1,0,MAX($L$3-$X31+$X$7-1,1)))))-$X$7,0)
-OFFSET($Z$7,MAX(IF(ISERROR(OFFSET($Z$7,0,0,$X31-$X$7)),0,ROW(OFFSET($Z$7,0,0,$X31-$X$7))))-$X$7,0))
/(MIN(IF(ISERROR(OFFSET($Z31,1,0,MAX($L$3-$X31+$X$7-1,1))),99999,ROW(OFFSET($Z31,1,0,MAX($L$3-$X31+$X$7-1,1)))))
-MAX(IF(ISERROR(OFFSET($Z$7,0,0,$X31-$X$7)),0,ROW(OFFSET($Z$7,0,0,$X31-$X$7)))))</f>
        <v>-2.3152547132103249E-5</v>
      </c>
      <c r="AB31" s="26">
        <f t="shared" ca="1" si="11"/>
        <v>2.3145138317020999</v>
      </c>
      <c r="AC31" s="50">
        <f t="shared" ca="1" si="5"/>
        <v>146.47557555373797</v>
      </c>
      <c r="AD31" s="51">
        <f t="shared" ca="1" si="6"/>
        <v>0</v>
      </c>
      <c r="AF31" s="46">
        <f t="shared" ca="1" si="12"/>
        <v>13</v>
      </c>
      <c r="AG31" s="57">
        <f t="shared" ca="1" si="13"/>
        <v>2.314791662267683</v>
      </c>
      <c r="AH31" s="44">
        <f t="shared" ca="1" si="7"/>
        <v>146.48448548330558</v>
      </c>
      <c r="AI31" s="52">
        <f t="shared" ca="1" si="4"/>
        <v>9.213910933514792E-2</v>
      </c>
    </row>
    <row r="32" spans="2:35" ht="12.75" customHeight="1" x14ac:dyDescent="0.2">
      <c r="K32" s="72"/>
      <c r="L32" s="47"/>
      <c r="M32" s="47"/>
      <c r="N32" s="47"/>
      <c r="X32" s="56">
        <f>ROW()</f>
        <v>32</v>
      </c>
      <c r="Y32" s="60">
        <f t="shared" ca="1" si="10"/>
        <v>37</v>
      </c>
      <c r="Z32" s="55" t="e">
        <f t="shared" ca="1" si="3"/>
        <v>#N/A</v>
      </c>
      <c r="AA32" s="27">
        <f t="array" aca="1" ref="AA32" ca="1">(OFFSET($Z$7,MIN(IF(ISERROR(OFFSET($Z32,1,0,MAX($L$3-$X32+$X$7-1,1))),99999,ROW(OFFSET($Z32,1,0,MAX($L$3-$X32+$X$7-1,1)))))-$X$7,0)
-OFFSET($Z$7,MAX(IF(ISERROR(OFFSET($Z$7,0,0,$X32-$X$7)),0,ROW(OFFSET($Z$7,0,0,$X32-$X$7))))-$X$7,0))
/(MIN(IF(ISERROR(OFFSET($Z32,1,0,MAX($L$3-$X32+$X$7-1,1))),99999,ROW(OFFSET($Z32,1,0,MAX($L$3-$X32+$X$7-1,1)))))
-MAX(IF(ISERROR(OFFSET($Z$7,0,0,$X32-$X$7)),0,ROW(OFFSET($Z$7,0,0,$X32-$X$7)))))</f>
        <v>-2.3152547132103249E-5</v>
      </c>
      <c r="AB32" s="26">
        <f t="shared" ca="1" si="11"/>
        <v>2.314490679154968</v>
      </c>
      <c r="AC32" s="50">
        <f t="shared" ca="1" si="5"/>
        <v>146.47483303605856</v>
      </c>
      <c r="AD32" s="51">
        <f t="shared" ca="1" si="6"/>
        <v>0</v>
      </c>
      <c r="AF32" s="46">
        <f t="shared" ca="1" si="12"/>
        <v>13</v>
      </c>
      <c r="AG32" s="57">
        <f t="shared" ca="1" si="13"/>
        <v>2.314791662267683</v>
      </c>
      <c r="AH32" s="44">
        <f t="shared" ca="1" si="7"/>
        <v>146.48448548330558</v>
      </c>
      <c r="AI32" s="52">
        <f t="shared" ca="1" si="4"/>
        <v>9.213910933514792E-2</v>
      </c>
    </row>
    <row r="33" spans="11:35" ht="12.75" customHeight="1" x14ac:dyDescent="0.2">
      <c r="K33" s="70"/>
      <c r="L33" s="70"/>
      <c r="M33" s="70"/>
      <c r="N33" s="70"/>
      <c r="X33" s="56">
        <f>ROW()</f>
        <v>33</v>
      </c>
      <c r="Y33" s="60">
        <f t="shared" ca="1" si="10"/>
        <v>38.5</v>
      </c>
      <c r="Z33" s="55" t="e">
        <f t="shared" ca="1" si="3"/>
        <v>#N/A</v>
      </c>
      <c r="AA33" s="27">
        <f t="array" aca="1" ref="AA33" ca="1">(OFFSET($Z$7,MIN(IF(ISERROR(OFFSET($Z33,1,0,MAX($L$3-$X33+$X$7-1,1))),99999,ROW(OFFSET($Z33,1,0,MAX($L$3-$X33+$X$7-1,1)))))-$X$7,0)
-OFFSET($Z$7,MAX(IF(ISERROR(OFFSET($Z$7,0,0,$X33-$X$7)),0,ROW(OFFSET($Z$7,0,0,$X33-$X$7))))-$X$7,0))
/(MIN(IF(ISERROR(OFFSET($Z33,1,0,MAX($L$3-$X33+$X$7-1,1))),99999,ROW(OFFSET($Z33,1,0,MAX($L$3-$X33+$X$7-1,1)))))
-MAX(IF(ISERROR(OFFSET($Z$7,0,0,$X33-$X$7)),0,ROW(OFFSET($Z$7,0,0,$X33-$X$7)))))</f>
        <v>-2.3152547132103249E-5</v>
      </c>
      <c r="AB33" s="26">
        <f t="shared" ca="1" si="11"/>
        <v>2.3144675266078361</v>
      </c>
      <c r="AC33" s="50">
        <f t="shared" ca="1" si="5"/>
        <v>146.47409051475606</v>
      </c>
      <c r="AD33" s="51">
        <f t="shared" ca="1" si="6"/>
        <v>0</v>
      </c>
      <c r="AF33" s="46">
        <f t="shared" ca="1" si="12"/>
        <v>14</v>
      </c>
      <c r="AG33" s="57">
        <f t="shared" ca="1" si="13"/>
        <v>2.314768509720551</v>
      </c>
      <c r="AH33" s="44">
        <f t="shared" ca="1" si="7"/>
        <v>146.48374300909964</v>
      </c>
      <c r="AI33" s="52">
        <f t="shared" ca="1" si="4"/>
        <v>9.213910933514792E-2</v>
      </c>
    </row>
    <row r="34" spans="11:35" ht="12.75" customHeight="1" x14ac:dyDescent="0.2">
      <c r="K34" s="133" t="str">
        <f ca="1">IF(ISBLANK(OFFSET($K12,1,0)),"",OFFSET($K12,1,0))</f>
        <v>Month</v>
      </c>
      <c r="L34" s="71"/>
      <c r="M34" s="71"/>
      <c r="N34" s="71"/>
      <c r="X34" s="56">
        <f>ROW()</f>
        <v>34</v>
      </c>
      <c r="Y34" s="60">
        <f t="shared" ca="1" si="10"/>
        <v>40</v>
      </c>
      <c r="Z34" s="55" t="e">
        <f t="shared" ca="1" si="3"/>
        <v>#N/A</v>
      </c>
      <c r="AA34" s="27">
        <f t="array" aca="1" ref="AA34" ca="1">(OFFSET($Z$7,MIN(IF(ISERROR(OFFSET($Z34,1,0,MAX($L$3-$X34+$X$7-1,1))),99999,ROW(OFFSET($Z34,1,0,MAX($L$3-$X34+$X$7-1,1)))))-$X$7,0)
-OFFSET($Z$7,MAX(IF(ISERROR(OFFSET($Z$7,0,0,$X34-$X$7)),0,ROW(OFFSET($Z$7,0,0,$X34-$X$7))))-$X$7,0))
/(MIN(IF(ISERROR(OFFSET($Z34,1,0,MAX($L$3-$X34+$X$7-1,1))),99999,ROW(OFFSET($Z34,1,0,MAX($L$3-$X34+$X$7-1,1)))))
-MAX(IF(ISERROR(OFFSET($Z$7,0,0,$X34-$X$7)),0,ROW(OFFSET($Z$7,0,0,$X34-$X$7)))))</f>
        <v>-2.3152547132103249E-5</v>
      </c>
      <c r="AB34" s="26">
        <f t="shared" ca="1" si="11"/>
        <v>2.3144443740607041</v>
      </c>
      <c r="AC34" s="50">
        <f t="shared" ca="1" si="5"/>
        <v>146.4733479898303</v>
      </c>
      <c r="AD34" s="51">
        <f t="shared" ca="1" si="6"/>
        <v>0</v>
      </c>
      <c r="AF34" s="46">
        <f t="shared" ca="1" si="12"/>
        <v>14</v>
      </c>
      <c r="AG34" s="57">
        <f t="shared" ca="1" si="13"/>
        <v>2.314768509720551</v>
      </c>
      <c r="AH34" s="44">
        <f t="shared" ca="1" si="7"/>
        <v>146.48374300909964</v>
      </c>
      <c r="AI34" s="52">
        <f t="shared" ca="1" si="4"/>
        <v>9.213910933514792E-2</v>
      </c>
    </row>
    <row r="35" spans="11:35" ht="12.75" customHeight="1" x14ac:dyDescent="0.2">
      <c r="K35" s="71"/>
      <c r="L35" s="71"/>
      <c r="M35" s="71"/>
      <c r="N35" s="71"/>
      <c r="X35" s="56">
        <f>ROW()</f>
        <v>35</v>
      </c>
      <c r="Y35" s="60">
        <f t="shared" ca="1" si="10"/>
        <v>41.5</v>
      </c>
      <c r="Z35" s="55" t="e">
        <f t="shared" ca="1" si="3"/>
        <v>#N/A</v>
      </c>
      <c r="AA35" s="27">
        <f t="array" aca="1" ref="AA35" ca="1">(OFFSET($Z$7,MIN(IF(ISERROR(OFFSET($Z35,1,0,MAX($L$3-$X35+$X$7-1,1))),99999,ROW(OFFSET($Z35,1,0,MAX($L$3-$X35+$X$7-1,1)))))-$X$7,0)
-OFFSET($Z$7,MAX(IF(ISERROR(OFFSET($Z$7,0,0,$X35-$X$7)),0,ROW(OFFSET($Z$7,0,0,$X35-$X$7))))-$X$7,0))
/(MIN(IF(ISERROR(OFFSET($Z35,1,0,MAX($L$3-$X35+$X$7-1,1))),99999,ROW(OFFSET($Z35,1,0,MAX($L$3-$X35+$X$7-1,1)))))
-MAX(IF(ISERROR(OFFSET($Z$7,0,0,$X35-$X$7)),0,ROW(OFFSET($Z$7,0,0,$X35-$X$7)))))</f>
        <v>-2.3152547132103249E-5</v>
      </c>
      <c r="AB35" s="26">
        <f t="shared" ca="1" si="11"/>
        <v>2.3144212215135722</v>
      </c>
      <c r="AC35" s="50">
        <f t="shared" ca="1" si="5"/>
        <v>146.47260546128132</v>
      </c>
      <c r="AD35" s="51">
        <f t="shared" ca="1" si="6"/>
        <v>0</v>
      </c>
      <c r="AF35" s="46">
        <f t="shared" ca="1" si="12"/>
        <v>15</v>
      </c>
      <c r="AG35" s="57">
        <f t="shared" ca="1" si="13"/>
        <v>2.3147453571734191</v>
      </c>
      <c r="AH35" s="44">
        <f t="shared" ca="1" si="7"/>
        <v>146.48300053127122</v>
      </c>
      <c r="AI35" s="52">
        <f t="shared" ca="1" si="4"/>
        <v>9.213910933514792E-2</v>
      </c>
    </row>
    <row r="36" spans="11:35" ht="12.75" customHeight="1" x14ac:dyDescent="0.2">
      <c r="K36" s="72"/>
      <c r="L36" s="47"/>
      <c r="M36" s="47"/>
      <c r="N36" s="47"/>
      <c r="X36" s="56">
        <f>ROW()</f>
        <v>36</v>
      </c>
      <c r="Y36" s="60">
        <f t="shared" ca="1" si="10"/>
        <v>43</v>
      </c>
      <c r="Z36" s="55" t="e">
        <f t="shared" ca="1" si="3"/>
        <v>#N/A</v>
      </c>
      <c r="AA36" s="27">
        <f t="array" aca="1" ref="AA36" ca="1">(OFFSET($Z$7,MIN(IF(ISERROR(OFFSET($Z36,1,0,MAX($L$3-$X36+$X$7-1,1))),99999,ROW(OFFSET($Z36,1,0,MAX($L$3-$X36+$X$7-1,1)))))-$X$7,0)
-OFFSET($Z$7,MAX(IF(ISERROR(OFFSET($Z$7,0,0,$X36-$X$7)),0,ROW(OFFSET($Z$7,0,0,$X36-$X$7))))-$X$7,0))
/(MIN(IF(ISERROR(OFFSET($Z36,1,0,MAX($L$3-$X36+$X$7-1,1))),99999,ROW(OFFSET($Z36,1,0,MAX($L$3-$X36+$X$7-1,1)))))
-MAX(IF(ISERROR(OFFSET($Z$7,0,0,$X36-$X$7)),0,ROW(OFFSET($Z$7,0,0,$X36-$X$7)))))</f>
        <v>-2.3152547132103249E-5</v>
      </c>
      <c r="AB36" s="26">
        <f t="shared" ca="1" si="11"/>
        <v>2.3143980689664403</v>
      </c>
      <c r="AC36" s="50">
        <f t="shared" ca="1" si="5"/>
        <v>146.47186292910902</v>
      </c>
      <c r="AD36" s="51">
        <f t="shared" ca="1" si="6"/>
        <v>0</v>
      </c>
      <c r="AF36" s="46">
        <f t="shared" ca="1" si="12"/>
        <v>15</v>
      </c>
      <c r="AG36" s="57">
        <f t="shared" ca="1" si="13"/>
        <v>2.3147453571734191</v>
      </c>
      <c r="AH36" s="44">
        <f t="shared" ca="1" si="7"/>
        <v>146.48300053127122</v>
      </c>
      <c r="AI36" s="52">
        <f t="shared" ca="1" si="4"/>
        <v>9.213910933514792E-2</v>
      </c>
    </row>
    <row r="37" spans="11:35" ht="12.75" customHeight="1" x14ac:dyDescent="0.2">
      <c r="K37" s="70"/>
      <c r="L37" s="70"/>
      <c r="M37" s="70"/>
      <c r="N37" s="70"/>
      <c r="X37" s="56">
        <f>ROW()</f>
        <v>37</v>
      </c>
      <c r="Y37" s="60">
        <f t="shared" ca="1" si="10"/>
        <v>44.5</v>
      </c>
      <c r="Z37" s="55" t="e">
        <f t="shared" ca="1" si="3"/>
        <v>#N/A</v>
      </c>
      <c r="AA37" s="27">
        <f t="array" aca="1" ref="AA37" ca="1">(OFFSET($Z$7,MIN(IF(ISERROR(OFFSET($Z37,1,0,MAX($L$3-$X37+$X$7-1,1))),99999,ROW(OFFSET($Z37,1,0,MAX($L$3-$X37+$X$7-1,1)))))-$X$7,0)
-OFFSET($Z$7,MAX(IF(ISERROR(OFFSET($Z$7,0,0,$X37-$X$7)),0,ROW(OFFSET($Z$7,0,0,$X37-$X$7))))-$X$7,0))
/(MIN(IF(ISERROR(OFFSET($Z37,1,0,MAX($L$3-$X37+$X$7-1,1))),99999,ROW(OFFSET($Z37,1,0,MAX($L$3-$X37+$X$7-1,1)))))
-MAX(IF(ISERROR(OFFSET($Z$7,0,0,$X37-$X$7)),0,ROW(OFFSET($Z$7,0,0,$X37-$X$7)))))</f>
        <v>-2.3152547132103249E-5</v>
      </c>
      <c r="AB37" s="26">
        <f t="shared" ca="1" si="11"/>
        <v>2.3143749164193084</v>
      </c>
      <c r="AC37" s="50">
        <f t="shared" ca="1" si="5"/>
        <v>146.47112039331336</v>
      </c>
      <c r="AD37" s="51">
        <f t="shared" ca="1" si="6"/>
        <v>0</v>
      </c>
      <c r="AF37" s="46">
        <f t="shared" ca="1" si="12"/>
        <v>16</v>
      </c>
      <c r="AG37" s="57">
        <f t="shared" ca="1" si="13"/>
        <v>2.3147222046262872</v>
      </c>
      <c r="AH37" s="44">
        <f t="shared" ca="1" si="7"/>
        <v>146.48225804982022</v>
      </c>
      <c r="AI37" s="52">
        <f t="shared" ca="1" si="4"/>
        <v>9.213910933514792E-2</v>
      </c>
    </row>
    <row r="38" spans="11:35" ht="12.75" customHeight="1" x14ac:dyDescent="0.2">
      <c r="K38" s="133" t="str">
        <f ca="1">IF(ISBLANK(OFFSET($K16,1,0)),"",OFFSET($K16,1,0))</f>
        <v>BSIs per 1000 Line Days</v>
      </c>
      <c r="L38" s="71"/>
      <c r="M38" s="71"/>
      <c r="N38" s="71"/>
      <c r="X38" s="56">
        <f>ROW()</f>
        <v>38</v>
      </c>
      <c r="Y38" s="60">
        <f t="shared" ca="1" si="10"/>
        <v>46</v>
      </c>
      <c r="Z38" s="55" t="e">
        <f t="shared" ca="1" si="3"/>
        <v>#N/A</v>
      </c>
      <c r="AA38" s="27">
        <f t="array" aca="1" ref="AA38" ca="1">(OFFSET($Z$7,MIN(IF(ISERROR(OFFSET($Z38,1,0,MAX($L$3-$X38+$X$7-1,1))),99999,ROW(OFFSET($Z38,1,0,MAX($L$3-$X38+$X$7-1,1)))))-$X$7,0)
-OFFSET($Z$7,MAX(IF(ISERROR(OFFSET($Z$7,0,0,$X38-$X$7)),0,ROW(OFFSET($Z$7,0,0,$X38-$X$7))))-$X$7,0))
/(MIN(IF(ISERROR(OFFSET($Z38,1,0,MAX($L$3-$X38+$X$7-1,1))),99999,ROW(OFFSET($Z38,1,0,MAX($L$3-$X38+$X$7-1,1)))))
-MAX(IF(ISERROR(OFFSET($Z$7,0,0,$X38-$X$7)),0,ROW(OFFSET($Z$7,0,0,$X38-$X$7)))))</f>
        <v>-2.3152547132103249E-5</v>
      </c>
      <c r="AB38" s="26">
        <f t="shared" ca="1" si="11"/>
        <v>2.3143517638721764</v>
      </c>
      <c r="AC38" s="50">
        <f t="shared" ca="1" si="5"/>
        <v>146.47037785389429</v>
      </c>
      <c r="AD38" s="51">
        <f t="shared" ca="1" si="6"/>
        <v>0</v>
      </c>
      <c r="AF38" s="46">
        <f t="shared" ca="1" si="12"/>
        <v>16</v>
      </c>
      <c r="AG38" s="57">
        <f t="shared" ca="1" si="13"/>
        <v>2.3147222046262872</v>
      </c>
      <c r="AH38" s="44">
        <f t="shared" ca="1" si="7"/>
        <v>146.48225804982022</v>
      </c>
      <c r="AI38" s="52">
        <f t="shared" ca="1" si="4"/>
        <v>9.213910933514792E-2</v>
      </c>
    </row>
    <row r="39" spans="11:35" ht="12.75" customHeight="1" x14ac:dyDescent="0.2">
      <c r="K39" s="71"/>
      <c r="L39" s="71"/>
      <c r="M39" s="71"/>
      <c r="N39" s="71"/>
      <c r="X39" s="56">
        <f>ROW()</f>
        <v>39</v>
      </c>
      <c r="Y39" s="60">
        <f t="shared" ca="1" si="10"/>
        <v>47.5</v>
      </c>
      <c r="Z39" s="55" t="e">
        <f t="shared" ref="Z39:Z55" ca="1" si="15">IF(ISERROR(MATCH(OFFSET(G$6,ROW()-ROW($E$6),0),$R$7:$R$16,0)),NA(),OFFSET($U$6,MATCH(OFFSET(G$6,ROW()-ROW($E$6),0),$R$7:$R$16,0),0))</f>
        <v>#N/A</v>
      </c>
      <c r="AA39" s="27">
        <f t="array" aca="1" ref="AA39" ca="1">(OFFSET($Z$7,MIN(IF(ISERROR(OFFSET($Z39,1,0,MAX($L$3-$X39+$X$7-1,1))),99999,ROW(OFFSET($Z39,1,0,MAX($L$3-$X39+$X$7-1,1)))))-$X$7,0)
-OFFSET($Z$7,MAX(IF(ISERROR(OFFSET($Z$7,0,0,$X39-$X$7)),0,ROW(OFFSET($Z$7,0,0,$X39-$X$7))))-$X$7,0))
/(MIN(IF(ISERROR(OFFSET($Z39,1,0,MAX($L$3-$X39+$X$7-1,1))),99999,ROW(OFFSET($Z39,1,0,MAX($L$3-$X39+$X$7-1,1)))))
-MAX(IF(ISERROR(OFFSET($Z$7,0,0,$X39-$X$7)),0,ROW(OFFSET($Z$7,0,0,$X39-$X$7)))))</f>
        <v>-2.3152547132103249E-5</v>
      </c>
      <c r="AB39" s="26">
        <f t="shared" ca="1" si="11"/>
        <v>2.3143286113250445</v>
      </c>
      <c r="AC39" s="50">
        <f t="shared" ca="1" si="5"/>
        <v>146.46963531085177</v>
      </c>
      <c r="AD39" s="51">
        <f t="shared" ca="1" si="6"/>
        <v>0</v>
      </c>
      <c r="AF39" s="46">
        <f t="shared" ca="1" si="12"/>
        <v>17</v>
      </c>
      <c r="AG39" s="57">
        <f t="shared" ca="1" si="13"/>
        <v>2.3146990520791553</v>
      </c>
      <c r="AH39" s="44">
        <f t="shared" ca="1" si="7"/>
        <v>146.48151556474664</v>
      </c>
      <c r="AI39" s="52">
        <f t="shared" ref="AI39:AI70" ca="1" si="16">IF(OFFSET(AD$7,(ROW()-ROW(AD$7))/2,0)&lt;=0,MAX(OFFSET(AC$7,0,0,$L$3))/150,OFFSET(AD$7,(ROW()-ROW(AD$7))/2,0))</f>
        <v>9.213910933514792E-2</v>
      </c>
    </row>
    <row r="40" spans="11:35" ht="12.75" customHeight="1" x14ac:dyDescent="0.2">
      <c r="K40" s="72"/>
      <c r="L40" s="47"/>
      <c r="M40" s="47"/>
      <c r="N40" s="47"/>
      <c r="X40" s="56">
        <f>ROW()</f>
        <v>40</v>
      </c>
      <c r="Y40" s="60">
        <f t="shared" ca="1" si="10"/>
        <v>49</v>
      </c>
      <c r="Z40" s="55" t="e">
        <f t="shared" ca="1" si="15"/>
        <v>#N/A</v>
      </c>
      <c r="AA40" s="27">
        <f t="array" aca="1" ref="AA40" ca="1">(OFFSET($Z$7,MIN(IF(ISERROR(OFFSET($Z40,1,0,MAX($L$3-$X40+$X$7-1,1))),99999,ROW(OFFSET($Z40,1,0,MAX($L$3-$X40+$X$7-1,1)))))-$X$7,0)
-OFFSET($Z$7,MAX(IF(ISERROR(OFFSET($Z$7,0,0,$X40-$X$7)),0,ROW(OFFSET($Z$7,0,0,$X40-$X$7))))-$X$7,0))
/(MIN(IF(ISERROR(OFFSET($Z40,1,0,MAX($L$3-$X40+$X$7-1,1))),99999,ROW(OFFSET($Z40,1,0,MAX($L$3-$X40+$X$7-1,1)))))
-MAX(IF(ISERROR(OFFSET($Z$7,0,0,$X40-$X$7)),0,ROW(OFFSET($Z$7,0,0,$X40-$X$7)))))</f>
        <v>-2.3152547132103249E-5</v>
      </c>
      <c r="AB40" s="26">
        <f t="shared" ca="1" si="11"/>
        <v>2.3143054587779126</v>
      </c>
      <c r="AC40" s="50">
        <f t="shared" ca="1" si="5"/>
        <v>146.46889276418577</v>
      </c>
      <c r="AD40" s="51">
        <f t="shared" ca="1" si="6"/>
        <v>0</v>
      </c>
      <c r="AF40" s="46">
        <f t="shared" ca="1" si="12"/>
        <v>17</v>
      </c>
      <c r="AG40" s="57">
        <f t="shared" ca="1" si="13"/>
        <v>2.3146990520791553</v>
      </c>
      <c r="AH40" s="44">
        <f t="shared" ca="1" si="7"/>
        <v>146.48151556474664</v>
      </c>
      <c r="AI40" s="52">
        <f t="shared" ca="1" si="16"/>
        <v>9.213910933514792E-2</v>
      </c>
    </row>
    <row r="41" spans="11:35" ht="12.75" customHeight="1" x14ac:dyDescent="0.2">
      <c r="K41" s="70"/>
      <c r="L41" s="70"/>
      <c r="M41" s="70"/>
      <c r="N41" s="70"/>
      <c r="X41" s="56">
        <f>ROW()</f>
        <v>41</v>
      </c>
      <c r="Y41" s="60">
        <f t="shared" ca="1" si="10"/>
        <v>50.5</v>
      </c>
      <c r="Z41" s="55" t="e">
        <f t="shared" ca="1" si="15"/>
        <v>#N/A</v>
      </c>
      <c r="AA41" s="27">
        <f t="array" aca="1" ref="AA41" ca="1">(OFFSET($Z$7,MIN(IF(ISERROR(OFFSET($Z41,1,0,MAX($L$3-$X41+$X$7-1,1))),99999,ROW(OFFSET($Z41,1,0,MAX($L$3-$X41+$X$7-1,1)))))-$X$7,0)
-OFFSET($Z$7,MAX(IF(ISERROR(OFFSET($Z$7,0,0,$X41-$X$7)),0,ROW(OFFSET($Z$7,0,0,$X41-$X$7))))-$X$7,0))
/(MIN(IF(ISERROR(OFFSET($Z41,1,0,MAX($L$3-$X41+$X$7-1,1))),99999,ROW(OFFSET($Z41,1,0,MAX($L$3-$X41+$X$7-1,1)))))
-MAX(IF(ISERROR(OFFSET($Z$7,0,0,$X41-$X$7)),0,ROW(OFFSET($Z$7,0,0,$X41-$X$7)))))</f>
        <v>-2.3152547132103249E-5</v>
      </c>
      <c r="AB41" s="26">
        <f t="shared" ca="1" si="11"/>
        <v>2.3142823062307807</v>
      </c>
      <c r="AC41" s="50">
        <f t="shared" ca="1" si="5"/>
        <v>146.46815021389611</v>
      </c>
      <c r="AD41" s="51">
        <f t="shared" ca="1" si="6"/>
        <v>0</v>
      </c>
      <c r="AF41" s="46">
        <f t="shared" ca="1" si="12"/>
        <v>18</v>
      </c>
      <c r="AG41" s="57">
        <f t="shared" ca="1" si="13"/>
        <v>2.3146758995320234</v>
      </c>
      <c r="AH41" s="44">
        <f t="shared" ca="1" si="7"/>
        <v>146.48077307605041</v>
      </c>
      <c r="AI41" s="52">
        <f t="shared" ca="1" si="16"/>
        <v>9.213910933514792E-2</v>
      </c>
    </row>
    <row r="42" spans="11:35" ht="12.75" customHeight="1" x14ac:dyDescent="0.2">
      <c r="K42" s="133" t="str">
        <f ca="1">IF(ISBLANK(OFFSET($K20,1,0)),"",OFFSET($K20,1,0))</f>
        <v>Monthly BSI/1000 line day rate</v>
      </c>
      <c r="L42" s="71"/>
      <c r="M42" s="71"/>
      <c r="N42" s="71"/>
      <c r="X42" s="56">
        <f>ROW()</f>
        <v>42</v>
      </c>
      <c r="Y42" s="60">
        <f t="shared" ca="1" si="10"/>
        <v>52</v>
      </c>
      <c r="Z42" s="55" t="e">
        <f t="shared" ca="1" si="15"/>
        <v>#N/A</v>
      </c>
      <c r="AA42" s="27">
        <f t="array" aca="1" ref="AA42" ca="1">(OFFSET($Z$7,MIN(IF(ISERROR(OFFSET($Z42,1,0,MAX($L$3-$X42+$X$7-1,1))),99999,ROW(OFFSET($Z42,1,0,MAX($L$3-$X42+$X$7-1,1)))))-$X$7,0)
-OFFSET($Z$7,MAX(IF(ISERROR(OFFSET($Z$7,0,0,$X42-$X$7)),0,ROW(OFFSET($Z$7,0,0,$X42-$X$7))))-$X$7,0))
/(MIN(IF(ISERROR(OFFSET($Z42,1,0,MAX($L$3-$X42+$X$7-1,1))),99999,ROW(OFFSET($Z42,1,0,MAX($L$3-$X42+$X$7-1,1)))))
-MAX(IF(ISERROR(OFFSET($Z$7,0,0,$X42-$X$7)),0,ROW(OFFSET($Z$7,0,0,$X42-$X$7)))))</f>
        <v>-2.3152547132103249E-5</v>
      </c>
      <c r="AB42" s="26">
        <f t="shared" ca="1" si="11"/>
        <v>2.3142591536836488</v>
      </c>
      <c r="AC42" s="50">
        <f t="shared" ca="1" si="5"/>
        <v>146.46740765998288</v>
      </c>
      <c r="AD42" s="51">
        <f t="shared" ca="1" si="6"/>
        <v>0</v>
      </c>
      <c r="AF42" s="46">
        <f t="shared" ca="1" si="12"/>
        <v>18</v>
      </c>
      <c r="AG42" s="57">
        <f t="shared" ca="1" si="13"/>
        <v>2.3146758995320234</v>
      </c>
      <c r="AH42" s="44">
        <f t="shared" ca="1" si="7"/>
        <v>146.48077307605041</v>
      </c>
      <c r="AI42" s="52">
        <f t="shared" ca="1" si="16"/>
        <v>9.213910933514792E-2</v>
      </c>
    </row>
    <row r="43" spans="11:35" ht="12.75" customHeight="1" x14ac:dyDescent="0.2">
      <c r="K43" s="71"/>
      <c r="L43" s="71"/>
      <c r="M43" s="71"/>
      <c r="N43" s="71"/>
      <c r="X43" s="56">
        <f>ROW()</f>
        <v>43</v>
      </c>
      <c r="Y43" s="60">
        <f t="shared" ca="1" si="10"/>
        <v>53.5</v>
      </c>
      <c r="Z43" s="55" t="e">
        <f t="shared" ca="1" si="15"/>
        <v>#N/A</v>
      </c>
      <c r="AA43" s="27">
        <f t="array" aca="1" ref="AA43" ca="1">(OFFSET($Z$7,MIN(IF(ISERROR(OFFSET($Z43,1,0,MAX($L$3-$X43+$X$7-1,1))),99999,ROW(OFFSET($Z43,1,0,MAX($L$3-$X43+$X$7-1,1)))))-$X$7,0)
-OFFSET($Z$7,MAX(IF(ISERROR(OFFSET($Z$7,0,0,$X43-$X$7)),0,ROW(OFFSET($Z$7,0,0,$X43-$X$7))))-$X$7,0))
/(MIN(IF(ISERROR(OFFSET($Z43,1,0,MAX($L$3-$X43+$X$7-1,1))),99999,ROW(OFFSET($Z43,1,0,MAX($L$3-$X43+$X$7-1,1)))))
-MAX(IF(ISERROR(OFFSET($Z$7,0,0,$X43-$X$7)),0,ROW(OFFSET($Z$7,0,0,$X43-$X$7)))))</f>
        <v>-2.3152547132103249E-5</v>
      </c>
      <c r="AB43" s="26">
        <f t="shared" ca="1" si="11"/>
        <v>2.3142360011365168</v>
      </c>
      <c r="AC43" s="50">
        <f t="shared" ca="1" si="5"/>
        <v>146.46666510244597</v>
      </c>
      <c r="AD43" s="51">
        <f t="shared" ca="1" si="6"/>
        <v>0</v>
      </c>
      <c r="AF43" s="46">
        <f t="shared" ca="1" si="12"/>
        <v>19</v>
      </c>
      <c r="AG43" s="57">
        <f t="shared" ca="1" si="13"/>
        <v>2.3146527469848914</v>
      </c>
      <c r="AH43" s="44">
        <f t="shared" ca="1" si="7"/>
        <v>146.48003058373149</v>
      </c>
      <c r="AI43" s="52">
        <f t="shared" ca="1" si="16"/>
        <v>9.213910933514792E-2</v>
      </c>
    </row>
    <row r="44" spans="11:35" ht="12.75" customHeight="1" x14ac:dyDescent="0.2">
      <c r="K44" s="72"/>
      <c r="L44" s="47"/>
      <c r="M44" s="47"/>
      <c r="N44" s="47"/>
      <c r="X44" s="56">
        <f>ROW()</f>
        <v>44</v>
      </c>
      <c r="Y44" s="60">
        <f t="shared" ca="1" si="10"/>
        <v>55</v>
      </c>
      <c r="Z44" s="55" t="e">
        <f t="shared" ca="1" si="15"/>
        <v>#N/A</v>
      </c>
      <c r="AA44" s="27">
        <f t="array" aca="1" ref="AA44" ca="1">(OFFSET($Z$7,MIN(IF(ISERROR(OFFSET($Z44,1,0,MAX($L$3-$X44+$X$7-1,1))),99999,ROW(OFFSET($Z44,1,0,MAX($L$3-$X44+$X$7-1,1)))))-$X$7,0)
-OFFSET($Z$7,MAX(IF(ISERROR(OFFSET($Z$7,0,0,$X44-$X$7)),0,ROW(OFFSET($Z$7,0,0,$X44-$X$7))))-$X$7,0))
/(MIN(IF(ISERROR(OFFSET($Z44,1,0,MAX($L$3-$X44+$X$7-1,1))),99999,ROW(OFFSET($Z44,1,0,MAX($L$3-$X44+$X$7-1,1)))))
-MAX(IF(ISERROR(OFFSET($Z$7,0,0,$X44-$X$7)),0,ROW(OFFSET($Z$7,0,0,$X44-$X$7)))))</f>
        <v>-2.3152547132103249E-5</v>
      </c>
      <c r="AB44" s="26">
        <f t="shared" ca="1" si="11"/>
        <v>2.3142128485893849</v>
      </c>
      <c r="AC44" s="50">
        <f t="shared" ca="1" si="5"/>
        <v>146.46592254128529</v>
      </c>
      <c r="AD44" s="51">
        <f t="shared" ca="1" si="6"/>
        <v>0</v>
      </c>
      <c r="AF44" s="46">
        <f t="shared" ca="1" si="12"/>
        <v>19</v>
      </c>
      <c r="AG44" s="57">
        <f t="shared" ca="1" si="13"/>
        <v>2.3146527469848914</v>
      </c>
      <c r="AH44" s="44">
        <f t="shared" ca="1" si="7"/>
        <v>146.48003058373149</v>
      </c>
      <c r="AI44" s="52">
        <f t="shared" ca="1" si="16"/>
        <v>9.213910933514792E-2</v>
      </c>
    </row>
    <row r="45" spans="11:35" ht="12.75" customHeight="1" x14ac:dyDescent="0.2">
      <c r="K45" s="70"/>
      <c r="L45" s="70"/>
      <c r="M45" s="70"/>
      <c r="N45" s="70"/>
      <c r="X45" s="56">
        <f>ROW()</f>
        <v>45</v>
      </c>
      <c r="Y45" s="60">
        <f t="shared" ca="1" si="10"/>
        <v>56.5</v>
      </c>
      <c r="Z45" s="55" t="e">
        <f t="shared" ca="1" si="15"/>
        <v>#N/A</v>
      </c>
      <c r="AA45" s="27">
        <f t="array" aca="1" ref="AA45" ca="1">(OFFSET($Z$7,MIN(IF(ISERROR(OFFSET($Z45,1,0,MAX($L$3-$X45+$X$7-1,1))),99999,ROW(OFFSET($Z45,1,0,MAX($L$3-$X45+$X$7-1,1)))))-$X$7,0)
-OFFSET($Z$7,MAX(IF(ISERROR(OFFSET($Z$7,0,0,$X45-$X$7)),0,ROW(OFFSET($Z$7,0,0,$X45-$X$7))))-$X$7,0))
/(MIN(IF(ISERROR(OFFSET($Z45,1,0,MAX($L$3-$X45+$X$7-1,1))),99999,ROW(OFFSET($Z45,1,0,MAX($L$3-$X45+$X$7-1,1)))))
-MAX(IF(ISERROR(OFFSET($Z$7,0,0,$X45-$X$7)),0,ROW(OFFSET($Z$7,0,0,$X45-$X$7)))))</f>
        <v>-2.3152547132103249E-5</v>
      </c>
      <c r="AB45" s="26">
        <f t="shared" ca="1" si="11"/>
        <v>2.314189696042253</v>
      </c>
      <c r="AC45" s="50">
        <f t="shared" ca="1" si="5"/>
        <v>146.46517997650085</v>
      </c>
      <c r="AD45" s="51">
        <f t="shared" ca="1" si="6"/>
        <v>0</v>
      </c>
      <c r="AF45" s="46">
        <f t="shared" ca="1" si="12"/>
        <v>20</v>
      </c>
      <c r="AG45" s="57">
        <f t="shared" ca="1" si="13"/>
        <v>2.3146295944377595</v>
      </c>
      <c r="AH45" s="44">
        <f t="shared" ca="1" si="7"/>
        <v>146.47928808778977</v>
      </c>
      <c r="AI45" s="52">
        <f t="shared" ca="1" si="16"/>
        <v>9.213910933514792E-2</v>
      </c>
    </row>
    <row r="46" spans="11:35" ht="12.75" customHeight="1" x14ac:dyDescent="0.2">
      <c r="K46" s="133" t="str">
        <f ca="1">IF(ISBLANK(OFFSET($K24,1,0)),"",OFFSET($K24,1,0))</f>
        <v>Average Rate</v>
      </c>
      <c r="L46" s="71"/>
      <c r="M46" s="71"/>
      <c r="N46" s="71"/>
      <c r="X46" s="56">
        <f>ROW()</f>
        <v>46</v>
      </c>
      <c r="Y46" s="60">
        <f t="shared" ca="1" si="10"/>
        <v>58</v>
      </c>
      <c r="Z46" s="55" t="e">
        <f t="shared" ca="1" si="15"/>
        <v>#N/A</v>
      </c>
      <c r="AA46" s="27">
        <f t="array" aca="1" ref="AA46" ca="1">(OFFSET($Z$7,MIN(IF(ISERROR(OFFSET($Z46,1,0,MAX($L$3-$X46+$X$7-1,1))),99999,ROW(OFFSET($Z46,1,0,MAX($L$3-$X46+$X$7-1,1)))))-$X$7,0)
-OFFSET($Z$7,MAX(IF(ISERROR(OFFSET($Z$7,0,0,$X46-$X$7)),0,ROW(OFFSET($Z$7,0,0,$X46-$X$7))))-$X$7,0))
/(MIN(IF(ISERROR(OFFSET($Z46,1,0,MAX($L$3-$X46+$X$7-1,1))),99999,ROW(OFFSET($Z46,1,0,MAX($L$3-$X46+$X$7-1,1)))))
-MAX(IF(ISERROR(OFFSET($Z$7,0,0,$X46-$X$7)),0,ROW(OFFSET($Z$7,0,0,$X46-$X$7)))))</f>
        <v>-2.3152547132103249E-5</v>
      </c>
      <c r="AB46" s="26">
        <f t="shared" ca="1" si="11"/>
        <v>2.3141665434951211</v>
      </c>
      <c r="AC46" s="50">
        <f t="shared" ca="1" si="5"/>
        <v>146.46443740809255</v>
      </c>
      <c r="AD46" s="51">
        <f t="shared" ca="1" si="6"/>
        <v>0</v>
      </c>
      <c r="AF46" s="46">
        <f t="shared" ca="1" si="12"/>
        <v>20</v>
      </c>
      <c r="AG46" s="57">
        <f t="shared" ca="1" si="13"/>
        <v>2.3146295944377595</v>
      </c>
      <c r="AH46" s="44">
        <f t="shared" ca="1" si="7"/>
        <v>146.47928808778977</v>
      </c>
      <c r="AI46" s="52">
        <f t="shared" ca="1" si="16"/>
        <v>9.213910933514792E-2</v>
      </c>
    </row>
    <row r="47" spans="11:35" ht="12.75" customHeight="1" x14ac:dyDescent="0.2">
      <c r="X47" s="56">
        <f>ROW()</f>
        <v>47</v>
      </c>
      <c r="Y47" s="60">
        <f t="shared" ca="1" si="10"/>
        <v>59.5</v>
      </c>
      <c r="Z47" s="55" t="e">
        <f t="shared" ca="1" si="15"/>
        <v>#N/A</v>
      </c>
      <c r="AA47" s="27">
        <f t="array" aca="1" ref="AA47" ca="1">(OFFSET($Z$7,MIN(IF(ISERROR(OFFSET($Z47,1,0,MAX($L$3-$X47+$X$7-1,1))),99999,ROW(OFFSET($Z47,1,0,MAX($L$3-$X47+$X$7-1,1)))))-$X$7,0)
-OFFSET($Z$7,MAX(IF(ISERROR(OFFSET($Z$7,0,0,$X47-$X$7)),0,ROW(OFFSET($Z$7,0,0,$X47-$X$7))))-$X$7,0))
/(MIN(IF(ISERROR(OFFSET($Z47,1,0,MAX($L$3-$X47+$X$7-1,1))),99999,ROW(OFFSET($Z47,1,0,MAX($L$3-$X47+$X$7-1,1)))))
-MAX(IF(ISERROR(OFFSET($Z$7,0,0,$X47-$X$7)),0,ROW(OFFSET($Z$7,0,0,$X47-$X$7)))))</f>
        <v>-2.3152547132103249E-5</v>
      </c>
      <c r="AB47" s="26">
        <f t="shared" ca="1" si="11"/>
        <v>2.3141433909479892</v>
      </c>
      <c r="AC47" s="50">
        <f t="shared" ca="1" si="5"/>
        <v>146.46369483606031</v>
      </c>
      <c r="AD47" s="51">
        <f t="shared" ca="1" si="6"/>
        <v>0</v>
      </c>
      <c r="AF47" s="46">
        <f t="shared" ca="1" si="12"/>
        <v>21</v>
      </c>
      <c r="AG47" s="57">
        <f t="shared" ca="1" si="13"/>
        <v>2.3146064418906276</v>
      </c>
      <c r="AH47" s="44">
        <f t="shared" ca="1" si="7"/>
        <v>146.47854558822524</v>
      </c>
      <c r="AI47" s="52">
        <f t="shared" ca="1" si="16"/>
        <v>9.213910933514792E-2</v>
      </c>
    </row>
    <row r="48" spans="11:35" ht="12.75" customHeight="1" x14ac:dyDescent="0.2">
      <c r="X48" s="56">
        <f>ROW()</f>
        <v>48</v>
      </c>
      <c r="Y48" s="60">
        <f t="shared" ca="1" si="10"/>
        <v>61</v>
      </c>
      <c r="Z48" s="55" t="e">
        <f t="shared" ca="1" si="15"/>
        <v>#N/A</v>
      </c>
      <c r="AA48" s="27">
        <f t="array" aca="1" ref="AA48" ca="1">(OFFSET($Z$7,MIN(IF(ISERROR(OFFSET($Z48,1,0,MAX($L$3-$X48+$X$7-1,1))),99999,ROW(OFFSET($Z48,1,0,MAX($L$3-$X48+$X$7-1,1)))))-$X$7,0)
-OFFSET($Z$7,MAX(IF(ISERROR(OFFSET($Z$7,0,0,$X48-$X$7)),0,ROW(OFFSET($Z$7,0,0,$X48-$X$7))))-$X$7,0))
/(MIN(IF(ISERROR(OFFSET($Z48,1,0,MAX($L$3-$X48+$X$7-1,1))),99999,ROW(OFFSET($Z48,1,0,MAX($L$3-$X48+$X$7-1,1)))))
-MAX(IF(ISERROR(OFFSET($Z$7,0,0,$X48-$X$7)),0,ROW(OFFSET($Z$7,0,0,$X48-$X$7)))))</f>
        <v>-2.3152547132103249E-5</v>
      </c>
      <c r="AB48" s="26">
        <f t="shared" ca="1" si="11"/>
        <v>2.3141202384008572</v>
      </c>
      <c r="AC48" s="50">
        <f t="shared" ca="1" si="5"/>
        <v>146.46295226040417</v>
      </c>
      <c r="AD48" s="51">
        <f t="shared" ca="1" si="6"/>
        <v>0</v>
      </c>
      <c r="AF48" s="46">
        <f t="shared" ca="1" si="12"/>
        <v>21</v>
      </c>
      <c r="AG48" s="57">
        <f t="shared" ca="1" si="13"/>
        <v>2.3146064418906276</v>
      </c>
      <c r="AH48" s="44">
        <f t="shared" ca="1" si="7"/>
        <v>146.47854558822524</v>
      </c>
      <c r="AI48" s="52">
        <f t="shared" ca="1" si="16"/>
        <v>9.213910933514792E-2</v>
      </c>
    </row>
    <row r="49" spans="24:35" ht="12.75" customHeight="1" x14ac:dyDescent="0.2">
      <c r="X49" s="56">
        <f>ROW()</f>
        <v>49</v>
      </c>
      <c r="Y49" s="60">
        <f t="shared" ca="1" si="10"/>
        <v>62.5</v>
      </c>
      <c r="Z49" s="55" t="e">
        <f t="shared" ca="1" si="15"/>
        <v>#N/A</v>
      </c>
      <c r="AA49" s="27">
        <f t="array" aca="1" ref="AA49" ca="1">(OFFSET($Z$7,MIN(IF(ISERROR(OFFSET($Z49,1,0,MAX($L$3-$X49+$X$7-1,1))),99999,ROW(OFFSET($Z49,1,0,MAX($L$3-$X49+$X$7-1,1)))))-$X$7,0)
-OFFSET($Z$7,MAX(IF(ISERROR(OFFSET($Z$7,0,0,$X49-$X$7)),0,ROW(OFFSET($Z$7,0,0,$X49-$X$7))))-$X$7,0))
/(MIN(IF(ISERROR(OFFSET($Z49,1,0,MAX($L$3-$X49+$X$7-1,1))),99999,ROW(OFFSET($Z49,1,0,MAX($L$3-$X49+$X$7-1,1)))))
-MAX(IF(ISERROR(OFFSET($Z$7,0,0,$X49-$X$7)),0,ROW(OFFSET($Z$7,0,0,$X49-$X$7)))))</f>
        <v>-2.3152547132103249E-5</v>
      </c>
      <c r="AB49" s="26">
        <f t="shared" ca="1" si="11"/>
        <v>2.3140970858537253</v>
      </c>
      <c r="AC49" s="50">
        <f t="shared" ca="1" si="5"/>
        <v>146.46220968112399</v>
      </c>
      <c r="AD49" s="51">
        <f t="shared" ca="1" si="6"/>
        <v>0</v>
      </c>
      <c r="AF49" s="46">
        <f t="shared" ca="1" si="12"/>
        <v>22</v>
      </c>
      <c r="AG49" s="57">
        <f t="shared" ca="1" si="13"/>
        <v>2.3145832893434957</v>
      </c>
      <c r="AH49" s="44">
        <f t="shared" ca="1" si="7"/>
        <v>146.47780308503786</v>
      </c>
      <c r="AI49" s="52">
        <f t="shared" ca="1" si="16"/>
        <v>9.213910933514792E-2</v>
      </c>
    </row>
    <row r="50" spans="24:35" ht="12.75" customHeight="1" x14ac:dyDescent="0.2">
      <c r="X50" s="56">
        <f>ROW()</f>
        <v>50</v>
      </c>
      <c r="Y50" s="60">
        <f t="shared" ca="1" si="10"/>
        <v>64</v>
      </c>
      <c r="Z50" s="55" t="e">
        <f t="shared" ca="1" si="15"/>
        <v>#N/A</v>
      </c>
      <c r="AA50" s="27">
        <f t="array" aca="1" ref="AA50" ca="1">(OFFSET($Z$7,MIN(IF(ISERROR(OFFSET($Z50,1,0,MAX($L$3-$X50+$X$7-1,1))),99999,ROW(OFFSET($Z50,1,0,MAX($L$3-$X50+$X$7-1,1)))))-$X$7,0)
-OFFSET($Z$7,MAX(IF(ISERROR(OFFSET($Z$7,0,0,$X50-$X$7)),0,ROW(OFFSET($Z$7,0,0,$X50-$X$7))))-$X$7,0))
/(MIN(IF(ISERROR(OFFSET($Z50,1,0,MAX($L$3-$X50+$X$7-1,1))),99999,ROW(OFFSET($Z50,1,0,MAX($L$3-$X50+$X$7-1,1)))))
-MAX(IF(ISERROR(OFFSET($Z$7,0,0,$X50-$X$7)),0,ROW(OFFSET($Z$7,0,0,$X50-$X$7)))))</f>
        <v>-2.3152547132103249E-5</v>
      </c>
      <c r="AB50" s="26">
        <f t="shared" ca="1" si="11"/>
        <v>2.3140739333065934</v>
      </c>
      <c r="AC50" s="50">
        <f t="shared" ca="1" si="5"/>
        <v>146.46146709821977</v>
      </c>
      <c r="AD50" s="51">
        <f t="shared" ca="1" si="6"/>
        <v>0</v>
      </c>
      <c r="AF50" s="46">
        <f t="shared" ca="1" si="12"/>
        <v>22</v>
      </c>
      <c r="AG50" s="57">
        <f t="shared" ca="1" si="13"/>
        <v>2.3145832893434957</v>
      </c>
      <c r="AH50" s="44">
        <f t="shared" ca="1" si="7"/>
        <v>146.47780308503786</v>
      </c>
      <c r="AI50" s="52">
        <f t="shared" ca="1" si="16"/>
        <v>9.213910933514792E-2</v>
      </c>
    </row>
    <row r="51" spans="24:35" ht="12.75" customHeight="1" x14ac:dyDescent="0.2">
      <c r="X51" s="56">
        <f>ROW()</f>
        <v>51</v>
      </c>
      <c r="Y51" s="60">
        <f t="shared" ca="1" si="10"/>
        <v>65.5</v>
      </c>
      <c r="Z51" s="55" t="e">
        <f t="shared" ca="1" si="15"/>
        <v>#N/A</v>
      </c>
      <c r="AA51" s="27">
        <f t="array" aca="1" ref="AA51" ca="1">(OFFSET($Z$7,MIN(IF(ISERROR(OFFSET($Z51,1,0,MAX($L$3-$X51+$X$7-1,1))),99999,ROW(OFFSET($Z51,1,0,MAX($L$3-$X51+$X$7-1,1)))))-$X$7,0)
-OFFSET($Z$7,MAX(IF(ISERROR(OFFSET($Z$7,0,0,$X51-$X$7)),0,ROW(OFFSET($Z$7,0,0,$X51-$X$7))))-$X$7,0))
/(MIN(IF(ISERROR(OFFSET($Z51,1,0,MAX($L$3-$X51+$X$7-1,1))),99999,ROW(OFFSET($Z51,1,0,MAX($L$3-$X51+$X$7-1,1)))))
-MAX(IF(ISERROR(OFFSET($Z$7,0,0,$X51-$X$7)),0,ROW(OFFSET($Z$7,0,0,$X51-$X$7)))))</f>
        <v>-2.3152547132103249E-5</v>
      </c>
      <c r="AB51" s="26">
        <f t="shared" ca="1" si="11"/>
        <v>2.3140507807594615</v>
      </c>
      <c r="AC51" s="50">
        <f t="shared" ca="1" si="5"/>
        <v>146.46072451169144</v>
      </c>
      <c r="AD51" s="51">
        <f t="shared" ca="1" si="6"/>
        <v>0</v>
      </c>
      <c r="AF51" s="46">
        <f t="shared" ca="1" si="12"/>
        <v>23</v>
      </c>
      <c r="AG51" s="57">
        <f t="shared" ca="1" si="13"/>
        <v>2.3145601367963637</v>
      </c>
      <c r="AH51" s="44">
        <f t="shared" ca="1" si="7"/>
        <v>146.47706057822757</v>
      </c>
      <c r="AI51" s="52">
        <f t="shared" ca="1" si="16"/>
        <v>9.213910933514792E-2</v>
      </c>
    </row>
    <row r="52" spans="24:35" ht="12.75" customHeight="1" x14ac:dyDescent="0.2">
      <c r="X52" s="56">
        <f>ROW()</f>
        <v>52</v>
      </c>
      <c r="Y52" s="60">
        <f t="shared" ca="1" si="10"/>
        <v>67</v>
      </c>
      <c r="Z52" s="55" t="e">
        <f t="shared" ca="1" si="15"/>
        <v>#N/A</v>
      </c>
      <c r="AA52" s="27">
        <f t="array" aca="1" ref="AA52" ca="1">(OFFSET($Z$7,MIN(IF(ISERROR(OFFSET($Z52,1,0,MAX($L$3-$X52+$X$7-1,1))),99999,ROW(OFFSET($Z52,1,0,MAX($L$3-$X52+$X$7-1,1)))))-$X$7,0)
-OFFSET($Z$7,MAX(IF(ISERROR(OFFSET($Z$7,0,0,$X52-$X$7)),0,ROW(OFFSET($Z$7,0,0,$X52-$X$7))))-$X$7,0))
/(MIN(IF(ISERROR(OFFSET($Z52,1,0,MAX($L$3-$X52+$X$7-1,1))),99999,ROW(OFFSET($Z52,1,0,MAX($L$3-$X52+$X$7-1,1)))))
-MAX(IF(ISERROR(OFFSET($Z$7,0,0,$X52-$X$7)),0,ROW(OFFSET($Z$7,0,0,$X52-$X$7)))))</f>
        <v>-2.3152547132103249E-5</v>
      </c>
      <c r="AB52" s="26">
        <f t="shared" ca="1" si="11"/>
        <v>2.3140276282123295</v>
      </c>
      <c r="AC52" s="50">
        <f t="shared" ca="1" si="5"/>
        <v>146.45998192153891</v>
      </c>
      <c r="AD52" s="51">
        <f t="shared" ca="1" si="6"/>
        <v>0</v>
      </c>
      <c r="AF52" s="46">
        <f t="shared" ca="1" si="12"/>
        <v>23</v>
      </c>
      <c r="AG52" s="57">
        <f t="shared" ca="1" si="13"/>
        <v>2.3145601367963637</v>
      </c>
      <c r="AH52" s="44">
        <f t="shared" ca="1" si="7"/>
        <v>146.47706057822757</v>
      </c>
      <c r="AI52" s="52">
        <f t="shared" ca="1" si="16"/>
        <v>9.213910933514792E-2</v>
      </c>
    </row>
    <row r="53" spans="24:35" ht="12.75" customHeight="1" x14ac:dyDescent="0.2">
      <c r="X53" s="56">
        <f>ROW()</f>
        <v>53</v>
      </c>
      <c r="Y53" s="60">
        <f t="shared" ca="1" si="10"/>
        <v>68.5</v>
      </c>
      <c r="Z53" s="55" t="e">
        <f t="shared" ca="1" si="15"/>
        <v>#N/A</v>
      </c>
      <c r="AA53" s="27">
        <f t="array" aca="1" ref="AA53" ca="1">(OFFSET($Z$7,MIN(IF(ISERROR(OFFSET($Z53,1,0,MAX($L$3-$X53+$X$7-1,1))),99999,ROW(OFFSET($Z53,1,0,MAX($L$3-$X53+$X$7-1,1)))))-$X$7,0)
-OFFSET($Z$7,MAX(IF(ISERROR(OFFSET($Z$7,0,0,$X53-$X$7)),0,ROW(OFFSET($Z$7,0,0,$X53-$X$7))))-$X$7,0))
/(MIN(IF(ISERROR(OFFSET($Z53,1,0,MAX($L$3-$X53+$X$7-1,1))),99999,ROW(OFFSET($Z53,1,0,MAX($L$3-$X53+$X$7-1,1)))))
-MAX(IF(ISERROR(OFFSET($Z$7,0,0,$X53-$X$7)),0,ROW(OFFSET($Z$7,0,0,$X53-$X$7)))))</f>
        <v>-2.3152547132103249E-5</v>
      </c>
      <c r="AB53" s="26">
        <f t="shared" ca="1" si="11"/>
        <v>2.3140044756651976</v>
      </c>
      <c r="AC53" s="50">
        <f t="shared" ca="1" si="5"/>
        <v>146.45923932776216</v>
      </c>
      <c r="AD53" s="51">
        <f t="shared" ca="1" si="6"/>
        <v>0</v>
      </c>
      <c r="AF53" s="46">
        <f t="shared" ca="1" si="12"/>
        <v>24</v>
      </c>
      <c r="AG53" s="57">
        <f t="shared" ca="1" si="13"/>
        <v>2.3145369842492318</v>
      </c>
      <c r="AH53" s="44">
        <f t="shared" ca="1" si="7"/>
        <v>146.4763180677943</v>
      </c>
      <c r="AI53" s="52">
        <f t="shared" ca="1" si="16"/>
        <v>9.213910933514792E-2</v>
      </c>
    </row>
    <row r="54" spans="24:35" ht="12.75" customHeight="1" x14ac:dyDescent="0.2">
      <c r="X54" s="56">
        <f>ROW()</f>
        <v>54</v>
      </c>
      <c r="Y54" s="60">
        <f t="shared" ca="1" si="10"/>
        <v>70</v>
      </c>
      <c r="Z54" s="55" t="e">
        <f t="shared" ca="1" si="15"/>
        <v>#N/A</v>
      </c>
      <c r="AA54" s="27">
        <f t="array" aca="1" ref="AA54" ca="1">(OFFSET($Z$7,MIN(IF(ISERROR(OFFSET($Z54,1,0,MAX($L$3-$X54+$X$7-1,1))),99999,ROW(OFFSET($Z54,1,0,MAX($L$3-$X54+$X$7-1,1)))))-$X$7,0)
-OFFSET($Z$7,MAX(IF(ISERROR(OFFSET($Z$7,0,0,$X54-$X$7)),0,ROW(OFFSET($Z$7,0,0,$X54-$X$7))))-$X$7,0))
/(MIN(IF(ISERROR(OFFSET($Z54,1,0,MAX($L$3-$X54+$X$7-1,1))),99999,ROW(OFFSET($Z54,1,0,MAX($L$3-$X54+$X$7-1,1)))))
-MAX(IF(ISERROR(OFFSET($Z$7,0,0,$X54-$X$7)),0,ROW(OFFSET($Z$7,0,0,$X54-$X$7)))))</f>
        <v>-2.3152547132103249E-5</v>
      </c>
      <c r="AB54" s="26">
        <f t="shared" ca="1" si="11"/>
        <v>2.3139813231180657</v>
      </c>
      <c r="AC54" s="50">
        <f t="shared" ca="1" si="5"/>
        <v>146.45849673036116</v>
      </c>
      <c r="AD54" s="51">
        <f t="shared" ca="1" si="6"/>
        <v>0</v>
      </c>
      <c r="AF54" s="46">
        <f t="shared" ca="1" si="12"/>
        <v>24</v>
      </c>
      <c r="AG54" s="57">
        <f t="shared" ca="1" si="13"/>
        <v>2.3145369842492318</v>
      </c>
      <c r="AH54" s="44">
        <f t="shared" ca="1" si="7"/>
        <v>146.4763180677943</v>
      </c>
      <c r="AI54" s="52">
        <f t="shared" ca="1" si="16"/>
        <v>9.213910933514792E-2</v>
      </c>
    </row>
    <row r="55" spans="24:35" ht="12.75" customHeight="1" x14ac:dyDescent="0.2">
      <c r="X55" s="76">
        <f>ROW()</f>
        <v>55</v>
      </c>
      <c r="Y55" s="77">
        <f t="shared" ca="1" si="10"/>
        <v>71.5</v>
      </c>
      <c r="Z55" s="78" t="e">
        <f t="shared" ca="1" si="15"/>
        <v>#N/A</v>
      </c>
      <c r="AA55" s="79">
        <f t="array" aca="1" ref="AA55" ca="1">(OFFSET($Z$7,MIN(IF(ISERROR(OFFSET($Z55,1,0,MAX($L$3-$X55+$X$7-1,1))),99999,ROW(OFFSET($Z55,1,0,MAX($L$3-$X55+$X$7-1,1)))))-$X$7,0)
-OFFSET($Z$7,MAX(IF(ISERROR(OFFSET($Z$7,0,0,$X55-$X$7)),0,ROW(OFFSET($Z$7,0,0,$X55-$X$7))))-$X$7,0))
/(MIN(IF(ISERROR(OFFSET($Z55,1,0,MAX($L$3-$X55+$X$7-1,1))),99999,ROW(OFFSET($Z55,1,0,MAX($L$3-$X55+$X$7-1,1)))))
-MAX(IF(ISERROR(OFFSET($Z$7,0,0,$X55-$X$7)),0,ROW(OFFSET($Z$7,0,0,$X55-$X$7)))))</f>
        <v>-2.3152547132103249E-5</v>
      </c>
      <c r="AB55" s="78">
        <f t="shared" ca="1" si="11"/>
        <v>2.3139581705709338</v>
      </c>
      <c r="AC55" s="75">
        <f t="shared" ca="1" si="5"/>
        <v>146.4577541293358</v>
      </c>
      <c r="AD55" s="75">
        <f t="shared" ca="1" si="6"/>
        <v>0</v>
      </c>
      <c r="AF55" s="46">
        <f t="shared" ca="1" si="12"/>
        <v>25</v>
      </c>
      <c r="AG55" s="57">
        <f t="shared" ca="1" si="13"/>
        <v>2.3145138317020999</v>
      </c>
      <c r="AH55" s="44">
        <f t="shared" ca="1" si="7"/>
        <v>146.47557555373797</v>
      </c>
      <c r="AI55" s="52">
        <f t="shared" ca="1" si="16"/>
        <v>9.213910933514792E-2</v>
      </c>
    </row>
    <row r="56" spans="24:35" x14ac:dyDescent="0.2">
      <c r="X56" s="76">
        <f>ROW()</f>
        <v>56</v>
      </c>
      <c r="Y56" s="77">
        <f t="shared" ref="Y56:Y119" ca="1" si="17">IF(ROW()-ROW(Y$6)&lt;$L$3,Y55+1,Y55+1.5)</f>
        <v>73</v>
      </c>
      <c r="Z56" s="78" t="e">
        <f t="shared" ref="Z56:Z119" ca="1" si="18">IF(ISERROR(MATCH(OFFSET(G$6,ROW()-ROW($E$6),0),$R$7:$R$16,0)),NA(),OFFSET($U$6,MATCH(OFFSET(G$6,ROW()-ROW($E$6),0),$R$7:$R$16,0),0))</f>
        <v>#N/A</v>
      </c>
      <c r="AA56" s="79">
        <f t="array" aca="1" ref="AA56" ca="1">(OFFSET($Z$7,MIN(IF(ISERROR(OFFSET($Z56,1,0,MAX($L$3-$X56+$X$7-1,1))),99999,ROW(OFFSET($Z56,1,0,MAX($L$3-$X56+$X$7-1,1)))))-$X$7,0)
-OFFSET($Z$7,MAX(IF(ISERROR(OFFSET($Z$7,0,0,$X56-$X$7)),0,ROW(OFFSET($Z$7,0,0,$X56-$X$7))))-$X$7,0))
/(MIN(IF(ISERROR(OFFSET($Z56,1,0,MAX($L$3-$X56+$X$7-1,1))),99999,ROW(OFFSET($Z56,1,0,MAX($L$3-$X56+$X$7-1,1)))))
-MAX(IF(ISERROR(OFFSET($Z$7,0,0,$X56-$X$7)),0,ROW(OFFSET($Z$7,0,0,$X56-$X$7)))))</f>
        <v>-2.3152547132103249E-5</v>
      </c>
      <c r="AB56" s="78">
        <f t="shared" ref="AB56:AB119" ca="1" si="19">IF(ISNUMBER(Z56),Z56,AB55+AA56)</f>
        <v>2.3139350180238019</v>
      </c>
      <c r="AC56" s="75">
        <f t="shared" ca="1" si="5"/>
        <v>146.45701152468607</v>
      </c>
      <c r="AD56" s="75">
        <f t="shared" ref="AD56:AD119" ca="1" si="20">MAX(AB56-3*SQRT((AB56)*(MAX($E$6,1)-AB56)/MAX(OFFSET(D$6,ROW()-ROW(AD$6),0),1)),0)</f>
        <v>0</v>
      </c>
      <c r="AF56" s="46">
        <f t="shared" ca="1" si="12"/>
        <v>25</v>
      </c>
      <c r="AG56" s="57">
        <f t="shared" ca="1" si="13"/>
        <v>2.3145138317020999</v>
      </c>
      <c r="AH56" s="44">
        <f t="shared" ca="1" si="7"/>
        <v>146.47557555373797</v>
      </c>
      <c r="AI56" s="52">
        <f t="shared" ca="1" si="16"/>
        <v>9.213910933514792E-2</v>
      </c>
    </row>
    <row r="57" spans="24:35" x14ac:dyDescent="0.2">
      <c r="X57" s="76">
        <f>ROW()</f>
        <v>57</v>
      </c>
      <c r="Y57" s="77">
        <f t="shared" ca="1" si="17"/>
        <v>74.5</v>
      </c>
      <c r="Z57" s="78" t="e">
        <f t="shared" ca="1" si="18"/>
        <v>#N/A</v>
      </c>
      <c r="AA57" s="79">
        <f t="array" aca="1" ref="AA57" ca="1">(OFFSET($Z$7,MIN(IF(ISERROR(OFFSET($Z57,1,0,MAX($L$3-$X57+$X$7-1,1))),99999,ROW(OFFSET($Z57,1,0,MAX($L$3-$X57+$X$7-1,1)))))-$X$7,0)
-OFFSET($Z$7,MAX(IF(ISERROR(OFFSET($Z$7,0,0,$X57-$X$7)),0,ROW(OFFSET($Z$7,0,0,$X57-$X$7))))-$X$7,0))
/(MIN(IF(ISERROR(OFFSET($Z57,1,0,MAX($L$3-$X57+$X$7-1,1))),99999,ROW(OFFSET($Z57,1,0,MAX($L$3-$X57+$X$7-1,1)))))
-MAX(IF(ISERROR(OFFSET($Z$7,0,0,$X57-$X$7)),0,ROW(OFFSET($Z$7,0,0,$X57-$X$7)))))</f>
        <v>-2.3152547132103249E-5</v>
      </c>
      <c r="AB57" s="78">
        <f t="shared" ca="1" si="19"/>
        <v>2.3139118654766699</v>
      </c>
      <c r="AC57" s="75">
        <f t="shared" ca="1" si="5"/>
        <v>146.45626891641186</v>
      </c>
      <c r="AD57" s="75">
        <f t="shared" ca="1" si="20"/>
        <v>0</v>
      </c>
      <c r="AF57" s="46">
        <f t="shared" ca="1" si="12"/>
        <v>26</v>
      </c>
      <c r="AG57" s="57">
        <f t="shared" ca="1" si="13"/>
        <v>2.314490679154968</v>
      </c>
      <c r="AH57" s="44">
        <f t="shared" ca="1" si="7"/>
        <v>146.47483303605856</v>
      </c>
      <c r="AI57" s="52">
        <f t="shared" ca="1" si="16"/>
        <v>9.213910933514792E-2</v>
      </c>
    </row>
    <row r="58" spans="24:35" x14ac:dyDescent="0.2">
      <c r="X58" s="76">
        <f>ROW()</f>
        <v>58</v>
      </c>
      <c r="Y58" s="77">
        <f t="shared" ca="1" si="17"/>
        <v>76</v>
      </c>
      <c r="Z58" s="78" t="e">
        <f t="shared" ca="1" si="18"/>
        <v>#N/A</v>
      </c>
      <c r="AA58" s="79">
        <f t="array" aca="1" ref="AA58" ca="1">(OFFSET($Z$7,MIN(IF(ISERROR(OFFSET($Z58,1,0,MAX($L$3-$X58+$X$7-1,1))),99999,ROW(OFFSET($Z58,1,0,MAX($L$3-$X58+$X$7-1,1)))))-$X$7,0)
-OFFSET($Z$7,MAX(IF(ISERROR(OFFSET($Z$7,0,0,$X58-$X$7)),0,ROW(OFFSET($Z$7,0,0,$X58-$X$7))))-$X$7,0))
/(MIN(IF(ISERROR(OFFSET($Z58,1,0,MAX($L$3-$X58+$X$7-1,1))),99999,ROW(OFFSET($Z58,1,0,MAX($L$3-$X58+$X$7-1,1)))))
-MAX(IF(ISERROR(OFFSET($Z$7,0,0,$X58-$X$7)),0,ROW(OFFSET($Z$7,0,0,$X58-$X$7)))))</f>
        <v>-2.3152547132103249E-5</v>
      </c>
      <c r="AB58" s="78">
        <f t="shared" ca="1" si="19"/>
        <v>2.313888712929538</v>
      </c>
      <c r="AC58" s="75">
        <f t="shared" ca="1" si="5"/>
        <v>146.45552630451317</v>
      </c>
      <c r="AD58" s="75">
        <f t="shared" ca="1" si="20"/>
        <v>0</v>
      </c>
      <c r="AF58" s="46">
        <f t="shared" ca="1" si="12"/>
        <v>26</v>
      </c>
      <c r="AG58" s="57">
        <f t="shared" ca="1" si="13"/>
        <v>2.314490679154968</v>
      </c>
      <c r="AH58" s="44">
        <f t="shared" ca="1" si="7"/>
        <v>146.47483303605856</v>
      </c>
      <c r="AI58" s="52">
        <f t="shared" ca="1" si="16"/>
        <v>9.213910933514792E-2</v>
      </c>
    </row>
    <row r="59" spans="24:35" x14ac:dyDescent="0.2">
      <c r="X59" s="76">
        <f>ROW()</f>
        <v>59</v>
      </c>
      <c r="Y59" s="77">
        <f t="shared" ca="1" si="17"/>
        <v>77.5</v>
      </c>
      <c r="Z59" s="78" t="e">
        <f t="shared" ca="1" si="18"/>
        <v>#N/A</v>
      </c>
      <c r="AA59" s="79">
        <f t="array" aca="1" ref="AA59" ca="1">(OFFSET($Z$7,MIN(IF(ISERROR(OFFSET($Z59,1,0,MAX($L$3-$X59+$X$7-1,1))),99999,ROW(OFFSET($Z59,1,0,MAX($L$3-$X59+$X$7-1,1)))))-$X$7,0)
-OFFSET($Z$7,MAX(IF(ISERROR(OFFSET($Z$7,0,0,$X59-$X$7)),0,ROW(OFFSET($Z$7,0,0,$X59-$X$7))))-$X$7,0))
/(MIN(IF(ISERROR(OFFSET($Z59,1,0,MAX($L$3-$X59+$X$7-1,1))),99999,ROW(OFFSET($Z59,1,0,MAX($L$3-$X59+$X$7-1,1)))))
-MAX(IF(ISERROR(OFFSET($Z$7,0,0,$X59-$X$7)),0,ROW(OFFSET($Z$7,0,0,$X59-$X$7)))))</f>
        <v>-2.3152547132103249E-5</v>
      </c>
      <c r="AB59" s="78">
        <f t="shared" ca="1" si="19"/>
        <v>2.3138655603824061</v>
      </c>
      <c r="AC59" s="75">
        <f t="shared" ca="1" si="5"/>
        <v>146.45478368898992</v>
      </c>
      <c r="AD59" s="75">
        <f t="shared" ca="1" si="20"/>
        <v>0</v>
      </c>
      <c r="AF59" s="46">
        <f t="shared" ca="1" si="12"/>
        <v>27</v>
      </c>
      <c r="AG59" s="57">
        <f t="shared" ca="1" si="13"/>
        <v>2.3144675266078361</v>
      </c>
      <c r="AH59" s="44">
        <f t="shared" ca="1" si="7"/>
        <v>146.47409051475606</v>
      </c>
      <c r="AI59" s="52">
        <f t="shared" ca="1" si="16"/>
        <v>9.213910933514792E-2</v>
      </c>
    </row>
    <row r="60" spans="24:35" x14ac:dyDescent="0.2">
      <c r="X60" s="76">
        <f>ROW()</f>
        <v>60</v>
      </c>
      <c r="Y60" s="77">
        <f t="shared" ca="1" si="17"/>
        <v>79</v>
      </c>
      <c r="Z60" s="78" t="e">
        <f t="shared" ca="1" si="18"/>
        <v>#N/A</v>
      </c>
      <c r="AA60" s="79">
        <f t="array" aca="1" ref="AA60" ca="1">(OFFSET($Z$7,MIN(IF(ISERROR(OFFSET($Z60,1,0,MAX($L$3-$X60+$X$7-1,1))),99999,ROW(OFFSET($Z60,1,0,MAX($L$3-$X60+$X$7-1,1)))))-$X$7,0)
-OFFSET($Z$7,MAX(IF(ISERROR(OFFSET($Z$7,0,0,$X60-$X$7)),0,ROW(OFFSET($Z$7,0,0,$X60-$X$7))))-$X$7,0))
/(MIN(IF(ISERROR(OFFSET($Z60,1,0,MAX($L$3-$X60+$X$7-1,1))),99999,ROW(OFFSET($Z60,1,0,MAX($L$3-$X60+$X$7-1,1)))))
-MAX(IF(ISERROR(OFFSET($Z$7,0,0,$X60-$X$7)),0,ROW(OFFSET($Z$7,0,0,$X60-$X$7)))))</f>
        <v>-2.3152547132103249E-5</v>
      </c>
      <c r="AB60" s="78">
        <f t="shared" ca="1" si="19"/>
        <v>2.3138424078352742</v>
      </c>
      <c r="AC60" s="75">
        <f t="shared" ca="1" si="5"/>
        <v>146.45404106984208</v>
      </c>
      <c r="AD60" s="75">
        <f t="shared" ca="1" si="20"/>
        <v>0</v>
      </c>
      <c r="AF60" s="46">
        <f t="shared" ca="1" si="12"/>
        <v>27</v>
      </c>
      <c r="AG60" s="57">
        <f t="shared" ca="1" si="13"/>
        <v>2.3144675266078361</v>
      </c>
      <c r="AH60" s="44">
        <f t="shared" ca="1" si="7"/>
        <v>146.47409051475606</v>
      </c>
      <c r="AI60" s="52">
        <f t="shared" ca="1" si="16"/>
        <v>9.213910933514792E-2</v>
      </c>
    </row>
    <row r="61" spans="24:35" x14ac:dyDescent="0.2">
      <c r="X61" s="76">
        <f>ROW()</f>
        <v>61</v>
      </c>
      <c r="Y61" s="77">
        <f t="shared" ca="1" si="17"/>
        <v>80.5</v>
      </c>
      <c r="Z61" s="78" t="e">
        <f t="shared" ca="1" si="18"/>
        <v>#N/A</v>
      </c>
      <c r="AA61" s="79">
        <f t="array" aca="1" ref="AA61" ca="1">(OFFSET($Z$7,MIN(IF(ISERROR(OFFSET($Z61,1,0,MAX($L$3-$X61+$X$7-1,1))),99999,ROW(OFFSET($Z61,1,0,MAX($L$3-$X61+$X$7-1,1)))))-$X$7,0)
-OFFSET($Z$7,MAX(IF(ISERROR(OFFSET($Z$7,0,0,$X61-$X$7)),0,ROW(OFFSET($Z$7,0,0,$X61-$X$7))))-$X$7,0))
/(MIN(IF(ISERROR(OFFSET($Z61,1,0,MAX($L$3-$X61+$X$7-1,1))),99999,ROW(OFFSET($Z61,1,0,MAX($L$3-$X61+$X$7-1,1)))))
-MAX(IF(ISERROR(OFFSET($Z$7,0,0,$X61-$X$7)),0,ROW(OFFSET($Z$7,0,0,$X61-$X$7)))))</f>
        <v>-2.3152547132103249E-5</v>
      </c>
      <c r="AB61" s="78">
        <f t="shared" ca="1" si="19"/>
        <v>2.3138192552881423</v>
      </c>
      <c r="AC61" s="75">
        <f t="shared" ca="1" si="5"/>
        <v>146.45329844706959</v>
      </c>
      <c r="AD61" s="75">
        <f t="shared" ca="1" si="20"/>
        <v>0</v>
      </c>
      <c r="AF61" s="46">
        <f t="shared" ca="1" si="12"/>
        <v>28</v>
      </c>
      <c r="AG61" s="57">
        <f t="shared" ca="1" si="13"/>
        <v>2.3144443740607041</v>
      </c>
      <c r="AH61" s="44">
        <f t="shared" ca="1" si="7"/>
        <v>146.4733479898303</v>
      </c>
      <c r="AI61" s="52">
        <f t="shared" ca="1" si="16"/>
        <v>9.213910933514792E-2</v>
      </c>
    </row>
    <row r="62" spans="24:35" x14ac:dyDescent="0.2">
      <c r="X62" s="76">
        <f>ROW()</f>
        <v>62</v>
      </c>
      <c r="Y62" s="77">
        <f t="shared" ca="1" si="17"/>
        <v>82</v>
      </c>
      <c r="Z62" s="78" t="e">
        <f t="shared" ca="1" si="18"/>
        <v>#N/A</v>
      </c>
      <c r="AA62" s="79">
        <f t="array" aca="1" ref="AA62" ca="1">(OFFSET($Z$7,MIN(IF(ISERROR(OFFSET($Z62,1,0,MAX($L$3-$X62+$X$7-1,1))),99999,ROW(OFFSET($Z62,1,0,MAX($L$3-$X62+$X$7-1,1)))))-$X$7,0)
-OFFSET($Z$7,MAX(IF(ISERROR(OFFSET($Z$7,0,0,$X62-$X$7)),0,ROW(OFFSET($Z$7,0,0,$X62-$X$7))))-$X$7,0))
/(MIN(IF(ISERROR(OFFSET($Z62,1,0,MAX($L$3-$X62+$X$7-1,1))),99999,ROW(OFFSET($Z62,1,0,MAX($L$3-$X62+$X$7-1,1)))))
-MAX(IF(ISERROR(OFFSET($Z$7,0,0,$X62-$X$7)),0,ROW(OFFSET($Z$7,0,0,$X62-$X$7)))))</f>
        <v>-2.3152547132103249E-5</v>
      </c>
      <c r="AB62" s="78">
        <f t="shared" ca="1" si="19"/>
        <v>2.3137961027410103</v>
      </c>
      <c r="AC62" s="75">
        <f t="shared" ca="1" si="5"/>
        <v>146.45255582067239</v>
      </c>
      <c r="AD62" s="75">
        <f t="shared" ca="1" si="20"/>
        <v>0</v>
      </c>
      <c r="AF62" s="46">
        <f t="shared" ca="1" si="12"/>
        <v>28</v>
      </c>
      <c r="AG62" s="57">
        <f t="shared" ca="1" si="13"/>
        <v>2.3144443740607041</v>
      </c>
      <c r="AH62" s="44">
        <f t="shared" ca="1" si="7"/>
        <v>146.4733479898303</v>
      </c>
      <c r="AI62" s="52">
        <f t="shared" ca="1" si="16"/>
        <v>9.213910933514792E-2</v>
      </c>
    </row>
    <row r="63" spans="24:35" x14ac:dyDescent="0.2">
      <c r="X63" s="76">
        <f>ROW()</f>
        <v>63</v>
      </c>
      <c r="Y63" s="77">
        <f t="shared" ca="1" si="17"/>
        <v>83.5</v>
      </c>
      <c r="Z63" s="78" t="e">
        <f t="shared" ca="1" si="18"/>
        <v>#N/A</v>
      </c>
      <c r="AA63" s="79">
        <f t="array" aca="1" ref="AA63" ca="1">(OFFSET($Z$7,MIN(IF(ISERROR(OFFSET($Z63,1,0,MAX($L$3-$X63+$X$7-1,1))),99999,ROW(OFFSET($Z63,1,0,MAX($L$3-$X63+$X$7-1,1)))))-$X$7,0)
-OFFSET($Z$7,MAX(IF(ISERROR(OFFSET($Z$7,0,0,$X63-$X$7)),0,ROW(OFFSET($Z$7,0,0,$X63-$X$7))))-$X$7,0))
/(MIN(IF(ISERROR(OFFSET($Z63,1,0,MAX($L$3-$X63+$X$7-1,1))),99999,ROW(OFFSET($Z63,1,0,MAX($L$3-$X63+$X$7-1,1)))))
-MAX(IF(ISERROR(OFFSET($Z$7,0,0,$X63-$X$7)),0,ROW(OFFSET($Z$7,0,0,$X63-$X$7)))))</f>
        <v>-2.3152547132103249E-5</v>
      </c>
      <c r="AB63" s="78">
        <f t="shared" ca="1" si="19"/>
        <v>2.3137729501938784</v>
      </c>
      <c r="AC63" s="75">
        <f t="shared" ca="1" si="5"/>
        <v>146.4518131906504</v>
      </c>
      <c r="AD63" s="75">
        <f t="shared" ca="1" si="20"/>
        <v>0</v>
      </c>
      <c r="AF63" s="46">
        <f t="shared" ca="1" si="12"/>
        <v>29</v>
      </c>
      <c r="AG63" s="57">
        <f t="shared" ca="1" si="13"/>
        <v>2.3144212215135722</v>
      </c>
      <c r="AH63" s="44">
        <f t="shared" ca="1" si="7"/>
        <v>146.47260546128132</v>
      </c>
      <c r="AI63" s="52">
        <f t="shared" ca="1" si="16"/>
        <v>9.213910933514792E-2</v>
      </c>
    </row>
    <row r="64" spans="24:35" x14ac:dyDescent="0.2">
      <c r="X64" s="76">
        <f>ROW()</f>
        <v>64</v>
      </c>
      <c r="Y64" s="77">
        <f t="shared" ca="1" si="17"/>
        <v>85</v>
      </c>
      <c r="Z64" s="78" t="e">
        <f t="shared" ca="1" si="18"/>
        <v>#N/A</v>
      </c>
      <c r="AA64" s="79">
        <f t="array" aca="1" ref="AA64" ca="1">(OFFSET($Z$7,MIN(IF(ISERROR(OFFSET($Z64,1,0,MAX($L$3-$X64+$X$7-1,1))),99999,ROW(OFFSET($Z64,1,0,MAX($L$3-$X64+$X$7-1,1)))))-$X$7,0)
-OFFSET($Z$7,MAX(IF(ISERROR(OFFSET($Z$7,0,0,$X64-$X$7)),0,ROW(OFFSET($Z$7,0,0,$X64-$X$7))))-$X$7,0))
/(MIN(IF(ISERROR(OFFSET($Z64,1,0,MAX($L$3-$X64+$X$7-1,1))),99999,ROW(OFFSET($Z64,1,0,MAX($L$3-$X64+$X$7-1,1)))))
-MAX(IF(ISERROR(OFFSET($Z$7,0,0,$X64-$X$7)),0,ROW(OFFSET($Z$7,0,0,$X64-$X$7)))))</f>
        <v>-2.3152547132103249E-5</v>
      </c>
      <c r="AB64" s="78">
        <f t="shared" ca="1" si="19"/>
        <v>2.3137497976467465</v>
      </c>
      <c r="AC64" s="75">
        <f t="shared" ca="1" si="5"/>
        <v>146.45107055700359</v>
      </c>
      <c r="AD64" s="75">
        <f t="shared" ca="1" si="20"/>
        <v>0</v>
      </c>
      <c r="AF64" s="46">
        <f t="shared" ca="1" si="12"/>
        <v>29</v>
      </c>
      <c r="AG64" s="57">
        <f t="shared" ca="1" si="13"/>
        <v>2.3144212215135722</v>
      </c>
      <c r="AH64" s="44">
        <f t="shared" ca="1" si="7"/>
        <v>146.47260546128132</v>
      </c>
      <c r="AI64" s="52">
        <f t="shared" ca="1" si="16"/>
        <v>9.213910933514792E-2</v>
      </c>
    </row>
    <row r="65" spans="24:35" x14ac:dyDescent="0.2">
      <c r="X65" s="76">
        <f>ROW()</f>
        <v>65</v>
      </c>
      <c r="Y65" s="77">
        <f t="shared" ca="1" si="17"/>
        <v>86.5</v>
      </c>
      <c r="Z65" s="78" t="e">
        <f t="shared" ca="1" si="18"/>
        <v>#N/A</v>
      </c>
      <c r="AA65" s="79">
        <f t="array" aca="1" ref="AA65" ca="1">(OFFSET($Z$7,MIN(IF(ISERROR(OFFSET($Z65,1,0,MAX($L$3-$X65+$X$7-1,1))),99999,ROW(OFFSET($Z65,1,0,MAX($L$3-$X65+$X$7-1,1)))))-$X$7,0)
-OFFSET($Z$7,MAX(IF(ISERROR(OFFSET($Z$7,0,0,$X65-$X$7)),0,ROW(OFFSET($Z$7,0,0,$X65-$X$7))))-$X$7,0))
/(MIN(IF(ISERROR(OFFSET($Z65,1,0,MAX($L$3-$X65+$X$7-1,1))),99999,ROW(OFFSET($Z65,1,0,MAX($L$3-$X65+$X$7-1,1)))))
-MAX(IF(ISERROR(OFFSET($Z$7,0,0,$X65-$X$7)),0,ROW(OFFSET($Z$7,0,0,$X65-$X$7)))))</f>
        <v>-2.3152547132103249E-5</v>
      </c>
      <c r="AB65" s="78">
        <f t="shared" ca="1" si="19"/>
        <v>2.3137266450996146</v>
      </c>
      <c r="AC65" s="75">
        <f t="shared" ca="1" si="5"/>
        <v>146.45032791973193</v>
      </c>
      <c r="AD65" s="75">
        <f t="shared" ca="1" si="20"/>
        <v>0</v>
      </c>
      <c r="AF65" s="46">
        <f t="shared" ca="1" si="12"/>
        <v>30</v>
      </c>
      <c r="AG65" s="57">
        <f t="shared" ca="1" si="13"/>
        <v>2.3143980689664403</v>
      </c>
      <c r="AH65" s="44">
        <f t="shared" ca="1" si="7"/>
        <v>146.47186292910902</v>
      </c>
      <c r="AI65" s="52">
        <f t="shared" ca="1" si="16"/>
        <v>9.213910933514792E-2</v>
      </c>
    </row>
    <row r="66" spans="24:35" x14ac:dyDescent="0.2">
      <c r="X66" s="76">
        <f>ROW()</f>
        <v>66</v>
      </c>
      <c r="Y66" s="77">
        <f t="shared" ca="1" si="17"/>
        <v>88</v>
      </c>
      <c r="Z66" s="78" t="e">
        <f t="shared" ca="1" si="18"/>
        <v>#N/A</v>
      </c>
      <c r="AA66" s="79">
        <f t="array" aca="1" ref="AA66" ca="1">(OFFSET($Z$7,MIN(IF(ISERROR(OFFSET($Z66,1,0,MAX($L$3-$X66+$X$7-1,1))),99999,ROW(OFFSET($Z66,1,0,MAX($L$3-$X66+$X$7-1,1)))))-$X$7,0)
-OFFSET($Z$7,MAX(IF(ISERROR(OFFSET($Z$7,0,0,$X66-$X$7)),0,ROW(OFFSET($Z$7,0,0,$X66-$X$7))))-$X$7,0))
/(MIN(IF(ISERROR(OFFSET($Z66,1,0,MAX($L$3-$X66+$X$7-1,1))),99999,ROW(OFFSET($Z66,1,0,MAX($L$3-$X66+$X$7-1,1)))))
-MAX(IF(ISERROR(OFFSET($Z$7,0,0,$X66-$X$7)),0,ROW(OFFSET($Z$7,0,0,$X66-$X$7)))))</f>
        <v>-2.3152547132103249E-5</v>
      </c>
      <c r="AB66" s="78">
        <f t="shared" ca="1" si="19"/>
        <v>2.3137034925524826</v>
      </c>
      <c r="AC66" s="75">
        <f t="shared" ca="1" si="5"/>
        <v>146.44958527883531</v>
      </c>
      <c r="AD66" s="75">
        <f t="shared" ca="1" si="20"/>
        <v>0</v>
      </c>
      <c r="AF66" s="46">
        <f t="shared" ca="1" si="12"/>
        <v>30</v>
      </c>
      <c r="AG66" s="57">
        <f t="shared" ca="1" si="13"/>
        <v>2.3143980689664403</v>
      </c>
      <c r="AH66" s="44">
        <f t="shared" ca="1" si="7"/>
        <v>146.47186292910902</v>
      </c>
      <c r="AI66" s="52">
        <f t="shared" ca="1" si="16"/>
        <v>9.213910933514792E-2</v>
      </c>
    </row>
    <row r="67" spans="24:35" x14ac:dyDescent="0.2">
      <c r="X67" s="76">
        <f>ROW()</f>
        <v>67</v>
      </c>
      <c r="Y67" s="77">
        <f t="shared" ca="1" si="17"/>
        <v>89.5</v>
      </c>
      <c r="Z67" s="78" t="e">
        <f t="shared" ca="1" si="18"/>
        <v>#N/A</v>
      </c>
      <c r="AA67" s="79">
        <f t="array" aca="1" ref="AA67" ca="1">(OFFSET($Z$7,MIN(IF(ISERROR(OFFSET($Z67,1,0,MAX($L$3-$X67+$X$7-1,1))),99999,ROW(OFFSET($Z67,1,0,MAX($L$3-$X67+$X$7-1,1)))))-$X$7,0)
-OFFSET($Z$7,MAX(IF(ISERROR(OFFSET($Z$7,0,0,$X67-$X$7)),0,ROW(OFFSET($Z$7,0,0,$X67-$X$7))))-$X$7,0))
/(MIN(IF(ISERROR(OFFSET($Z67,1,0,MAX($L$3-$X67+$X$7-1,1))),99999,ROW(OFFSET($Z67,1,0,MAX($L$3-$X67+$X$7-1,1)))))
-MAX(IF(ISERROR(OFFSET($Z$7,0,0,$X67-$X$7)),0,ROW(OFFSET($Z$7,0,0,$X67-$X$7)))))</f>
        <v>-2.3152547132103249E-5</v>
      </c>
      <c r="AB67" s="78">
        <f t="shared" ca="1" si="19"/>
        <v>2.3136803400053507</v>
      </c>
      <c r="AC67" s="75">
        <f t="shared" ca="1" si="5"/>
        <v>146.44884263431373</v>
      </c>
      <c r="AD67" s="75">
        <f t="shared" ca="1" si="20"/>
        <v>0</v>
      </c>
      <c r="AF67" s="46">
        <f t="shared" ca="1" si="12"/>
        <v>31</v>
      </c>
      <c r="AG67" s="57">
        <f t="shared" ca="1" si="13"/>
        <v>2.3143749164193084</v>
      </c>
      <c r="AH67" s="44">
        <f t="shared" ca="1" si="7"/>
        <v>146.47112039331336</v>
      </c>
      <c r="AI67" s="52">
        <f t="shared" ca="1" si="16"/>
        <v>9.213910933514792E-2</v>
      </c>
    </row>
    <row r="68" spans="24:35" x14ac:dyDescent="0.2">
      <c r="X68" s="76">
        <f>ROW()</f>
        <v>68</v>
      </c>
      <c r="Y68" s="77">
        <f t="shared" ca="1" si="17"/>
        <v>91</v>
      </c>
      <c r="Z68" s="78" t="e">
        <f t="shared" ca="1" si="18"/>
        <v>#N/A</v>
      </c>
      <c r="AA68" s="79">
        <f t="array" aca="1" ref="AA68" ca="1">(OFFSET($Z$7,MIN(IF(ISERROR(OFFSET($Z68,1,0,MAX($L$3-$X68+$X$7-1,1))),99999,ROW(OFFSET($Z68,1,0,MAX($L$3-$X68+$X$7-1,1)))))-$X$7,0)
-OFFSET($Z$7,MAX(IF(ISERROR(OFFSET($Z$7,0,0,$X68-$X$7)),0,ROW(OFFSET($Z$7,0,0,$X68-$X$7))))-$X$7,0))
/(MIN(IF(ISERROR(OFFSET($Z68,1,0,MAX($L$3-$X68+$X$7-1,1))),99999,ROW(OFFSET($Z68,1,0,MAX($L$3-$X68+$X$7-1,1)))))
-MAX(IF(ISERROR(OFFSET($Z$7,0,0,$X68-$X$7)),0,ROW(OFFSET($Z$7,0,0,$X68-$X$7)))))</f>
        <v>-2.3152547132103249E-5</v>
      </c>
      <c r="AB68" s="78">
        <f t="shared" ca="1" si="19"/>
        <v>2.3136571874582188</v>
      </c>
      <c r="AC68" s="75">
        <f t="shared" ca="1" si="5"/>
        <v>146.44809998616705</v>
      </c>
      <c r="AD68" s="75">
        <f t="shared" ca="1" si="20"/>
        <v>0</v>
      </c>
      <c r="AF68" s="46">
        <f t="shared" ca="1" si="12"/>
        <v>31</v>
      </c>
      <c r="AG68" s="57">
        <f t="shared" ca="1" si="13"/>
        <v>2.3143749164193084</v>
      </c>
      <c r="AH68" s="44">
        <f t="shared" ca="1" si="7"/>
        <v>146.47112039331336</v>
      </c>
      <c r="AI68" s="52">
        <f t="shared" ca="1" si="16"/>
        <v>9.213910933514792E-2</v>
      </c>
    </row>
    <row r="69" spans="24:35" x14ac:dyDescent="0.2">
      <c r="X69" s="76">
        <f>ROW()</f>
        <v>69</v>
      </c>
      <c r="Y69" s="77">
        <f t="shared" ca="1" si="17"/>
        <v>92.5</v>
      </c>
      <c r="Z69" s="78" t="e">
        <f t="shared" ca="1" si="18"/>
        <v>#N/A</v>
      </c>
      <c r="AA69" s="79">
        <f t="array" aca="1" ref="AA69" ca="1">(OFFSET($Z$7,MIN(IF(ISERROR(OFFSET($Z69,1,0,MAX($L$3-$X69+$X$7-1,1))),99999,ROW(OFFSET($Z69,1,0,MAX($L$3-$X69+$X$7-1,1)))))-$X$7,0)
-OFFSET($Z$7,MAX(IF(ISERROR(OFFSET($Z$7,0,0,$X69-$X$7)),0,ROW(OFFSET($Z$7,0,0,$X69-$X$7))))-$X$7,0))
/(MIN(IF(ISERROR(OFFSET($Z69,1,0,MAX($L$3-$X69+$X$7-1,1))),99999,ROW(OFFSET($Z69,1,0,MAX($L$3-$X69+$X$7-1,1)))))
-MAX(IF(ISERROR(OFFSET($Z$7,0,0,$X69-$X$7)),0,ROW(OFFSET($Z$7,0,0,$X69-$X$7)))))</f>
        <v>-2.3152547132103249E-5</v>
      </c>
      <c r="AB69" s="78">
        <f t="shared" ca="1" si="19"/>
        <v>2.3136340349110869</v>
      </c>
      <c r="AC69" s="75">
        <f t="shared" ca="1" si="5"/>
        <v>146.44735733439535</v>
      </c>
      <c r="AD69" s="75">
        <f t="shared" ca="1" si="20"/>
        <v>0</v>
      </c>
      <c r="AF69" s="46">
        <f t="shared" ca="1" si="12"/>
        <v>32</v>
      </c>
      <c r="AG69" s="57">
        <f t="shared" ca="1" si="13"/>
        <v>2.3143517638721764</v>
      </c>
      <c r="AH69" s="44">
        <f t="shared" ca="1" si="7"/>
        <v>146.47037785389429</v>
      </c>
      <c r="AI69" s="52">
        <f t="shared" ca="1" si="16"/>
        <v>9.213910933514792E-2</v>
      </c>
    </row>
    <row r="70" spans="24:35" x14ac:dyDescent="0.2">
      <c r="X70" s="76">
        <f>ROW()</f>
        <v>70</v>
      </c>
      <c r="Y70" s="77">
        <f t="shared" ca="1" si="17"/>
        <v>94</v>
      </c>
      <c r="Z70" s="78" t="e">
        <f t="shared" ca="1" si="18"/>
        <v>#N/A</v>
      </c>
      <c r="AA70" s="79">
        <f t="array" aca="1" ref="AA70" ca="1">(OFFSET($Z$7,MIN(IF(ISERROR(OFFSET($Z70,1,0,MAX($L$3-$X70+$X$7-1,1))),99999,ROW(OFFSET($Z70,1,0,MAX($L$3-$X70+$X$7-1,1)))))-$X$7,0)
-OFFSET($Z$7,MAX(IF(ISERROR(OFFSET($Z$7,0,0,$X70-$X$7)),0,ROW(OFFSET($Z$7,0,0,$X70-$X$7))))-$X$7,0))
/(MIN(IF(ISERROR(OFFSET($Z70,1,0,MAX($L$3-$X70+$X$7-1,1))),99999,ROW(OFFSET($Z70,1,0,MAX($L$3-$X70+$X$7-1,1)))))
-MAX(IF(ISERROR(OFFSET($Z$7,0,0,$X70-$X$7)),0,ROW(OFFSET($Z$7,0,0,$X70-$X$7)))))</f>
        <v>-2.3152547132103249E-5</v>
      </c>
      <c r="AB70" s="78">
        <f t="shared" ca="1" si="19"/>
        <v>2.313610882363955</v>
      </c>
      <c r="AC70" s="75">
        <f t="shared" ca="1" si="5"/>
        <v>146.44661467899846</v>
      </c>
      <c r="AD70" s="75">
        <f t="shared" ca="1" si="20"/>
        <v>0</v>
      </c>
      <c r="AF70" s="46">
        <f t="shared" ca="1" si="12"/>
        <v>32</v>
      </c>
      <c r="AG70" s="57">
        <f t="shared" ca="1" si="13"/>
        <v>2.3143517638721764</v>
      </c>
      <c r="AH70" s="44">
        <f t="shared" ca="1" si="7"/>
        <v>146.47037785389429</v>
      </c>
      <c r="AI70" s="52">
        <f t="shared" ca="1" si="16"/>
        <v>9.213910933514792E-2</v>
      </c>
    </row>
    <row r="71" spans="24:35" x14ac:dyDescent="0.2">
      <c r="X71" s="76">
        <f>ROW()</f>
        <v>71</v>
      </c>
      <c r="Y71" s="77">
        <f t="shared" ca="1" si="17"/>
        <v>95.5</v>
      </c>
      <c r="Z71" s="78" t="e">
        <f t="shared" ca="1" si="18"/>
        <v>#N/A</v>
      </c>
      <c r="AA71" s="79">
        <f t="array" aca="1" ref="AA71" ca="1">(OFFSET($Z$7,MIN(IF(ISERROR(OFFSET($Z71,1,0,MAX($L$3-$X71+$X$7-1,1))),99999,ROW(OFFSET($Z71,1,0,MAX($L$3-$X71+$X$7-1,1)))))-$X$7,0)
-OFFSET($Z$7,MAX(IF(ISERROR(OFFSET($Z$7,0,0,$X71-$X$7)),0,ROW(OFFSET($Z$7,0,0,$X71-$X$7))))-$X$7,0))
/(MIN(IF(ISERROR(OFFSET($Z71,1,0,MAX($L$3-$X71+$X$7-1,1))),99999,ROW(OFFSET($Z71,1,0,MAX($L$3-$X71+$X$7-1,1)))))
-MAX(IF(ISERROR(OFFSET($Z$7,0,0,$X71-$X$7)),0,ROW(OFFSET($Z$7,0,0,$X71-$X$7)))))</f>
        <v>-2.3152547132103249E-5</v>
      </c>
      <c r="AB71" s="78">
        <f t="shared" ca="1" si="19"/>
        <v>2.313587729816823</v>
      </c>
      <c r="AC71" s="75">
        <f t="shared" ca="1" si="5"/>
        <v>146.44587201997641</v>
      </c>
      <c r="AD71" s="75">
        <f t="shared" ca="1" si="20"/>
        <v>0</v>
      </c>
      <c r="AF71" s="46">
        <f t="shared" ca="1" si="12"/>
        <v>33</v>
      </c>
      <c r="AG71" s="57">
        <f t="shared" ca="1" si="13"/>
        <v>2.3143286113250445</v>
      </c>
      <c r="AH71" s="44">
        <f t="shared" ca="1" si="7"/>
        <v>146.46963531085177</v>
      </c>
      <c r="AI71" s="52">
        <f t="shared" ref="AI71:AI104" ca="1" si="21">IF(OFFSET(AD$7,(ROW()-ROW(AD$7))/2,0)&lt;=0,MAX(OFFSET(AC$7,0,0,$L$3))/150,OFFSET(AD$7,(ROW()-ROW(AD$7))/2,0))</f>
        <v>9.213910933514792E-2</v>
      </c>
    </row>
    <row r="72" spans="24:35" x14ac:dyDescent="0.2">
      <c r="X72" s="76">
        <f>ROW()</f>
        <v>72</v>
      </c>
      <c r="Y72" s="77">
        <f t="shared" ca="1" si="17"/>
        <v>97</v>
      </c>
      <c r="Z72" s="78" t="e">
        <f t="shared" ca="1" si="18"/>
        <v>#N/A</v>
      </c>
      <c r="AA72" s="79">
        <f t="array" aca="1" ref="AA72" ca="1">(OFFSET($Z$7,MIN(IF(ISERROR(OFFSET($Z72,1,0,MAX($L$3-$X72+$X$7-1,1))),99999,ROW(OFFSET($Z72,1,0,MAX($L$3-$X72+$X$7-1,1)))))-$X$7,0)
-OFFSET($Z$7,MAX(IF(ISERROR(OFFSET($Z$7,0,0,$X72-$X$7)),0,ROW(OFFSET($Z$7,0,0,$X72-$X$7))))-$X$7,0))
/(MIN(IF(ISERROR(OFFSET($Z72,1,0,MAX($L$3-$X72+$X$7-1,1))),99999,ROW(OFFSET($Z72,1,0,MAX($L$3-$X72+$X$7-1,1)))))
-MAX(IF(ISERROR(OFFSET($Z$7,0,0,$X72-$X$7)),0,ROW(OFFSET($Z$7,0,0,$X72-$X$7)))))</f>
        <v>-2.3152547132103249E-5</v>
      </c>
      <c r="AB72" s="78">
        <f t="shared" ca="1" si="19"/>
        <v>2.3135645772696911</v>
      </c>
      <c r="AC72" s="75">
        <f t="shared" ref="AC72:AC135" ca="1" si="22">MIN(AB72+3*SQRT((AB72)*(MAX($E$6,1)-AB72)/MAX(OFFSET(D$6,ROW()-ROW(AC$6),0),1)),MAX($E$6,1))</f>
        <v>146.44512935732905</v>
      </c>
      <c r="AD72" s="75">
        <f t="shared" ca="1" si="20"/>
        <v>0</v>
      </c>
      <c r="AF72" s="46">
        <f t="shared" ca="1" si="12"/>
        <v>33</v>
      </c>
      <c r="AG72" s="57">
        <f t="shared" ca="1" si="13"/>
        <v>2.3143286113250445</v>
      </c>
      <c r="AH72" s="44">
        <f t="shared" ref="AH72:AH104" ca="1" si="23">OFFSET(AC$7,(ROW()-ROW(AC$7))/2,0)</f>
        <v>146.46963531085177</v>
      </c>
      <c r="AI72" s="52">
        <f t="shared" ca="1" si="21"/>
        <v>9.213910933514792E-2</v>
      </c>
    </row>
    <row r="73" spans="24:35" x14ac:dyDescent="0.2">
      <c r="X73" s="76">
        <f>ROW()</f>
        <v>73</v>
      </c>
      <c r="Y73" s="77">
        <f t="shared" ca="1" si="17"/>
        <v>98.5</v>
      </c>
      <c r="Z73" s="78" t="e">
        <f t="shared" ca="1" si="18"/>
        <v>#N/A</v>
      </c>
      <c r="AA73" s="79">
        <f t="array" aca="1" ref="AA73" ca="1">(OFFSET($Z$7,MIN(IF(ISERROR(OFFSET($Z73,1,0,MAX($L$3-$X73+$X$7-1,1))),99999,ROW(OFFSET($Z73,1,0,MAX($L$3-$X73+$X$7-1,1)))))-$X$7,0)
-OFFSET($Z$7,MAX(IF(ISERROR(OFFSET($Z$7,0,0,$X73-$X$7)),0,ROW(OFFSET($Z$7,0,0,$X73-$X$7))))-$X$7,0))
/(MIN(IF(ISERROR(OFFSET($Z73,1,0,MAX($L$3-$X73+$X$7-1,1))),99999,ROW(OFFSET($Z73,1,0,MAX($L$3-$X73+$X$7-1,1)))))
-MAX(IF(ISERROR(OFFSET($Z$7,0,0,$X73-$X$7)),0,ROW(OFFSET($Z$7,0,0,$X73-$X$7)))))</f>
        <v>-2.3152547132103249E-5</v>
      </c>
      <c r="AB73" s="78">
        <f t="shared" ca="1" si="19"/>
        <v>2.3135414247225592</v>
      </c>
      <c r="AC73" s="75">
        <f t="shared" ca="1" si="22"/>
        <v>146.44438669105639</v>
      </c>
      <c r="AD73" s="75">
        <f t="shared" ca="1" si="20"/>
        <v>0</v>
      </c>
      <c r="AF73" s="46">
        <f t="shared" ref="AF73:AF136" ca="1" si="24">0.5+INT((ROW()-ROW(AF$6))/2)-IF($AG74&lt;&gt;$AG73,0.5,0)+IF($AG72&lt;&gt;$AG73,0.5,0)</f>
        <v>34</v>
      </c>
      <c r="AG73" s="57">
        <f t="shared" ref="AG73:AG104" ca="1" si="25">OFFSET(AB$7,(ROW()-ROW(AB$7))/2,0)</f>
        <v>2.3143054587779126</v>
      </c>
      <c r="AH73" s="44">
        <f t="shared" ca="1" si="23"/>
        <v>146.46889276418577</v>
      </c>
      <c r="AI73" s="52">
        <f t="shared" ca="1" si="21"/>
        <v>9.213910933514792E-2</v>
      </c>
    </row>
    <row r="74" spans="24:35" x14ac:dyDescent="0.2">
      <c r="X74" s="76">
        <f>ROW()</f>
        <v>74</v>
      </c>
      <c r="Y74" s="77">
        <f t="shared" ca="1" si="17"/>
        <v>100</v>
      </c>
      <c r="Z74" s="78" t="e">
        <f t="shared" ca="1" si="18"/>
        <v>#N/A</v>
      </c>
      <c r="AA74" s="79">
        <f t="array" aca="1" ref="AA74" ca="1">(OFFSET($Z$7,MIN(IF(ISERROR(OFFSET($Z74,1,0,MAX($L$3-$X74+$X$7-1,1))),99999,ROW(OFFSET($Z74,1,0,MAX($L$3-$X74+$X$7-1,1)))))-$X$7,0)
-OFFSET($Z$7,MAX(IF(ISERROR(OFFSET($Z$7,0,0,$X74-$X$7)),0,ROW(OFFSET($Z$7,0,0,$X74-$X$7))))-$X$7,0))
/(MIN(IF(ISERROR(OFFSET($Z74,1,0,MAX($L$3-$X74+$X$7-1,1))),99999,ROW(OFFSET($Z74,1,0,MAX($L$3-$X74+$X$7-1,1)))))
-MAX(IF(ISERROR(OFFSET($Z$7,0,0,$X74-$X$7)),0,ROW(OFFSET($Z$7,0,0,$X74-$X$7)))))</f>
        <v>-2.3152547132103249E-5</v>
      </c>
      <c r="AB74" s="78">
        <f t="shared" ca="1" si="19"/>
        <v>2.3135182721754273</v>
      </c>
      <c r="AC74" s="75">
        <f t="shared" ca="1" si="22"/>
        <v>146.44364402115838</v>
      </c>
      <c r="AD74" s="75">
        <f t="shared" ca="1" si="20"/>
        <v>0</v>
      </c>
      <c r="AF74" s="46">
        <f t="shared" ca="1" si="24"/>
        <v>34</v>
      </c>
      <c r="AG74" s="57">
        <f t="shared" ca="1" si="25"/>
        <v>2.3143054587779126</v>
      </c>
      <c r="AH74" s="44">
        <f t="shared" ca="1" si="23"/>
        <v>146.46889276418577</v>
      </c>
      <c r="AI74" s="52">
        <f t="shared" ca="1" si="21"/>
        <v>9.213910933514792E-2</v>
      </c>
    </row>
    <row r="75" spans="24:35" x14ac:dyDescent="0.2">
      <c r="X75" s="76">
        <f>ROW()</f>
        <v>75</v>
      </c>
      <c r="Y75" s="77">
        <f t="shared" ca="1" si="17"/>
        <v>101.5</v>
      </c>
      <c r="Z75" s="78" t="e">
        <f t="shared" ca="1" si="18"/>
        <v>#N/A</v>
      </c>
      <c r="AA75" s="79">
        <f t="array" aca="1" ref="AA75" ca="1">(OFFSET($Z$7,MIN(IF(ISERROR(OFFSET($Z75,1,0,MAX($L$3-$X75+$X$7-1,1))),99999,ROW(OFFSET($Z75,1,0,MAX($L$3-$X75+$X$7-1,1)))))-$X$7,0)
-OFFSET($Z$7,MAX(IF(ISERROR(OFFSET($Z$7,0,0,$X75-$X$7)),0,ROW(OFFSET($Z$7,0,0,$X75-$X$7))))-$X$7,0))
/(MIN(IF(ISERROR(OFFSET($Z75,1,0,MAX($L$3-$X75+$X$7-1,1))),99999,ROW(OFFSET($Z75,1,0,MAX($L$3-$X75+$X$7-1,1)))))
-MAX(IF(ISERROR(OFFSET($Z$7,0,0,$X75-$X$7)),0,ROW(OFFSET($Z$7,0,0,$X75-$X$7)))))</f>
        <v>-2.3152547132103249E-5</v>
      </c>
      <c r="AB75" s="78">
        <f t="shared" ca="1" si="19"/>
        <v>2.3134951196282953</v>
      </c>
      <c r="AC75" s="75">
        <f t="shared" ca="1" si="22"/>
        <v>146.44290134763494</v>
      </c>
      <c r="AD75" s="75">
        <f t="shared" ca="1" si="20"/>
        <v>0</v>
      </c>
      <c r="AF75" s="46">
        <f t="shared" ca="1" si="24"/>
        <v>35</v>
      </c>
      <c r="AG75" s="57">
        <f t="shared" ca="1" si="25"/>
        <v>2.3142823062307807</v>
      </c>
      <c r="AH75" s="44">
        <f t="shared" ca="1" si="23"/>
        <v>146.46815021389611</v>
      </c>
      <c r="AI75" s="52">
        <f t="shared" ca="1" si="21"/>
        <v>9.213910933514792E-2</v>
      </c>
    </row>
    <row r="76" spans="24:35" x14ac:dyDescent="0.2">
      <c r="X76" s="76">
        <f>ROW()</f>
        <v>76</v>
      </c>
      <c r="Y76" s="77">
        <f t="shared" ca="1" si="17"/>
        <v>103</v>
      </c>
      <c r="Z76" s="78" t="e">
        <f t="shared" ca="1" si="18"/>
        <v>#N/A</v>
      </c>
      <c r="AA76" s="79">
        <f t="array" aca="1" ref="AA76" ca="1">(OFFSET($Z$7,MIN(IF(ISERROR(OFFSET($Z76,1,0,MAX($L$3-$X76+$X$7-1,1))),99999,ROW(OFFSET($Z76,1,0,MAX($L$3-$X76+$X$7-1,1)))))-$X$7,0)
-OFFSET($Z$7,MAX(IF(ISERROR(OFFSET($Z$7,0,0,$X76-$X$7)),0,ROW(OFFSET($Z$7,0,0,$X76-$X$7))))-$X$7,0))
/(MIN(IF(ISERROR(OFFSET($Z76,1,0,MAX($L$3-$X76+$X$7-1,1))),99999,ROW(OFFSET($Z76,1,0,MAX($L$3-$X76+$X$7-1,1)))))
-MAX(IF(ISERROR(OFFSET($Z$7,0,0,$X76-$X$7)),0,ROW(OFFSET($Z$7,0,0,$X76-$X$7)))))</f>
        <v>-2.3152547132103249E-5</v>
      </c>
      <c r="AB76" s="78">
        <f t="shared" ca="1" si="19"/>
        <v>2.3134719670811634</v>
      </c>
      <c r="AC76" s="75">
        <f t="shared" ca="1" si="22"/>
        <v>146.44215867048604</v>
      </c>
      <c r="AD76" s="75">
        <f t="shared" ca="1" si="20"/>
        <v>0</v>
      </c>
      <c r="AF76" s="46">
        <f t="shared" ca="1" si="24"/>
        <v>35</v>
      </c>
      <c r="AG76" s="57">
        <f t="shared" ca="1" si="25"/>
        <v>2.3142823062307807</v>
      </c>
      <c r="AH76" s="44">
        <f t="shared" ca="1" si="23"/>
        <v>146.46815021389611</v>
      </c>
      <c r="AI76" s="52">
        <f t="shared" ca="1" si="21"/>
        <v>9.213910933514792E-2</v>
      </c>
    </row>
    <row r="77" spans="24:35" x14ac:dyDescent="0.2">
      <c r="X77" s="76">
        <f>ROW()</f>
        <v>77</v>
      </c>
      <c r="Y77" s="77">
        <f t="shared" ca="1" si="17"/>
        <v>104.5</v>
      </c>
      <c r="Z77" s="78" t="e">
        <f t="shared" ca="1" si="18"/>
        <v>#N/A</v>
      </c>
      <c r="AA77" s="79">
        <f t="array" aca="1" ref="AA77" ca="1">(OFFSET($Z$7,MIN(IF(ISERROR(OFFSET($Z77,1,0,MAX($L$3-$X77+$X$7-1,1))),99999,ROW(OFFSET($Z77,1,0,MAX($L$3-$X77+$X$7-1,1)))))-$X$7,0)
-OFFSET($Z$7,MAX(IF(ISERROR(OFFSET($Z$7,0,0,$X77-$X$7)),0,ROW(OFFSET($Z$7,0,0,$X77-$X$7))))-$X$7,0))
/(MIN(IF(ISERROR(OFFSET($Z77,1,0,MAX($L$3-$X77+$X$7-1,1))),99999,ROW(OFFSET($Z77,1,0,MAX($L$3-$X77+$X$7-1,1)))))
-MAX(IF(ISERROR(OFFSET($Z$7,0,0,$X77-$X$7)),0,ROW(OFFSET($Z$7,0,0,$X77-$X$7)))))</f>
        <v>-2.3152547132103249E-5</v>
      </c>
      <c r="AB77" s="78">
        <f t="shared" ca="1" si="19"/>
        <v>2.3134488145340315</v>
      </c>
      <c r="AC77" s="75">
        <f t="shared" ca="1" si="22"/>
        <v>146.4414159897116</v>
      </c>
      <c r="AD77" s="75">
        <f t="shared" ca="1" si="20"/>
        <v>0</v>
      </c>
      <c r="AF77" s="46">
        <f t="shared" ca="1" si="24"/>
        <v>36</v>
      </c>
      <c r="AG77" s="57">
        <f t="shared" ca="1" si="25"/>
        <v>2.3142591536836488</v>
      </c>
      <c r="AH77" s="44">
        <f t="shared" ca="1" si="23"/>
        <v>146.46740765998288</v>
      </c>
      <c r="AI77" s="52">
        <f t="shared" ca="1" si="21"/>
        <v>9.213910933514792E-2</v>
      </c>
    </row>
    <row r="78" spans="24:35" x14ac:dyDescent="0.2">
      <c r="X78" s="76">
        <f>ROW()</f>
        <v>78</v>
      </c>
      <c r="Y78" s="77">
        <f t="shared" ca="1" si="17"/>
        <v>106</v>
      </c>
      <c r="Z78" s="78" t="e">
        <f t="shared" ca="1" si="18"/>
        <v>#N/A</v>
      </c>
      <c r="AA78" s="79">
        <f t="array" aca="1" ref="AA78" ca="1">(OFFSET($Z$7,MIN(IF(ISERROR(OFFSET($Z78,1,0,MAX($L$3-$X78+$X$7-1,1))),99999,ROW(OFFSET($Z78,1,0,MAX($L$3-$X78+$X$7-1,1)))))-$X$7,0)
-OFFSET($Z$7,MAX(IF(ISERROR(OFFSET($Z$7,0,0,$X78-$X$7)),0,ROW(OFFSET($Z$7,0,0,$X78-$X$7))))-$X$7,0))
/(MIN(IF(ISERROR(OFFSET($Z78,1,0,MAX($L$3-$X78+$X$7-1,1))),99999,ROW(OFFSET($Z78,1,0,MAX($L$3-$X78+$X$7-1,1)))))
-MAX(IF(ISERROR(OFFSET($Z$7,0,0,$X78-$X$7)),0,ROW(OFFSET($Z$7,0,0,$X78-$X$7)))))</f>
        <v>-2.3152547132103249E-5</v>
      </c>
      <c r="AB78" s="78">
        <f t="shared" ca="1" si="19"/>
        <v>2.3134256619868996</v>
      </c>
      <c r="AC78" s="75">
        <f t="shared" ca="1" si="22"/>
        <v>146.44067330531158</v>
      </c>
      <c r="AD78" s="75">
        <f t="shared" ca="1" si="20"/>
        <v>0</v>
      </c>
      <c r="AF78" s="46">
        <f t="shared" ca="1" si="24"/>
        <v>36</v>
      </c>
      <c r="AG78" s="57">
        <f t="shared" ca="1" si="25"/>
        <v>2.3142591536836488</v>
      </c>
      <c r="AH78" s="44">
        <f t="shared" ca="1" si="23"/>
        <v>146.46740765998288</v>
      </c>
      <c r="AI78" s="52">
        <f t="shared" ca="1" si="21"/>
        <v>9.213910933514792E-2</v>
      </c>
    </row>
    <row r="79" spans="24:35" x14ac:dyDescent="0.2">
      <c r="X79" s="76">
        <f>ROW()</f>
        <v>79</v>
      </c>
      <c r="Y79" s="77">
        <f t="shared" ca="1" si="17"/>
        <v>107.5</v>
      </c>
      <c r="Z79" s="78" t="e">
        <f t="shared" ca="1" si="18"/>
        <v>#N/A</v>
      </c>
      <c r="AA79" s="79">
        <f t="array" aca="1" ref="AA79" ca="1">(OFFSET($Z$7,MIN(IF(ISERROR(OFFSET($Z79,1,0,MAX($L$3-$X79+$X$7-1,1))),99999,ROW(OFFSET($Z79,1,0,MAX($L$3-$X79+$X$7-1,1)))))-$X$7,0)
-OFFSET($Z$7,MAX(IF(ISERROR(OFFSET($Z$7,0,0,$X79-$X$7)),0,ROW(OFFSET($Z$7,0,0,$X79-$X$7))))-$X$7,0))
/(MIN(IF(ISERROR(OFFSET($Z79,1,0,MAX($L$3-$X79+$X$7-1,1))),99999,ROW(OFFSET($Z79,1,0,MAX($L$3-$X79+$X$7-1,1)))))
-MAX(IF(ISERROR(OFFSET($Z$7,0,0,$X79-$X$7)),0,ROW(OFFSET($Z$7,0,0,$X79-$X$7)))))</f>
        <v>-2.3152547132103249E-5</v>
      </c>
      <c r="AB79" s="78">
        <f t="shared" ca="1" si="19"/>
        <v>2.3134025094397677</v>
      </c>
      <c r="AC79" s="75">
        <f t="shared" ca="1" si="22"/>
        <v>146.43993061728591</v>
      </c>
      <c r="AD79" s="75">
        <f t="shared" ca="1" si="20"/>
        <v>0</v>
      </c>
      <c r="AF79" s="46">
        <f t="shared" ca="1" si="24"/>
        <v>37</v>
      </c>
      <c r="AG79" s="57">
        <f t="shared" ca="1" si="25"/>
        <v>2.3142360011365168</v>
      </c>
      <c r="AH79" s="44">
        <f t="shared" ca="1" si="23"/>
        <v>146.46666510244597</v>
      </c>
      <c r="AI79" s="52">
        <f t="shared" ca="1" si="21"/>
        <v>9.213910933514792E-2</v>
      </c>
    </row>
    <row r="80" spans="24:35" x14ac:dyDescent="0.2">
      <c r="X80" s="76">
        <f>ROW()</f>
        <v>80</v>
      </c>
      <c r="Y80" s="77">
        <f t="shared" ca="1" si="17"/>
        <v>109</v>
      </c>
      <c r="Z80" s="78" t="e">
        <f t="shared" ca="1" si="18"/>
        <v>#N/A</v>
      </c>
      <c r="AA80" s="79">
        <f t="array" aca="1" ref="AA80" ca="1">(OFFSET($Z$7,MIN(IF(ISERROR(OFFSET($Z80,1,0,MAX($L$3-$X80+$X$7-1,1))),99999,ROW(OFFSET($Z80,1,0,MAX($L$3-$X80+$X$7-1,1)))))-$X$7,0)
-OFFSET($Z$7,MAX(IF(ISERROR(OFFSET($Z$7,0,0,$X80-$X$7)),0,ROW(OFFSET($Z$7,0,0,$X80-$X$7))))-$X$7,0))
/(MIN(IF(ISERROR(OFFSET($Z80,1,0,MAX($L$3-$X80+$X$7-1,1))),99999,ROW(OFFSET($Z80,1,0,MAX($L$3-$X80+$X$7-1,1)))))
-MAX(IF(ISERROR(OFFSET($Z$7,0,0,$X80-$X$7)),0,ROW(OFFSET($Z$7,0,0,$X80-$X$7)))))</f>
        <v>-2.3152547132103249E-5</v>
      </c>
      <c r="AB80" s="78">
        <f t="shared" ca="1" si="19"/>
        <v>2.3133793568926357</v>
      </c>
      <c r="AC80" s="75">
        <f t="shared" ca="1" si="22"/>
        <v>146.43918792563457</v>
      </c>
      <c r="AD80" s="75">
        <f t="shared" ca="1" si="20"/>
        <v>0</v>
      </c>
      <c r="AF80" s="46">
        <f t="shared" ca="1" si="24"/>
        <v>37</v>
      </c>
      <c r="AG80" s="57">
        <f t="shared" ca="1" si="25"/>
        <v>2.3142360011365168</v>
      </c>
      <c r="AH80" s="44">
        <f t="shared" ca="1" si="23"/>
        <v>146.46666510244597</v>
      </c>
      <c r="AI80" s="52">
        <f t="shared" ca="1" si="21"/>
        <v>9.213910933514792E-2</v>
      </c>
    </row>
    <row r="81" spans="24:35" x14ac:dyDescent="0.2">
      <c r="X81" s="76">
        <f>ROW()</f>
        <v>81</v>
      </c>
      <c r="Y81" s="77">
        <f t="shared" ca="1" si="17"/>
        <v>110.5</v>
      </c>
      <c r="Z81" s="78" t="e">
        <f t="shared" ca="1" si="18"/>
        <v>#N/A</v>
      </c>
      <c r="AA81" s="79">
        <f t="array" aca="1" ref="AA81" ca="1">(OFFSET($Z$7,MIN(IF(ISERROR(OFFSET($Z81,1,0,MAX($L$3-$X81+$X$7-1,1))),99999,ROW(OFFSET($Z81,1,0,MAX($L$3-$X81+$X$7-1,1)))))-$X$7,0)
-OFFSET($Z$7,MAX(IF(ISERROR(OFFSET($Z$7,0,0,$X81-$X$7)),0,ROW(OFFSET($Z$7,0,0,$X81-$X$7))))-$X$7,0))
/(MIN(IF(ISERROR(OFFSET($Z81,1,0,MAX($L$3-$X81+$X$7-1,1))),99999,ROW(OFFSET($Z81,1,0,MAX($L$3-$X81+$X$7-1,1)))))
-MAX(IF(ISERROR(OFFSET($Z$7,0,0,$X81-$X$7)),0,ROW(OFFSET($Z$7,0,0,$X81-$X$7)))))</f>
        <v>-2.3152547132103249E-5</v>
      </c>
      <c r="AB81" s="78">
        <f t="shared" ca="1" si="19"/>
        <v>2.3133562043455038</v>
      </c>
      <c r="AC81" s="75">
        <f t="shared" ca="1" si="22"/>
        <v>146.43844523035747</v>
      </c>
      <c r="AD81" s="75">
        <f t="shared" ca="1" si="20"/>
        <v>0</v>
      </c>
      <c r="AF81" s="46">
        <f t="shared" ca="1" si="24"/>
        <v>38</v>
      </c>
      <c r="AG81" s="57">
        <f t="shared" ca="1" si="25"/>
        <v>2.3142128485893849</v>
      </c>
      <c r="AH81" s="44">
        <f t="shared" ca="1" si="23"/>
        <v>146.46592254128529</v>
      </c>
      <c r="AI81" s="52">
        <f t="shared" ca="1" si="21"/>
        <v>9.213910933514792E-2</v>
      </c>
    </row>
    <row r="82" spans="24:35" x14ac:dyDescent="0.2">
      <c r="X82" s="76">
        <f>ROW()</f>
        <v>82</v>
      </c>
      <c r="Y82" s="77">
        <f t="shared" ca="1" si="17"/>
        <v>112</v>
      </c>
      <c r="Z82" s="78" t="e">
        <f t="shared" ca="1" si="18"/>
        <v>#N/A</v>
      </c>
      <c r="AA82" s="79">
        <f t="array" aca="1" ref="AA82" ca="1">(OFFSET($Z$7,MIN(IF(ISERROR(OFFSET($Z82,1,0,MAX($L$3-$X82+$X$7-1,1))),99999,ROW(OFFSET($Z82,1,0,MAX($L$3-$X82+$X$7-1,1)))))-$X$7,0)
-OFFSET($Z$7,MAX(IF(ISERROR(OFFSET($Z$7,0,0,$X82-$X$7)),0,ROW(OFFSET($Z$7,0,0,$X82-$X$7))))-$X$7,0))
/(MIN(IF(ISERROR(OFFSET($Z82,1,0,MAX($L$3-$X82+$X$7-1,1))),99999,ROW(OFFSET($Z82,1,0,MAX($L$3-$X82+$X$7-1,1)))))
-MAX(IF(ISERROR(OFFSET($Z$7,0,0,$X82-$X$7)),0,ROW(OFFSET($Z$7,0,0,$X82-$X$7)))))</f>
        <v>-2.3152547132103249E-5</v>
      </c>
      <c r="AB82" s="78">
        <f t="shared" ca="1" si="19"/>
        <v>2.3133330517983719</v>
      </c>
      <c r="AC82" s="75">
        <f t="shared" ca="1" si="22"/>
        <v>146.43770253145459</v>
      </c>
      <c r="AD82" s="75">
        <f t="shared" ca="1" si="20"/>
        <v>0</v>
      </c>
      <c r="AF82" s="46">
        <f t="shared" ca="1" si="24"/>
        <v>38</v>
      </c>
      <c r="AG82" s="57">
        <f t="shared" ca="1" si="25"/>
        <v>2.3142128485893849</v>
      </c>
      <c r="AH82" s="44">
        <f t="shared" ca="1" si="23"/>
        <v>146.46592254128529</v>
      </c>
      <c r="AI82" s="52">
        <f t="shared" ca="1" si="21"/>
        <v>9.213910933514792E-2</v>
      </c>
    </row>
    <row r="83" spans="24:35" x14ac:dyDescent="0.2">
      <c r="X83" s="76">
        <f>ROW()</f>
        <v>83</v>
      </c>
      <c r="Y83" s="77">
        <f t="shared" ca="1" si="17"/>
        <v>113.5</v>
      </c>
      <c r="Z83" s="78" t="e">
        <f t="shared" ca="1" si="18"/>
        <v>#N/A</v>
      </c>
      <c r="AA83" s="79">
        <f t="array" aca="1" ref="AA83" ca="1">(OFFSET($Z$7,MIN(IF(ISERROR(OFFSET($Z83,1,0,MAX($L$3-$X83+$X$7-1,1))),99999,ROW(OFFSET($Z83,1,0,MAX($L$3-$X83+$X$7-1,1)))))-$X$7,0)
-OFFSET($Z$7,MAX(IF(ISERROR(OFFSET($Z$7,0,0,$X83-$X$7)),0,ROW(OFFSET($Z$7,0,0,$X83-$X$7))))-$X$7,0))
/(MIN(IF(ISERROR(OFFSET($Z83,1,0,MAX($L$3-$X83+$X$7-1,1))),99999,ROW(OFFSET($Z83,1,0,MAX($L$3-$X83+$X$7-1,1)))))
-MAX(IF(ISERROR(OFFSET($Z$7,0,0,$X83-$X$7)),0,ROW(OFFSET($Z$7,0,0,$X83-$X$7)))))</f>
        <v>-2.3152547132103249E-5</v>
      </c>
      <c r="AB83" s="78">
        <f t="shared" ca="1" si="19"/>
        <v>2.31330989925124</v>
      </c>
      <c r="AC83" s="75">
        <f t="shared" ca="1" si="22"/>
        <v>146.43695982892586</v>
      </c>
      <c r="AD83" s="75">
        <f t="shared" ca="1" si="20"/>
        <v>0</v>
      </c>
      <c r="AF83" s="46">
        <f t="shared" ca="1" si="24"/>
        <v>39</v>
      </c>
      <c r="AG83" s="57">
        <f t="shared" ca="1" si="25"/>
        <v>2.314189696042253</v>
      </c>
      <c r="AH83" s="44">
        <f t="shared" ca="1" si="23"/>
        <v>146.46517997650085</v>
      </c>
      <c r="AI83" s="52">
        <f t="shared" ca="1" si="21"/>
        <v>9.213910933514792E-2</v>
      </c>
    </row>
    <row r="84" spans="24:35" x14ac:dyDescent="0.2">
      <c r="X84" s="76">
        <f>ROW()</f>
        <v>84</v>
      </c>
      <c r="Y84" s="77">
        <f t="shared" ca="1" si="17"/>
        <v>115</v>
      </c>
      <c r="Z84" s="78" t="e">
        <f t="shared" ca="1" si="18"/>
        <v>#N/A</v>
      </c>
      <c r="AA84" s="79">
        <f t="array" aca="1" ref="AA84" ca="1">(OFFSET($Z$7,MIN(IF(ISERROR(OFFSET($Z84,1,0,MAX($L$3-$X84+$X$7-1,1))),99999,ROW(OFFSET($Z84,1,0,MAX($L$3-$X84+$X$7-1,1)))))-$X$7,0)
-OFFSET($Z$7,MAX(IF(ISERROR(OFFSET($Z$7,0,0,$X84-$X$7)),0,ROW(OFFSET($Z$7,0,0,$X84-$X$7))))-$X$7,0))
/(MIN(IF(ISERROR(OFFSET($Z84,1,0,MAX($L$3-$X84+$X$7-1,1))),99999,ROW(OFFSET($Z84,1,0,MAX($L$3-$X84+$X$7-1,1)))))
-MAX(IF(ISERROR(OFFSET($Z$7,0,0,$X84-$X$7)),0,ROW(OFFSET($Z$7,0,0,$X84-$X$7)))))</f>
        <v>-2.3152547132103249E-5</v>
      </c>
      <c r="AB84" s="78">
        <f t="shared" ca="1" si="19"/>
        <v>2.3132867467041081</v>
      </c>
      <c r="AC84" s="75">
        <f t="shared" ca="1" si="22"/>
        <v>146.43621712277118</v>
      </c>
      <c r="AD84" s="75">
        <f t="shared" ca="1" si="20"/>
        <v>0</v>
      </c>
      <c r="AF84" s="46">
        <f t="shared" ca="1" si="24"/>
        <v>39</v>
      </c>
      <c r="AG84" s="57">
        <f t="shared" ca="1" si="25"/>
        <v>2.314189696042253</v>
      </c>
      <c r="AH84" s="44">
        <f t="shared" ca="1" si="23"/>
        <v>146.46517997650085</v>
      </c>
      <c r="AI84" s="52">
        <f t="shared" ca="1" si="21"/>
        <v>9.213910933514792E-2</v>
      </c>
    </row>
    <row r="85" spans="24:35" x14ac:dyDescent="0.2">
      <c r="X85" s="76">
        <f>ROW()</f>
        <v>85</v>
      </c>
      <c r="Y85" s="77">
        <f t="shared" ca="1" si="17"/>
        <v>116.5</v>
      </c>
      <c r="Z85" s="78" t="e">
        <f t="shared" ca="1" si="18"/>
        <v>#N/A</v>
      </c>
      <c r="AA85" s="79">
        <f t="array" aca="1" ref="AA85" ca="1">(OFFSET($Z$7,MIN(IF(ISERROR(OFFSET($Z85,1,0,MAX($L$3-$X85+$X$7-1,1))),99999,ROW(OFFSET($Z85,1,0,MAX($L$3-$X85+$X$7-1,1)))))-$X$7,0)
-OFFSET($Z$7,MAX(IF(ISERROR(OFFSET($Z$7,0,0,$X85-$X$7)),0,ROW(OFFSET($Z$7,0,0,$X85-$X$7))))-$X$7,0))
/(MIN(IF(ISERROR(OFFSET($Z85,1,0,MAX($L$3-$X85+$X$7-1,1))),99999,ROW(OFFSET($Z85,1,0,MAX($L$3-$X85+$X$7-1,1)))))
-MAX(IF(ISERROR(OFFSET($Z$7,0,0,$X85-$X$7)),0,ROW(OFFSET($Z$7,0,0,$X85-$X$7)))))</f>
        <v>-2.3152547132103249E-5</v>
      </c>
      <c r="AB85" s="78">
        <f t="shared" ca="1" si="19"/>
        <v>2.3132635941569761</v>
      </c>
      <c r="AC85" s="75">
        <f t="shared" ca="1" si="22"/>
        <v>146.43547441299057</v>
      </c>
      <c r="AD85" s="75">
        <f t="shared" ca="1" si="20"/>
        <v>0</v>
      </c>
      <c r="AF85" s="46">
        <f t="shared" ca="1" si="24"/>
        <v>40</v>
      </c>
      <c r="AG85" s="57">
        <f t="shared" ca="1" si="25"/>
        <v>2.3141665434951211</v>
      </c>
      <c r="AH85" s="44">
        <f t="shared" ca="1" si="23"/>
        <v>146.46443740809255</v>
      </c>
      <c r="AI85" s="52">
        <f t="shared" ca="1" si="21"/>
        <v>9.213910933514792E-2</v>
      </c>
    </row>
    <row r="86" spans="24:35" x14ac:dyDescent="0.2">
      <c r="X86" s="76">
        <f>ROW()</f>
        <v>86</v>
      </c>
      <c r="Y86" s="77">
        <f t="shared" ca="1" si="17"/>
        <v>118</v>
      </c>
      <c r="Z86" s="78" t="e">
        <f t="shared" ca="1" si="18"/>
        <v>#N/A</v>
      </c>
      <c r="AA86" s="79">
        <f t="array" aca="1" ref="AA86" ca="1">(OFFSET($Z$7,MIN(IF(ISERROR(OFFSET($Z86,1,0,MAX($L$3-$X86+$X$7-1,1))),99999,ROW(OFFSET($Z86,1,0,MAX($L$3-$X86+$X$7-1,1)))))-$X$7,0)
-OFFSET($Z$7,MAX(IF(ISERROR(OFFSET($Z$7,0,0,$X86-$X$7)),0,ROW(OFFSET($Z$7,0,0,$X86-$X$7))))-$X$7,0))
/(MIN(IF(ISERROR(OFFSET($Z86,1,0,MAX($L$3-$X86+$X$7-1,1))),99999,ROW(OFFSET($Z86,1,0,MAX($L$3-$X86+$X$7-1,1)))))
-MAX(IF(ISERROR(OFFSET($Z$7,0,0,$X86-$X$7)),0,ROW(OFFSET($Z$7,0,0,$X86-$X$7)))))</f>
        <v>-2.3152547132103249E-5</v>
      </c>
      <c r="AB86" s="78">
        <f t="shared" ca="1" si="19"/>
        <v>2.3132404416098442</v>
      </c>
      <c r="AC86" s="75">
        <f t="shared" ca="1" si="22"/>
        <v>146.43473169958392</v>
      </c>
      <c r="AD86" s="75">
        <f t="shared" ca="1" si="20"/>
        <v>0</v>
      </c>
      <c r="AF86" s="46">
        <f t="shared" ca="1" si="24"/>
        <v>40</v>
      </c>
      <c r="AG86" s="57">
        <f t="shared" ca="1" si="25"/>
        <v>2.3141665434951211</v>
      </c>
      <c r="AH86" s="44">
        <f t="shared" ca="1" si="23"/>
        <v>146.46443740809255</v>
      </c>
      <c r="AI86" s="52">
        <f t="shared" ca="1" si="21"/>
        <v>9.213910933514792E-2</v>
      </c>
    </row>
    <row r="87" spans="24:35" x14ac:dyDescent="0.2">
      <c r="X87" s="76">
        <f>ROW()</f>
        <v>87</v>
      </c>
      <c r="Y87" s="77">
        <f t="shared" ca="1" si="17"/>
        <v>119.5</v>
      </c>
      <c r="Z87" s="78" t="e">
        <f t="shared" ca="1" si="18"/>
        <v>#N/A</v>
      </c>
      <c r="AA87" s="79">
        <f t="array" aca="1" ref="AA87" ca="1">(OFFSET($Z$7,MIN(IF(ISERROR(OFFSET($Z87,1,0,MAX($L$3-$X87+$X$7-1,1))),99999,ROW(OFFSET($Z87,1,0,MAX($L$3-$X87+$X$7-1,1)))))-$X$7,0)
-OFFSET($Z$7,MAX(IF(ISERROR(OFFSET($Z$7,0,0,$X87-$X$7)),0,ROW(OFFSET($Z$7,0,0,$X87-$X$7))))-$X$7,0))
/(MIN(IF(ISERROR(OFFSET($Z87,1,0,MAX($L$3-$X87+$X$7-1,1))),99999,ROW(OFFSET($Z87,1,0,MAX($L$3-$X87+$X$7-1,1)))))
-MAX(IF(ISERROR(OFFSET($Z$7,0,0,$X87-$X$7)),0,ROW(OFFSET($Z$7,0,0,$X87-$X$7)))))</f>
        <v>-2.3152547132103249E-5</v>
      </c>
      <c r="AB87" s="78">
        <f t="shared" ca="1" si="19"/>
        <v>2.3132172890627123</v>
      </c>
      <c r="AC87" s="75">
        <f t="shared" ca="1" si="22"/>
        <v>146.43398898255123</v>
      </c>
      <c r="AD87" s="75">
        <f t="shared" ca="1" si="20"/>
        <v>0</v>
      </c>
      <c r="AF87" s="46">
        <f t="shared" ca="1" si="24"/>
        <v>41</v>
      </c>
      <c r="AG87" s="57">
        <f t="shared" ca="1" si="25"/>
        <v>2.3141433909479892</v>
      </c>
      <c r="AH87" s="44">
        <f t="shared" ca="1" si="23"/>
        <v>146.46369483606031</v>
      </c>
      <c r="AI87" s="52">
        <f t="shared" ca="1" si="21"/>
        <v>9.213910933514792E-2</v>
      </c>
    </row>
    <row r="88" spans="24:35" x14ac:dyDescent="0.2">
      <c r="X88" s="76">
        <f>ROW()</f>
        <v>88</v>
      </c>
      <c r="Y88" s="77">
        <f t="shared" ca="1" si="17"/>
        <v>121</v>
      </c>
      <c r="Z88" s="78" t="e">
        <f t="shared" ca="1" si="18"/>
        <v>#N/A</v>
      </c>
      <c r="AA88" s="79">
        <f t="array" aca="1" ref="AA88" ca="1">(OFFSET($Z$7,MIN(IF(ISERROR(OFFSET($Z88,1,0,MAX($L$3-$X88+$X$7-1,1))),99999,ROW(OFFSET($Z88,1,0,MAX($L$3-$X88+$X$7-1,1)))))-$X$7,0)
-OFFSET($Z$7,MAX(IF(ISERROR(OFFSET($Z$7,0,0,$X88-$X$7)),0,ROW(OFFSET($Z$7,0,0,$X88-$X$7))))-$X$7,0))
/(MIN(IF(ISERROR(OFFSET($Z88,1,0,MAX($L$3-$X88+$X$7-1,1))),99999,ROW(OFFSET($Z88,1,0,MAX($L$3-$X88+$X$7-1,1)))))
-MAX(IF(ISERROR(OFFSET($Z$7,0,0,$X88-$X$7)),0,ROW(OFFSET($Z$7,0,0,$X88-$X$7)))))</f>
        <v>-2.3152547132103249E-5</v>
      </c>
      <c r="AB88" s="78">
        <f t="shared" ca="1" si="19"/>
        <v>2.3131941365155804</v>
      </c>
      <c r="AC88" s="75">
        <f t="shared" ca="1" si="22"/>
        <v>146.43324626189241</v>
      </c>
      <c r="AD88" s="75">
        <f t="shared" ca="1" si="20"/>
        <v>0</v>
      </c>
      <c r="AF88" s="46">
        <f t="shared" ca="1" si="24"/>
        <v>41</v>
      </c>
      <c r="AG88" s="57">
        <f t="shared" ca="1" si="25"/>
        <v>2.3141433909479892</v>
      </c>
      <c r="AH88" s="44">
        <f t="shared" ca="1" si="23"/>
        <v>146.46369483606031</v>
      </c>
      <c r="AI88" s="52">
        <f t="shared" ca="1" si="21"/>
        <v>9.213910933514792E-2</v>
      </c>
    </row>
    <row r="89" spans="24:35" x14ac:dyDescent="0.2">
      <c r="X89" s="76">
        <f>ROW()</f>
        <v>89</v>
      </c>
      <c r="Y89" s="77">
        <f t="shared" ca="1" si="17"/>
        <v>122.5</v>
      </c>
      <c r="Z89" s="78" t="e">
        <f t="shared" ca="1" si="18"/>
        <v>#N/A</v>
      </c>
      <c r="AA89" s="79">
        <f t="array" aca="1" ref="AA89" ca="1">(OFFSET($Z$7,MIN(IF(ISERROR(OFFSET($Z89,1,0,MAX($L$3-$X89+$X$7-1,1))),99999,ROW(OFFSET($Z89,1,0,MAX($L$3-$X89+$X$7-1,1)))))-$X$7,0)
-OFFSET($Z$7,MAX(IF(ISERROR(OFFSET($Z$7,0,0,$X89-$X$7)),0,ROW(OFFSET($Z$7,0,0,$X89-$X$7))))-$X$7,0))
/(MIN(IF(ISERROR(OFFSET($Z89,1,0,MAX($L$3-$X89+$X$7-1,1))),99999,ROW(OFFSET($Z89,1,0,MAX($L$3-$X89+$X$7-1,1)))))
-MAX(IF(ISERROR(OFFSET($Z$7,0,0,$X89-$X$7)),0,ROW(OFFSET($Z$7,0,0,$X89-$X$7)))))</f>
        <v>-2.3152547132103249E-5</v>
      </c>
      <c r="AB89" s="78">
        <f t="shared" ca="1" si="19"/>
        <v>2.3131709839684484</v>
      </c>
      <c r="AC89" s="75">
        <f t="shared" ca="1" si="22"/>
        <v>146.43250353760737</v>
      </c>
      <c r="AD89" s="75">
        <f t="shared" ca="1" si="20"/>
        <v>0</v>
      </c>
      <c r="AF89" s="46">
        <f t="shared" ca="1" si="24"/>
        <v>42</v>
      </c>
      <c r="AG89" s="57">
        <f t="shared" ca="1" si="25"/>
        <v>2.3141202384008572</v>
      </c>
      <c r="AH89" s="44">
        <f t="shared" ca="1" si="23"/>
        <v>146.46295226040417</v>
      </c>
      <c r="AI89" s="52">
        <f t="shared" ca="1" si="21"/>
        <v>9.213910933514792E-2</v>
      </c>
    </row>
    <row r="90" spans="24:35" x14ac:dyDescent="0.2">
      <c r="X90" s="76">
        <f>ROW()</f>
        <v>90</v>
      </c>
      <c r="Y90" s="77">
        <f t="shared" ca="1" si="17"/>
        <v>124</v>
      </c>
      <c r="Z90" s="78" t="e">
        <f t="shared" ca="1" si="18"/>
        <v>#N/A</v>
      </c>
      <c r="AA90" s="79">
        <f t="array" aca="1" ref="AA90" ca="1">(OFFSET($Z$7,MIN(IF(ISERROR(OFFSET($Z90,1,0,MAX($L$3-$X90+$X$7-1,1))),99999,ROW(OFFSET($Z90,1,0,MAX($L$3-$X90+$X$7-1,1)))))-$X$7,0)
-OFFSET($Z$7,MAX(IF(ISERROR(OFFSET($Z$7,0,0,$X90-$X$7)),0,ROW(OFFSET($Z$7,0,0,$X90-$X$7))))-$X$7,0))
/(MIN(IF(ISERROR(OFFSET($Z90,1,0,MAX($L$3-$X90+$X$7-1,1))),99999,ROW(OFFSET($Z90,1,0,MAX($L$3-$X90+$X$7-1,1)))))
-MAX(IF(ISERROR(OFFSET($Z$7,0,0,$X90-$X$7)),0,ROW(OFFSET($Z$7,0,0,$X90-$X$7)))))</f>
        <v>-2.3152547132103249E-5</v>
      </c>
      <c r="AB90" s="78">
        <f t="shared" ca="1" si="19"/>
        <v>2.3131478314213165</v>
      </c>
      <c r="AC90" s="75">
        <f t="shared" ca="1" si="22"/>
        <v>146.43176080969613</v>
      </c>
      <c r="AD90" s="75">
        <f t="shared" ca="1" si="20"/>
        <v>0</v>
      </c>
      <c r="AF90" s="46">
        <f t="shared" ca="1" si="24"/>
        <v>42</v>
      </c>
      <c r="AG90" s="57">
        <f t="shared" ca="1" si="25"/>
        <v>2.3141202384008572</v>
      </c>
      <c r="AH90" s="44">
        <f t="shared" ca="1" si="23"/>
        <v>146.46295226040417</v>
      </c>
      <c r="AI90" s="52">
        <f t="shared" ca="1" si="21"/>
        <v>9.213910933514792E-2</v>
      </c>
    </row>
    <row r="91" spans="24:35" x14ac:dyDescent="0.2">
      <c r="X91" s="76">
        <f>ROW()</f>
        <v>91</v>
      </c>
      <c r="Y91" s="77">
        <f t="shared" ca="1" si="17"/>
        <v>125.5</v>
      </c>
      <c r="Z91" s="78" t="e">
        <f t="shared" ca="1" si="18"/>
        <v>#N/A</v>
      </c>
      <c r="AA91" s="79">
        <f t="array" aca="1" ref="AA91" ca="1">(OFFSET($Z$7,MIN(IF(ISERROR(OFFSET($Z91,1,0,MAX($L$3-$X91+$X$7-1,1))),99999,ROW(OFFSET($Z91,1,0,MAX($L$3-$X91+$X$7-1,1)))))-$X$7,0)
-OFFSET($Z$7,MAX(IF(ISERROR(OFFSET($Z$7,0,0,$X91-$X$7)),0,ROW(OFFSET($Z$7,0,0,$X91-$X$7))))-$X$7,0))
/(MIN(IF(ISERROR(OFFSET($Z91,1,0,MAX($L$3-$X91+$X$7-1,1))),99999,ROW(OFFSET($Z91,1,0,MAX($L$3-$X91+$X$7-1,1)))))
-MAX(IF(ISERROR(OFFSET($Z$7,0,0,$X91-$X$7)),0,ROW(OFFSET($Z$7,0,0,$X91-$X$7)))))</f>
        <v>-2.3152547132103249E-5</v>
      </c>
      <c r="AB91" s="78">
        <f t="shared" ca="1" si="19"/>
        <v>2.3131246788741846</v>
      </c>
      <c r="AC91" s="75">
        <f t="shared" ca="1" si="22"/>
        <v>146.43101807815862</v>
      </c>
      <c r="AD91" s="75">
        <f t="shared" ca="1" si="20"/>
        <v>0</v>
      </c>
      <c r="AF91" s="46">
        <f t="shared" ca="1" si="24"/>
        <v>43</v>
      </c>
      <c r="AG91" s="57">
        <f t="shared" ca="1" si="25"/>
        <v>2.3140970858537253</v>
      </c>
      <c r="AH91" s="44">
        <f t="shared" ca="1" si="23"/>
        <v>146.46220968112399</v>
      </c>
      <c r="AI91" s="52">
        <f t="shared" ca="1" si="21"/>
        <v>9.213910933514792E-2</v>
      </c>
    </row>
    <row r="92" spans="24:35" x14ac:dyDescent="0.2">
      <c r="X92" s="76">
        <f>ROW()</f>
        <v>92</v>
      </c>
      <c r="Y92" s="77">
        <f t="shared" ca="1" si="17"/>
        <v>127</v>
      </c>
      <c r="Z92" s="78" t="e">
        <f t="shared" ca="1" si="18"/>
        <v>#N/A</v>
      </c>
      <c r="AA92" s="79">
        <f t="array" aca="1" ref="AA92" ca="1">(OFFSET($Z$7,MIN(IF(ISERROR(OFFSET($Z92,1,0,MAX($L$3-$X92+$X$7-1,1))),99999,ROW(OFFSET($Z92,1,0,MAX($L$3-$X92+$X$7-1,1)))))-$X$7,0)
-OFFSET($Z$7,MAX(IF(ISERROR(OFFSET($Z$7,0,0,$X92-$X$7)),0,ROW(OFFSET($Z$7,0,0,$X92-$X$7))))-$X$7,0))
/(MIN(IF(ISERROR(OFFSET($Z92,1,0,MAX($L$3-$X92+$X$7-1,1))),99999,ROW(OFFSET($Z92,1,0,MAX($L$3-$X92+$X$7-1,1)))))
-MAX(IF(ISERROR(OFFSET($Z$7,0,0,$X92-$X$7)),0,ROW(OFFSET($Z$7,0,0,$X92-$X$7)))))</f>
        <v>-2.3152547132103249E-5</v>
      </c>
      <c r="AB92" s="78">
        <f t="shared" ca="1" si="19"/>
        <v>2.3131015263270527</v>
      </c>
      <c r="AC92" s="75">
        <f t="shared" ca="1" si="22"/>
        <v>146.43027534299472</v>
      </c>
      <c r="AD92" s="75">
        <f t="shared" ca="1" si="20"/>
        <v>0</v>
      </c>
      <c r="AF92" s="46">
        <f t="shared" ca="1" si="24"/>
        <v>43</v>
      </c>
      <c r="AG92" s="57">
        <f t="shared" ca="1" si="25"/>
        <v>2.3140970858537253</v>
      </c>
      <c r="AH92" s="44">
        <f t="shared" ca="1" si="23"/>
        <v>146.46220968112399</v>
      </c>
      <c r="AI92" s="52">
        <f t="shared" ca="1" si="21"/>
        <v>9.213910933514792E-2</v>
      </c>
    </row>
    <row r="93" spans="24:35" x14ac:dyDescent="0.2">
      <c r="X93" s="76">
        <f>ROW()</f>
        <v>93</v>
      </c>
      <c r="Y93" s="77">
        <f t="shared" ca="1" si="17"/>
        <v>128.5</v>
      </c>
      <c r="Z93" s="78" t="e">
        <f t="shared" ca="1" si="18"/>
        <v>#N/A</v>
      </c>
      <c r="AA93" s="79">
        <f t="array" aca="1" ref="AA93" ca="1">(OFFSET($Z$7,MIN(IF(ISERROR(OFFSET($Z93,1,0,MAX($L$3-$X93+$X$7-1,1))),99999,ROW(OFFSET($Z93,1,0,MAX($L$3-$X93+$X$7-1,1)))))-$X$7,0)
-OFFSET($Z$7,MAX(IF(ISERROR(OFFSET($Z$7,0,0,$X93-$X$7)),0,ROW(OFFSET($Z$7,0,0,$X93-$X$7))))-$X$7,0))
/(MIN(IF(ISERROR(OFFSET($Z93,1,0,MAX($L$3-$X93+$X$7-1,1))),99999,ROW(OFFSET($Z93,1,0,MAX($L$3-$X93+$X$7-1,1)))))
-MAX(IF(ISERROR(OFFSET($Z$7,0,0,$X93-$X$7)),0,ROW(OFFSET($Z$7,0,0,$X93-$X$7)))))</f>
        <v>-2.3152547132103249E-5</v>
      </c>
      <c r="AB93" s="78">
        <f t="shared" ca="1" si="19"/>
        <v>2.3130783737799208</v>
      </c>
      <c r="AC93" s="75">
        <f t="shared" ca="1" si="22"/>
        <v>146.42953260420444</v>
      </c>
      <c r="AD93" s="75">
        <f t="shared" ca="1" si="20"/>
        <v>0</v>
      </c>
      <c r="AF93" s="46">
        <f t="shared" ca="1" si="24"/>
        <v>44</v>
      </c>
      <c r="AG93" s="57">
        <f t="shared" ca="1" si="25"/>
        <v>2.3140739333065934</v>
      </c>
      <c r="AH93" s="44">
        <f t="shared" ca="1" si="23"/>
        <v>146.46146709821977</v>
      </c>
      <c r="AI93" s="52">
        <f t="shared" ca="1" si="21"/>
        <v>9.213910933514792E-2</v>
      </c>
    </row>
    <row r="94" spans="24:35" x14ac:dyDescent="0.2">
      <c r="X94" s="76">
        <f>ROW()</f>
        <v>94</v>
      </c>
      <c r="Y94" s="77">
        <f t="shared" ca="1" si="17"/>
        <v>130</v>
      </c>
      <c r="Z94" s="78" t="e">
        <f t="shared" ca="1" si="18"/>
        <v>#N/A</v>
      </c>
      <c r="AA94" s="79">
        <f t="array" aca="1" ref="AA94" ca="1">(OFFSET($Z$7,MIN(IF(ISERROR(OFFSET($Z94,1,0,MAX($L$3-$X94+$X$7-1,1))),99999,ROW(OFFSET($Z94,1,0,MAX($L$3-$X94+$X$7-1,1)))))-$X$7,0)
-OFFSET($Z$7,MAX(IF(ISERROR(OFFSET($Z$7,0,0,$X94-$X$7)),0,ROW(OFFSET($Z$7,0,0,$X94-$X$7))))-$X$7,0))
/(MIN(IF(ISERROR(OFFSET($Z94,1,0,MAX($L$3-$X94+$X$7-1,1))),99999,ROW(OFFSET($Z94,1,0,MAX($L$3-$X94+$X$7-1,1)))))
-MAX(IF(ISERROR(OFFSET($Z$7,0,0,$X94-$X$7)),0,ROW(OFFSET($Z$7,0,0,$X94-$X$7)))))</f>
        <v>-2.3152547132103249E-5</v>
      </c>
      <c r="AB94" s="78">
        <f t="shared" ca="1" si="19"/>
        <v>2.3130552212327888</v>
      </c>
      <c r="AC94" s="75">
        <f t="shared" ca="1" si="22"/>
        <v>146.42878986178772</v>
      </c>
      <c r="AD94" s="75">
        <f t="shared" ca="1" si="20"/>
        <v>0</v>
      </c>
      <c r="AF94" s="46">
        <f t="shared" ca="1" si="24"/>
        <v>44</v>
      </c>
      <c r="AG94" s="57">
        <f t="shared" ca="1" si="25"/>
        <v>2.3140739333065934</v>
      </c>
      <c r="AH94" s="44">
        <f t="shared" ca="1" si="23"/>
        <v>146.46146709821977</v>
      </c>
      <c r="AI94" s="52">
        <f t="shared" ca="1" si="21"/>
        <v>9.213910933514792E-2</v>
      </c>
    </row>
    <row r="95" spans="24:35" x14ac:dyDescent="0.2">
      <c r="X95" s="76">
        <f>ROW()</f>
        <v>95</v>
      </c>
      <c r="Y95" s="77">
        <f t="shared" ca="1" si="17"/>
        <v>131.5</v>
      </c>
      <c r="Z95" s="78" t="e">
        <f t="shared" ca="1" si="18"/>
        <v>#N/A</v>
      </c>
      <c r="AA95" s="79">
        <f t="array" aca="1" ref="AA95" ca="1">(OFFSET($Z$7,MIN(IF(ISERROR(OFFSET($Z95,1,0,MAX($L$3-$X95+$X$7-1,1))),99999,ROW(OFFSET($Z95,1,0,MAX($L$3-$X95+$X$7-1,1)))))-$X$7,0)
-OFFSET($Z$7,MAX(IF(ISERROR(OFFSET($Z$7,0,0,$X95-$X$7)),0,ROW(OFFSET($Z$7,0,0,$X95-$X$7))))-$X$7,0))
/(MIN(IF(ISERROR(OFFSET($Z95,1,0,MAX($L$3-$X95+$X$7-1,1))),99999,ROW(OFFSET($Z95,1,0,MAX($L$3-$X95+$X$7-1,1)))))
-MAX(IF(ISERROR(OFFSET($Z$7,0,0,$X95-$X$7)),0,ROW(OFFSET($Z$7,0,0,$X95-$X$7)))))</f>
        <v>-2.3152547132103249E-5</v>
      </c>
      <c r="AB95" s="78">
        <f t="shared" ca="1" si="19"/>
        <v>2.3130320686856569</v>
      </c>
      <c r="AC95" s="75">
        <f t="shared" ca="1" si="22"/>
        <v>146.4280471157445</v>
      </c>
      <c r="AD95" s="75">
        <f t="shared" ca="1" si="20"/>
        <v>0</v>
      </c>
      <c r="AF95" s="46">
        <f t="shared" ca="1" si="24"/>
        <v>45</v>
      </c>
      <c r="AG95" s="57">
        <f t="shared" ca="1" si="25"/>
        <v>2.3140507807594615</v>
      </c>
      <c r="AH95" s="44">
        <f t="shared" ca="1" si="23"/>
        <v>146.46072451169144</v>
      </c>
      <c r="AI95" s="52">
        <f t="shared" ca="1" si="21"/>
        <v>9.213910933514792E-2</v>
      </c>
    </row>
    <row r="96" spans="24:35" x14ac:dyDescent="0.2">
      <c r="X96" s="76">
        <f>ROW()</f>
        <v>96</v>
      </c>
      <c r="Y96" s="77">
        <f t="shared" ca="1" si="17"/>
        <v>133</v>
      </c>
      <c r="Z96" s="78" t="e">
        <f t="shared" ca="1" si="18"/>
        <v>#N/A</v>
      </c>
      <c r="AA96" s="79">
        <f t="array" aca="1" ref="AA96" ca="1">(OFFSET($Z$7,MIN(IF(ISERROR(OFFSET($Z96,1,0,MAX($L$3-$X96+$X$7-1,1))),99999,ROW(OFFSET($Z96,1,0,MAX($L$3-$X96+$X$7-1,1)))))-$X$7,0)
-OFFSET($Z$7,MAX(IF(ISERROR(OFFSET($Z$7,0,0,$X96-$X$7)),0,ROW(OFFSET($Z$7,0,0,$X96-$X$7))))-$X$7,0))
/(MIN(IF(ISERROR(OFFSET($Z96,1,0,MAX($L$3-$X96+$X$7-1,1))),99999,ROW(OFFSET($Z96,1,0,MAX($L$3-$X96+$X$7-1,1)))))
-MAX(IF(ISERROR(OFFSET($Z$7,0,0,$X96-$X$7)),0,ROW(OFFSET($Z$7,0,0,$X96-$X$7)))))</f>
        <v>-2.3152547132103249E-5</v>
      </c>
      <c r="AB96" s="78">
        <f t="shared" ca="1" si="19"/>
        <v>2.313008916138525</v>
      </c>
      <c r="AC96" s="75">
        <f t="shared" ca="1" si="22"/>
        <v>146.42730436607471</v>
      </c>
      <c r="AD96" s="75">
        <f t="shared" ca="1" si="20"/>
        <v>0</v>
      </c>
      <c r="AF96" s="46">
        <f t="shared" ca="1" si="24"/>
        <v>45</v>
      </c>
      <c r="AG96" s="57">
        <f t="shared" ca="1" si="25"/>
        <v>2.3140507807594615</v>
      </c>
      <c r="AH96" s="44">
        <f t="shared" ca="1" si="23"/>
        <v>146.46072451169144</v>
      </c>
      <c r="AI96" s="52">
        <f t="shared" ca="1" si="21"/>
        <v>9.213910933514792E-2</v>
      </c>
    </row>
    <row r="97" spans="24:35" x14ac:dyDescent="0.2">
      <c r="X97" s="76">
        <f>ROW()</f>
        <v>97</v>
      </c>
      <c r="Y97" s="77">
        <f t="shared" ca="1" si="17"/>
        <v>134.5</v>
      </c>
      <c r="Z97" s="78" t="e">
        <f t="shared" ca="1" si="18"/>
        <v>#N/A</v>
      </c>
      <c r="AA97" s="79">
        <f t="array" aca="1" ref="AA97" ca="1">(OFFSET($Z$7,MIN(IF(ISERROR(OFFSET($Z97,1,0,MAX($L$3-$X97+$X$7-1,1))),99999,ROW(OFFSET($Z97,1,0,MAX($L$3-$X97+$X$7-1,1)))))-$X$7,0)
-OFFSET($Z$7,MAX(IF(ISERROR(OFFSET($Z$7,0,0,$X97-$X$7)),0,ROW(OFFSET($Z$7,0,0,$X97-$X$7))))-$X$7,0))
/(MIN(IF(ISERROR(OFFSET($Z97,1,0,MAX($L$3-$X97+$X$7-1,1))),99999,ROW(OFFSET($Z97,1,0,MAX($L$3-$X97+$X$7-1,1)))))
-MAX(IF(ISERROR(OFFSET($Z$7,0,0,$X97-$X$7)),0,ROW(OFFSET($Z$7,0,0,$X97-$X$7)))))</f>
        <v>-2.3152547132103249E-5</v>
      </c>
      <c r="AB97" s="78">
        <f t="shared" ca="1" si="19"/>
        <v>2.3129857635913931</v>
      </c>
      <c r="AC97" s="75">
        <f t="shared" ca="1" si="22"/>
        <v>146.42656161277833</v>
      </c>
      <c r="AD97" s="75">
        <f t="shared" ca="1" si="20"/>
        <v>0</v>
      </c>
      <c r="AF97" s="46">
        <f t="shared" ca="1" si="24"/>
        <v>46</v>
      </c>
      <c r="AG97" s="57">
        <f t="shared" ca="1" si="25"/>
        <v>2.3140276282123295</v>
      </c>
      <c r="AH97" s="44">
        <f t="shared" ca="1" si="23"/>
        <v>146.45998192153891</v>
      </c>
      <c r="AI97" s="52">
        <f t="shared" ca="1" si="21"/>
        <v>9.213910933514792E-2</v>
      </c>
    </row>
    <row r="98" spans="24:35" x14ac:dyDescent="0.2">
      <c r="X98" s="76">
        <f>ROW()</f>
        <v>98</v>
      </c>
      <c r="Y98" s="77">
        <f t="shared" ca="1" si="17"/>
        <v>136</v>
      </c>
      <c r="Z98" s="78" t="e">
        <f t="shared" ca="1" si="18"/>
        <v>#N/A</v>
      </c>
      <c r="AA98" s="79">
        <f t="array" aca="1" ref="AA98" ca="1">(OFFSET($Z$7,MIN(IF(ISERROR(OFFSET($Z98,1,0,MAX($L$3-$X98+$X$7-1,1))),99999,ROW(OFFSET($Z98,1,0,MAX($L$3-$X98+$X$7-1,1)))))-$X$7,0)
-OFFSET($Z$7,MAX(IF(ISERROR(OFFSET($Z$7,0,0,$X98-$X$7)),0,ROW(OFFSET($Z$7,0,0,$X98-$X$7))))-$X$7,0))
/(MIN(IF(ISERROR(OFFSET($Z98,1,0,MAX($L$3-$X98+$X$7-1,1))),99999,ROW(OFFSET($Z98,1,0,MAX($L$3-$X98+$X$7-1,1)))))
-MAX(IF(ISERROR(OFFSET($Z$7,0,0,$X98-$X$7)),0,ROW(OFFSET($Z$7,0,0,$X98-$X$7)))))</f>
        <v>-2.3152547132103249E-5</v>
      </c>
      <c r="AB98" s="78">
        <f t="shared" ca="1" si="19"/>
        <v>2.3129626110442612</v>
      </c>
      <c r="AC98" s="75">
        <f t="shared" ca="1" si="22"/>
        <v>146.42581885585525</v>
      </c>
      <c r="AD98" s="75">
        <f t="shared" ca="1" si="20"/>
        <v>0</v>
      </c>
      <c r="AF98" s="46">
        <f t="shared" ca="1" si="24"/>
        <v>46</v>
      </c>
      <c r="AG98" s="57">
        <f t="shared" ca="1" si="25"/>
        <v>2.3140276282123295</v>
      </c>
      <c r="AH98" s="44">
        <f t="shared" ca="1" si="23"/>
        <v>146.45998192153891</v>
      </c>
      <c r="AI98" s="52">
        <f t="shared" ca="1" si="21"/>
        <v>9.213910933514792E-2</v>
      </c>
    </row>
    <row r="99" spans="24:35" x14ac:dyDescent="0.2">
      <c r="X99" s="76">
        <f>ROW()</f>
        <v>99</v>
      </c>
      <c r="Y99" s="77">
        <f t="shared" ca="1" si="17"/>
        <v>137.5</v>
      </c>
      <c r="Z99" s="78" t="e">
        <f t="shared" ca="1" si="18"/>
        <v>#N/A</v>
      </c>
      <c r="AA99" s="79">
        <f t="array" aca="1" ref="AA99" ca="1">(OFFSET($Z$7,MIN(IF(ISERROR(OFFSET($Z99,1,0,MAX($L$3-$X99+$X$7-1,1))),99999,ROW(OFFSET($Z99,1,0,MAX($L$3-$X99+$X$7-1,1)))))-$X$7,0)
-OFFSET($Z$7,MAX(IF(ISERROR(OFFSET($Z$7,0,0,$X99-$X$7)),0,ROW(OFFSET($Z$7,0,0,$X99-$X$7))))-$X$7,0))
/(MIN(IF(ISERROR(OFFSET($Z99,1,0,MAX($L$3-$X99+$X$7-1,1))),99999,ROW(OFFSET($Z99,1,0,MAX($L$3-$X99+$X$7-1,1)))))
-MAX(IF(ISERROR(OFFSET($Z$7,0,0,$X99-$X$7)),0,ROW(OFFSET($Z$7,0,0,$X99-$X$7)))))</f>
        <v>-2.3152547132103249E-5</v>
      </c>
      <c r="AB99" s="78">
        <f t="shared" ca="1" si="19"/>
        <v>2.3129394584971292</v>
      </c>
      <c r="AC99" s="75">
        <f t="shared" ca="1" si="22"/>
        <v>146.42507609530546</v>
      </c>
      <c r="AD99" s="75">
        <f t="shared" ca="1" si="20"/>
        <v>0</v>
      </c>
      <c r="AF99" s="46">
        <f t="shared" ca="1" si="24"/>
        <v>47</v>
      </c>
      <c r="AG99" s="57">
        <f t="shared" ca="1" si="25"/>
        <v>2.3140044756651976</v>
      </c>
      <c r="AH99" s="44">
        <f t="shared" ca="1" si="23"/>
        <v>146.45923932776216</v>
      </c>
      <c r="AI99" s="52">
        <f t="shared" ca="1" si="21"/>
        <v>9.213910933514792E-2</v>
      </c>
    </row>
    <row r="100" spans="24:35" x14ac:dyDescent="0.2">
      <c r="X100" s="76">
        <f>ROW()</f>
        <v>100</v>
      </c>
      <c r="Y100" s="77">
        <f t="shared" ca="1" si="17"/>
        <v>139</v>
      </c>
      <c r="Z100" s="78" t="e">
        <f t="shared" ca="1" si="18"/>
        <v>#N/A</v>
      </c>
      <c r="AA100" s="79">
        <f t="array" aca="1" ref="AA100" ca="1">(OFFSET($Z$7,MIN(IF(ISERROR(OFFSET($Z100,1,0,MAX($L$3-$X100+$X$7-1,1))),99999,ROW(OFFSET($Z100,1,0,MAX($L$3-$X100+$X$7-1,1)))))-$X$7,0)
-OFFSET($Z$7,MAX(IF(ISERROR(OFFSET($Z$7,0,0,$X100-$X$7)),0,ROW(OFFSET($Z$7,0,0,$X100-$X$7))))-$X$7,0))
/(MIN(IF(ISERROR(OFFSET($Z100,1,0,MAX($L$3-$X100+$X$7-1,1))),99999,ROW(OFFSET($Z100,1,0,MAX($L$3-$X100+$X$7-1,1)))))
-MAX(IF(ISERROR(OFFSET($Z$7,0,0,$X100-$X$7)),0,ROW(OFFSET($Z$7,0,0,$X100-$X$7)))))</f>
        <v>-2.3152547132103249E-5</v>
      </c>
      <c r="AB100" s="78">
        <f t="shared" ca="1" si="19"/>
        <v>2.3129163059499973</v>
      </c>
      <c r="AC100" s="75">
        <f t="shared" ca="1" si="22"/>
        <v>146.42433333112888</v>
      </c>
      <c r="AD100" s="75">
        <f t="shared" ca="1" si="20"/>
        <v>0</v>
      </c>
      <c r="AF100" s="46">
        <f t="shared" ca="1" si="24"/>
        <v>47</v>
      </c>
      <c r="AG100" s="57">
        <f t="shared" ca="1" si="25"/>
        <v>2.3140044756651976</v>
      </c>
      <c r="AH100" s="44">
        <f t="shared" ca="1" si="23"/>
        <v>146.45923932776216</v>
      </c>
      <c r="AI100" s="52">
        <f t="shared" ca="1" si="21"/>
        <v>9.213910933514792E-2</v>
      </c>
    </row>
    <row r="101" spans="24:35" x14ac:dyDescent="0.2">
      <c r="X101" s="76">
        <f>ROW()</f>
        <v>101</v>
      </c>
      <c r="Y101" s="77">
        <f t="shared" ca="1" si="17"/>
        <v>140.5</v>
      </c>
      <c r="Z101" s="78" t="e">
        <f t="shared" ca="1" si="18"/>
        <v>#N/A</v>
      </c>
      <c r="AA101" s="79">
        <f t="array" aca="1" ref="AA101" ca="1">(OFFSET($Z$7,MIN(IF(ISERROR(OFFSET($Z101,1,0,MAX($L$3-$X101+$X$7-1,1))),99999,ROW(OFFSET($Z101,1,0,MAX($L$3-$X101+$X$7-1,1)))))-$X$7,0)
-OFFSET($Z$7,MAX(IF(ISERROR(OFFSET($Z$7,0,0,$X101-$X$7)),0,ROW(OFFSET($Z$7,0,0,$X101-$X$7))))-$X$7,0))
/(MIN(IF(ISERROR(OFFSET($Z101,1,0,MAX($L$3-$X101+$X$7-1,1))),99999,ROW(OFFSET($Z101,1,0,MAX($L$3-$X101+$X$7-1,1)))))
-MAX(IF(ISERROR(OFFSET($Z$7,0,0,$X101-$X$7)),0,ROW(OFFSET($Z$7,0,0,$X101-$X$7)))))</f>
        <v>-2.3152547132103249E-5</v>
      </c>
      <c r="AB101" s="78">
        <f t="shared" ca="1" si="19"/>
        <v>2.3128931534028654</v>
      </c>
      <c r="AC101" s="75">
        <f t="shared" ca="1" si="22"/>
        <v>146.42359056332543</v>
      </c>
      <c r="AD101" s="75">
        <f t="shared" ca="1" si="20"/>
        <v>0</v>
      </c>
      <c r="AF101" s="46">
        <f t="shared" ca="1" si="24"/>
        <v>48</v>
      </c>
      <c r="AG101" s="57">
        <f t="shared" ca="1" si="25"/>
        <v>2.3139813231180657</v>
      </c>
      <c r="AH101" s="44">
        <f t="shared" ca="1" si="23"/>
        <v>146.45849673036116</v>
      </c>
      <c r="AI101" s="52">
        <f t="shared" ca="1" si="21"/>
        <v>9.213910933514792E-2</v>
      </c>
    </row>
    <row r="102" spans="24:35" x14ac:dyDescent="0.2">
      <c r="X102" s="76">
        <f>ROW()</f>
        <v>102</v>
      </c>
      <c r="Y102" s="77">
        <f t="shared" ca="1" si="17"/>
        <v>142</v>
      </c>
      <c r="Z102" s="78" t="e">
        <f t="shared" ca="1" si="18"/>
        <v>#N/A</v>
      </c>
      <c r="AA102" s="79">
        <f t="array" aca="1" ref="AA102" ca="1">(OFFSET($Z$7,MIN(IF(ISERROR(OFFSET($Z102,1,0,MAX($L$3-$X102+$X$7-1,1))),99999,ROW(OFFSET($Z102,1,0,MAX($L$3-$X102+$X$7-1,1)))))-$X$7,0)
-OFFSET($Z$7,MAX(IF(ISERROR(OFFSET($Z$7,0,0,$X102-$X$7)),0,ROW(OFFSET($Z$7,0,0,$X102-$X$7))))-$X$7,0))
/(MIN(IF(ISERROR(OFFSET($Z102,1,0,MAX($L$3-$X102+$X$7-1,1))),99999,ROW(OFFSET($Z102,1,0,MAX($L$3-$X102+$X$7-1,1)))))
-MAX(IF(ISERROR(OFFSET($Z$7,0,0,$X102-$X$7)),0,ROW(OFFSET($Z$7,0,0,$X102-$X$7)))))</f>
        <v>-2.3152547132103249E-5</v>
      </c>
      <c r="AB102" s="78">
        <f t="shared" ca="1" si="19"/>
        <v>2.3128700008557335</v>
      </c>
      <c r="AC102" s="75">
        <f t="shared" ca="1" si="22"/>
        <v>146.42284779189515</v>
      </c>
      <c r="AD102" s="75">
        <f t="shared" ca="1" si="20"/>
        <v>0</v>
      </c>
      <c r="AF102" s="46">
        <f t="shared" ca="1" si="24"/>
        <v>48</v>
      </c>
      <c r="AG102" s="57">
        <f t="shared" ca="1" si="25"/>
        <v>2.3139813231180657</v>
      </c>
      <c r="AH102" s="44">
        <f t="shared" ca="1" si="23"/>
        <v>146.45849673036116</v>
      </c>
      <c r="AI102" s="52">
        <f t="shared" ca="1" si="21"/>
        <v>9.213910933514792E-2</v>
      </c>
    </row>
    <row r="103" spans="24:35" x14ac:dyDescent="0.2">
      <c r="X103" s="76">
        <f>ROW()</f>
        <v>103</v>
      </c>
      <c r="Y103" s="77">
        <f t="shared" ca="1" si="17"/>
        <v>143.5</v>
      </c>
      <c r="Z103" s="78" t="e">
        <f t="shared" ca="1" si="18"/>
        <v>#N/A</v>
      </c>
      <c r="AA103" s="79">
        <f t="array" aca="1" ref="AA103" ca="1">(OFFSET($Z$7,MIN(IF(ISERROR(OFFSET($Z103,1,0,MAX($L$3-$X103+$X$7-1,1))),99999,ROW(OFFSET($Z103,1,0,MAX($L$3-$X103+$X$7-1,1)))))-$X$7,0)
-OFFSET($Z$7,MAX(IF(ISERROR(OFFSET($Z$7,0,0,$X103-$X$7)),0,ROW(OFFSET($Z$7,0,0,$X103-$X$7))))-$X$7,0))
/(MIN(IF(ISERROR(OFFSET($Z103,1,0,MAX($L$3-$X103+$X$7-1,1))),99999,ROW(OFFSET($Z103,1,0,MAX($L$3-$X103+$X$7-1,1)))))
-MAX(IF(ISERROR(OFFSET($Z$7,0,0,$X103-$X$7)),0,ROW(OFFSET($Z$7,0,0,$X103-$X$7)))))</f>
        <v>-2.3152547132103249E-5</v>
      </c>
      <c r="AB103" s="78">
        <f t="shared" ca="1" si="19"/>
        <v>2.3128468483086015</v>
      </c>
      <c r="AC103" s="75">
        <f t="shared" ca="1" si="22"/>
        <v>146.42210501683792</v>
      </c>
      <c r="AD103" s="75">
        <f t="shared" ca="1" si="20"/>
        <v>0</v>
      </c>
      <c r="AF103" s="46">
        <f t="shared" ca="1" si="24"/>
        <v>49</v>
      </c>
      <c r="AG103" s="57">
        <f t="shared" ca="1" si="25"/>
        <v>2.3139581705709338</v>
      </c>
      <c r="AH103" s="44">
        <f t="shared" ca="1" si="23"/>
        <v>146.4577541293358</v>
      </c>
      <c r="AI103" s="52">
        <f t="shared" ca="1" si="21"/>
        <v>9.213910933514792E-2</v>
      </c>
    </row>
    <row r="104" spans="24:35" x14ac:dyDescent="0.2">
      <c r="X104" s="76">
        <f>ROW()</f>
        <v>104</v>
      </c>
      <c r="Y104" s="77">
        <f t="shared" ca="1" si="17"/>
        <v>145</v>
      </c>
      <c r="Z104" s="78" t="e">
        <f t="shared" ca="1" si="18"/>
        <v>#N/A</v>
      </c>
      <c r="AA104" s="79">
        <f t="array" aca="1" ref="AA104" ca="1">(OFFSET($Z$7,MIN(IF(ISERROR(OFFSET($Z104,1,0,MAX($L$3-$X104+$X$7-1,1))),99999,ROW(OFFSET($Z104,1,0,MAX($L$3-$X104+$X$7-1,1)))))-$X$7,0)
-OFFSET($Z$7,MAX(IF(ISERROR(OFFSET($Z$7,0,0,$X104-$X$7)),0,ROW(OFFSET($Z$7,0,0,$X104-$X$7))))-$X$7,0))
/(MIN(IF(ISERROR(OFFSET($Z104,1,0,MAX($L$3-$X104+$X$7-1,1))),99999,ROW(OFFSET($Z104,1,0,MAX($L$3-$X104+$X$7-1,1)))))
-MAX(IF(ISERROR(OFFSET($Z$7,0,0,$X104-$X$7)),0,ROW(OFFSET($Z$7,0,0,$X104-$X$7)))))</f>
        <v>-2.3152547132103249E-5</v>
      </c>
      <c r="AB104" s="78">
        <f t="shared" ca="1" si="19"/>
        <v>2.3128236957614696</v>
      </c>
      <c r="AC104" s="75">
        <f t="shared" ca="1" si="22"/>
        <v>146.42136223815368</v>
      </c>
      <c r="AD104" s="75">
        <f t="shared" ca="1" si="20"/>
        <v>0</v>
      </c>
      <c r="AF104" s="74">
        <f t="shared" ca="1" si="24"/>
        <v>49</v>
      </c>
      <c r="AG104" s="75">
        <f t="shared" ca="1" si="25"/>
        <v>2.3139581705709338</v>
      </c>
      <c r="AH104" s="75">
        <f t="shared" ca="1" si="23"/>
        <v>146.4577541293358</v>
      </c>
      <c r="AI104" s="75">
        <f t="shared" ca="1" si="21"/>
        <v>9.213910933514792E-2</v>
      </c>
    </row>
    <row r="105" spans="24:35" x14ac:dyDescent="0.2">
      <c r="X105" s="76">
        <f>ROW()</f>
        <v>105</v>
      </c>
      <c r="Y105" s="77">
        <f t="shared" ca="1" si="17"/>
        <v>146.5</v>
      </c>
      <c r="Z105" s="78" t="e">
        <f t="shared" ca="1" si="18"/>
        <v>#N/A</v>
      </c>
      <c r="AA105" s="79">
        <f t="array" aca="1" ref="AA105" ca="1">(OFFSET($Z$7,MIN(IF(ISERROR(OFFSET($Z105,1,0,MAX($L$3-$X105+$X$7-1,1))),99999,ROW(OFFSET($Z105,1,0,MAX($L$3-$X105+$X$7-1,1)))))-$X$7,0)
-OFFSET($Z$7,MAX(IF(ISERROR(OFFSET($Z$7,0,0,$X105-$X$7)),0,ROW(OFFSET($Z$7,0,0,$X105-$X$7))))-$X$7,0))
/(MIN(IF(ISERROR(OFFSET($Z105,1,0,MAX($L$3-$X105+$X$7-1,1))),99999,ROW(OFFSET($Z105,1,0,MAX($L$3-$X105+$X$7-1,1)))))
-MAX(IF(ISERROR(OFFSET($Z$7,0,0,$X105-$X$7)),0,ROW(OFFSET($Z$7,0,0,$X105-$X$7)))))</f>
        <v>-2.3152547132103249E-5</v>
      </c>
      <c r="AB105" s="78">
        <f t="shared" ca="1" si="19"/>
        <v>2.3128005432143377</v>
      </c>
      <c r="AC105" s="75">
        <f t="shared" ca="1" si="22"/>
        <v>146.4206194558424</v>
      </c>
      <c r="AD105" s="75">
        <f t="shared" ca="1" si="20"/>
        <v>0</v>
      </c>
      <c r="AF105" s="74">
        <f t="shared" ca="1" si="24"/>
        <v>50</v>
      </c>
      <c r="AG105" s="75">
        <f t="shared" ref="AG105:AG116" ca="1" si="26">OFFSET(AB$7,(ROW()-ROW(AB$7))/2,0)</f>
        <v>2.3139350180238019</v>
      </c>
      <c r="AH105" s="75">
        <f t="shared" ref="AH105:AH116" ca="1" si="27">OFFSET(AC$7,(ROW()-ROW(AC$7))/2,0)</f>
        <v>146.45701152468607</v>
      </c>
      <c r="AI105" s="75">
        <f t="shared" ref="AI105:AI116" ca="1" si="28">IF(OFFSET(AD$7,(ROW()-ROW(AD$7))/2,0)&lt;=0,MAX(OFFSET(AC$7,0,0,$L$3))/150,OFFSET(AD$7,(ROW()-ROW(AD$7))/2,0))</f>
        <v>9.213910933514792E-2</v>
      </c>
    </row>
    <row r="106" spans="24:35" x14ac:dyDescent="0.2">
      <c r="X106" s="76">
        <f>ROW()</f>
        <v>106</v>
      </c>
      <c r="Y106" s="77">
        <f t="shared" ca="1" si="17"/>
        <v>148</v>
      </c>
      <c r="Z106" s="78" t="e">
        <f t="shared" ca="1" si="18"/>
        <v>#N/A</v>
      </c>
      <c r="AA106" s="79">
        <f t="array" aca="1" ref="AA106" ca="1">(OFFSET($Z$7,MIN(IF(ISERROR(OFFSET($Z106,1,0,MAX($L$3-$X106+$X$7-1,1))),99999,ROW(OFFSET($Z106,1,0,MAX($L$3-$X106+$X$7-1,1)))))-$X$7,0)
-OFFSET($Z$7,MAX(IF(ISERROR(OFFSET($Z$7,0,0,$X106-$X$7)),0,ROW(OFFSET($Z$7,0,0,$X106-$X$7))))-$X$7,0))
/(MIN(IF(ISERROR(OFFSET($Z106,1,0,MAX($L$3-$X106+$X$7-1,1))),99999,ROW(OFFSET($Z106,1,0,MAX($L$3-$X106+$X$7-1,1)))))
-MAX(IF(ISERROR(OFFSET($Z$7,0,0,$X106-$X$7)),0,ROW(OFFSET($Z$7,0,0,$X106-$X$7)))))</f>
        <v>-2.3152547132103249E-5</v>
      </c>
      <c r="AB106" s="78">
        <f t="shared" ca="1" si="19"/>
        <v>2.3127773906672058</v>
      </c>
      <c r="AC106" s="75">
        <f t="shared" ca="1" si="22"/>
        <v>146.41987666990403</v>
      </c>
      <c r="AD106" s="75">
        <f t="shared" ca="1" si="20"/>
        <v>0</v>
      </c>
      <c r="AF106" s="74">
        <f t="shared" ca="1" si="24"/>
        <v>50</v>
      </c>
      <c r="AG106" s="75">
        <f t="shared" ca="1" si="26"/>
        <v>2.3139350180238019</v>
      </c>
      <c r="AH106" s="75">
        <f t="shared" ca="1" si="27"/>
        <v>146.45701152468607</v>
      </c>
      <c r="AI106" s="75">
        <f t="shared" ca="1" si="28"/>
        <v>9.213910933514792E-2</v>
      </c>
    </row>
    <row r="107" spans="24:35" x14ac:dyDescent="0.2">
      <c r="X107" s="76">
        <f>ROW()</f>
        <v>107</v>
      </c>
      <c r="Y107" s="77">
        <f t="shared" ca="1" si="17"/>
        <v>149.5</v>
      </c>
      <c r="Z107" s="78" t="e">
        <f t="shared" ca="1" si="18"/>
        <v>#N/A</v>
      </c>
      <c r="AA107" s="79">
        <f t="array" aca="1" ref="AA107" ca="1">(OFFSET($Z$7,MIN(IF(ISERROR(OFFSET($Z107,1,0,MAX($L$3-$X107+$X$7-1,1))),99999,ROW(OFFSET($Z107,1,0,MAX($L$3-$X107+$X$7-1,1)))))-$X$7,0)
-OFFSET($Z$7,MAX(IF(ISERROR(OFFSET($Z$7,0,0,$X107-$X$7)),0,ROW(OFFSET($Z$7,0,0,$X107-$X$7))))-$X$7,0))
/(MIN(IF(ISERROR(OFFSET($Z107,1,0,MAX($L$3-$X107+$X$7-1,1))),99999,ROW(OFFSET($Z107,1,0,MAX($L$3-$X107+$X$7-1,1)))))
-MAX(IF(ISERROR(OFFSET($Z$7,0,0,$X107-$X$7)),0,ROW(OFFSET($Z$7,0,0,$X107-$X$7)))))</f>
        <v>-2.3152547132103249E-5</v>
      </c>
      <c r="AB107" s="78">
        <f t="shared" ca="1" si="19"/>
        <v>2.3127542381200739</v>
      </c>
      <c r="AC107" s="75">
        <f t="shared" ca="1" si="22"/>
        <v>146.41913388033851</v>
      </c>
      <c r="AD107" s="75">
        <f t="shared" ca="1" si="20"/>
        <v>0</v>
      </c>
      <c r="AF107" s="74">
        <f t="shared" ca="1" si="24"/>
        <v>51</v>
      </c>
      <c r="AG107" s="75">
        <f t="shared" ca="1" si="26"/>
        <v>2.3139118654766699</v>
      </c>
      <c r="AH107" s="75">
        <f t="shared" ca="1" si="27"/>
        <v>146.45626891641186</v>
      </c>
      <c r="AI107" s="75">
        <f t="shared" ca="1" si="28"/>
        <v>9.213910933514792E-2</v>
      </c>
    </row>
    <row r="108" spans="24:35" x14ac:dyDescent="0.2">
      <c r="X108" s="76">
        <f>ROW()</f>
        <v>108</v>
      </c>
      <c r="Y108" s="77">
        <f t="shared" ca="1" si="17"/>
        <v>151</v>
      </c>
      <c r="Z108" s="78" t="e">
        <f t="shared" ca="1" si="18"/>
        <v>#N/A</v>
      </c>
      <c r="AA108" s="79">
        <f t="array" aca="1" ref="AA108" ca="1">(OFFSET($Z$7,MIN(IF(ISERROR(OFFSET($Z108,1,0,MAX($L$3-$X108+$X$7-1,1))),99999,ROW(OFFSET($Z108,1,0,MAX($L$3-$X108+$X$7-1,1)))))-$X$7,0)
-OFFSET($Z$7,MAX(IF(ISERROR(OFFSET($Z$7,0,0,$X108-$X$7)),0,ROW(OFFSET($Z$7,0,0,$X108-$X$7))))-$X$7,0))
/(MIN(IF(ISERROR(OFFSET($Z108,1,0,MAX($L$3-$X108+$X$7-1,1))),99999,ROW(OFFSET($Z108,1,0,MAX($L$3-$X108+$X$7-1,1)))))
-MAX(IF(ISERROR(OFFSET($Z$7,0,0,$X108-$X$7)),0,ROW(OFFSET($Z$7,0,0,$X108-$X$7)))))</f>
        <v>-2.3152547132103249E-5</v>
      </c>
      <c r="AB108" s="78">
        <f t="shared" ca="1" si="19"/>
        <v>2.3127310855729419</v>
      </c>
      <c r="AC108" s="75">
        <f t="shared" ca="1" si="22"/>
        <v>146.41839108714575</v>
      </c>
      <c r="AD108" s="75">
        <f t="shared" ca="1" si="20"/>
        <v>0</v>
      </c>
      <c r="AF108" s="74">
        <f t="shared" ca="1" si="24"/>
        <v>51</v>
      </c>
      <c r="AG108" s="75">
        <f t="shared" ca="1" si="26"/>
        <v>2.3139118654766699</v>
      </c>
      <c r="AH108" s="75">
        <f t="shared" ca="1" si="27"/>
        <v>146.45626891641186</v>
      </c>
      <c r="AI108" s="75">
        <f t="shared" ca="1" si="28"/>
        <v>9.213910933514792E-2</v>
      </c>
    </row>
    <row r="109" spans="24:35" x14ac:dyDescent="0.2">
      <c r="X109" s="76">
        <f>ROW()</f>
        <v>109</v>
      </c>
      <c r="Y109" s="77">
        <f t="shared" ca="1" si="17"/>
        <v>152.5</v>
      </c>
      <c r="Z109" s="78" t="e">
        <f t="shared" ca="1" si="18"/>
        <v>#N/A</v>
      </c>
      <c r="AA109" s="79">
        <f t="array" aca="1" ref="AA109" ca="1">(OFFSET($Z$7,MIN(IF(ISERROR(OFFSET($Z109,1,0,MAX($L$3-$X109+$X$7-1,1))),99999,ROW(OFFSET($Z109,1,0,MAX($L$3-$X109+$X$7-1,1)))))-$X$7,0)
-OFFSET($Z$7,MAX(IF(ISERROR(OFFSET($Z$7,0,0,$X109-$X$7)),0,ROW(OFFSET($Z$7,0,0,$X109-$X$7))))-$X$7,0))
/(MIN(IF(ISERROR(OFFSET($Z109,1,0,MAX($L$3-$X109+$X$7-1,1))),99999,ROW(OFFSET($Z109,1,0,MAX($L$3-$X109+$X$7-1,1)))))
-MAX(IF(ISERROR(OFFSET($Z$7,0,0,$X109-$X$7)),0,ROW(OFFSET($Z$7,0,0,$X109-$X$7)))))</f>
        <v>-2.3152547132103249E-5</v>
      </c>
      <c r="AB109" s="78">
        <f t="shared" ca="1" si="19"/>
        <v>2.31270793302581</v>
      </c>
      <c r="AC109" s="75">
        <f t="shared" ca="1" si="22"/>
        <v>146.41764829032573</v>
      </c>
      <c r="AD109" s="75">
        <f t="shared" ca="1" si="20"/>
        <v>0</v>
      </c>
      <c r="AF109" s="74">
        <f t="shared" ca="1" si="24"/>
        <v>52</v>
      </c>
      <c r="AG109" s="75">
        <f t="shared" ca="1" si="26"/>
        <v>2.313888712929538</v>
      </c>
      <c r="AH109" s="75">
        <f t="shared" ca="1" si="27"/>
        <v>146.45552630451317</v>
      </c>
      <c r="AI109" s="75">
        <f t="shared" ca="1" si="28"/>
        <v>9.213910933514792E-2</v>
      </c>
    </row>
    <row r="110" spans="24:35" x14ac:dyDescent="0.2">
      <c r="X110" s="76">
        <f>ROW()</f>
        <v>110</v>
      </c>
      <c r="Y110" s="77">
        <f t="shared" ca="1" si="17"/>
        <v>154</v>
      </c>
      <c r="Z110" s="78" t="e">
        <f t="shared" ca="1" si="18"/>
        <v>#N/A</v>
      </c>
      <c r="AA110" s="79">
        <f t="array" aca="1" ref="AA110" ca="1">(OFFSET($Z$7,MIN(IF(ISERROR(OFFSET($Z110,1,0,MAX($L$3-$X110+$X$7-1,1))),99999,ROW(OFFSET($Z110,1,0,MAX($L$3-$X110+$X$7-1,1)))))-$X$7,0)
-OFFSET($Z$7,MAX(IF(ISERROR(OFFSET($Z$7,0,0,$X110-$X$7)),0,ROW(OFFSET($Z$7,0,0,$X110-$X$7))))-$X$7,0))
/(MIN(IF(ISERROR(OFFSET($Z110,1,0,MAX($L$3-$X110+$X$7-1,1))),99999,ROW(OFFSET($Z110,1,0,MAX($L$3-$X110+$X$7-1,1)))))
-MAX(IF(ISERROR(OFFSET($Z$7,0,0,$X110-$X$7)),0,ROW(OFFSET($Z$7,0,0,$X110-$X$7)))))</f>
        <v>-2.3152547132103249E-5</v>
      </c>
      <c r="AB110" s="78">
        <f t="shared" ca="1" si="19"/>
        <v>2.3126847804786781</v>
      </c>
      <c r="AC110" s="75">
        <f t="shared" ca="1" si="22"/>
        <v>146.41690548987839</v>
      </c>
      <c r="AD110" s="75">
        <f t="shared" ca="1" si="20"/>
        <v>0</v>
      </c>
      <c r="AF110" s="74">
        <f t="shared" ca="1" si="24"/>
        <v>52</v>
      </c>
      <c r="AG110" s="75">
        <f t="shared" ca="1" si="26"/>
        <v>2.313888712929538</v>
      </c>
      <c r="AH110" s="75">
        <f t="shared" ca="1" si="27"/>
        <v>146.45552630451317</v>
      </c>
      <c r="AI110" s="75">
        <f t="shared" ca="1" si="28"/>
        <v>9.213910933514792E-2</v>
      </c>
    </row>
    <row r="111" spans="24:35" x14ac:dyDescent="0.2">
      <c r="X111" s="76">
        <f>ROW()</f>
        <v>111</v>
      </c>
      <c r="Y111" s="77">
        <f t="shared" ca="1" si="17"/>
        <v>155.5</v>
      </c>
      <c r="Z111" s="78" t="e">
        <f t="shared" ca="1" si="18"/>
        <v>#N/A</v>
      </c>
      <c r="AA111" s="79">
        <f t="array" aca="1" ref="AA111" ca="1">(OFFSET($Z$7,MIN(IF(ISERROR(OFFSET($Z111,1,0,MAX($L$3-$X111+$X$7-1,1))),99999,ROW(OFFSET($Z111,1,0,MAX($L$3-$X111+$X$7-1,1)))))-$X$7,0)
-OFFSET($Z$7,MAX(IF(ISERROR(OFFSET($Z$7,0,0,$X111-$X$7)),0,ROW(OFFSET($Z$7,0,0,$X111-$X$7))))-$X$7,0))
/(MIN(IF(ISERROR(OFFSET($Z111,1,0,MAX($L$3-$X111+$X$7-1,1))),99999,ROW(OFFSET($Z111,1,0,MAX($L$3-$X111+$X$7-1,1)))))
-MAX(IF(ISERROR(OFFSET($Z$7,0,0,$X111-$X$7)),0,ROW(OFFSET($Z$7,0,0,$X111-$X$7)))))</f>
        <v>-2.3152547132103249E-5</v>
      </c>
      <c r="AB111" s="78">
        <f t="shared" ca="1" si="19"/>
        <v>2.3126616279315462</v>
      </c>
      <c r="AC111" s="75">
        <f t="shared" ca="1" si="22"/>
        <v>146.41616268580367</v>
      </c>
      <c r="AD111" s="75">
        <f t="shared" ca="1" si="20"/>
        <v>0</v>
      </c>
      <c r="AF111" s="74">
        <f t="shared" ca="1" si="24"/>
        <v>53</v>
      </c>
      <c r="AG111" s="75">
        <f t="shared" ca="1" si="26"/>
        <v>2.3138655603824061</v>
      </c>
      <c r="AH111" s="75">
        <f t="shared" ca="1" si="27"/>
        <v>146.45478368898992</v>
      </c>
      <c r="AI111" s="75">
        <f t="shared" ca="1" si="28"/>
        <v>9.213910933514792E-2</v>
      </c>
    </row>
    <row r="112" spans="24:35" x14ac:dyDescent="0.2">
      <c r="X112" s="76">
        <f>ROW()</f>
        <v>112</v>
      </c>
      <c r="Y112" s="77">
        <f t="shared" ca="1" si="17"/>
        <v>157</v>
      </c>
      <c r="Z112" s="78" t="e">
        <f t="shared" ca="1" si="18"/>
        <v>#N/A</v>
      </c>
      <c r="AA112" s="79">
        <f t="array" aca="1" ref="AA112" ca="1">(OFFSET($Z$7,MIN(IF(ISERROR(OFFSET($Z112,1,0,MAX($L$3-$X112+$X$7-1,1))),99999,ROW(OFFSET($Z112,1,0,MAX($L$3-$X112+$X$7-1,1)))))-$X$7,0)
-OFFSET($Z$7,MAX(IF(ISERROR(OFFSET($Z$7,0,0,$X112-$X$7)),0,ROW(OFFSET($Z$7,0,0,$X112-$X$7))))-$X$7,0))
/(MIN(IF(ISERROR(OFFSET($Z112,1,0,MAX($L$3-$X112+$X$7-1,1))),99999,ROW(OFFSET($Z112,1,0,MAX($L$3-$X112+$X$7-1,1)))))
-MAX(IF(ISERROR(OFFSET($Z$7,0,0,$X112-$X$7)),0,ROW(OFFSET($Z$7,0,0,$X112-$X$7)))))</f>
        <v>-2.3152547132103249E-5</v>
      </c>
      <c r="AB112" s="78">
        <f t="shared" ca="1" si="19"/>
        <v>2.3126384753844142</v>
      </c>
      <c r="AC112" s="75">
        <f t="shared" ca="1" si="22"/>
        <v>146.41541987810149</v>
      </c>
      <c r="AD112" s="75">
        <f t="shared" ca="1" si="20"/>
        <v>0</v>
      </c>
      <c r="AF112" s="74">
        <f t="shared" ca="1" si="24"/>
        <v>53</v>
      </c>
      <c r="AG112" s="75">
        <f t="shared" ca="1" si="26"/>
        <v>2.3138655603824061</v>
      </c>
      <c r="AH112" s="75">
        <f t="shared" ca="1" si="27"/>
        <v>146.45478368898992</v>
      </c>
      <c r="AI112" s="75">
        <f t="shared" ca="1" si="28"/>
        <v>9.213910933514792E-2</v>
      </c>
    </row>
    <row r="113" spans="24:35" x14ac:dyDescent="0.2">
      <c r="X113" s="76">
        <f>ROW()</f>
        <v>113</v>
      </c>
      <c r="Y113" s="77">
        <f t="shared" ca="1" si="17"/>
        <v>158.5</v>
      </c>
      <c r="Z113" s="78" t="e">
        <f t="shared" ca="1" si="18"/>
        <v>#N/A</v>
      </c>
      <c r="AA113" s="79">
        <f t="array" aca="1" ref="AA113" ca="1">(OFFSET($Z$7,MIN(IF(ISERROR(OFFSET($Z113,1,0,MAX($L$3-$X113+$X$7-1,1))),99999,ROW(OFFSET($Z113,1,0,MAX($L$3-$X113+$X$7-1,1)))))-$X$7,0)
-OFFSET($Z$7,MAX(IF(ISERROR(OFFSET($Z$7,0,0,$X113-$X$7)),0,ROW(OFFSET($Z$7,0,0,$X113-$X$7))))-$X$7,0))
/(MIN(IF(ISERROR(OFFSET($Z113,1,0,MAX($L$3-$X113+$X$7-1,1))),99999,ROW(OFFSET($Z113,1,0,MAX($L$3-$X113+$X$7-1,1)))))
-MAX(IF(ISERROR(OFFSET($Z$7,0,0,$X113-$X$7)),0,ROW(OFFSET($Z$7,0,0,$X113-$X$7)))))</f>
        <v>-2.3152547132103249E-5</v>
      </c>
      <c r="AB113" s="78">
        <f t="shared" ca="1" si="19"/>
        <v>2.3126153228372823</v>
      </c>
      <c r="AC113" s="75">
        <f t="shared" ca="1" si="22"/>
        <v>146.4146770667719</v>
      </c>
      <c r="AD113" s="75">
        <f t="shared" ca="1" si="20"/>
        <v>0</v>
      </c>
      <c r="AF113" s="74">
        <f t="shared" ca="1" si="24"/>
        <v>54</v>
      </c>
      <c r="AG113" s="75">
        <f t="shared" ca="1" si="26"/>
        <v>2.3138424078352742</v>
      </c>
      <c r="AH113" s="75">
        <f t="shared" ca="1" si="27"/>
        <v>146.45404106984208</v>
      </c>
      <c r="AI113" s="75">
        <f t="shared" ca="1" si="28"/>
        <v>9.213910933514792E-2</v>
      </c>
    </row>
    <row r="114" spans="24:35" x14ac:dyDescent="0.2">
      <c r="X114" s="76">
        <f>ROW()</f>
        <v>114</v>
      </c>
      <c r="Y114" s="77">
        <f t="shared" ca="1" si="17"/>
        <v>160</v>
      </c>
      <c r="Z114" s="78" t="e">
        <f t="shared" ca="1" si="18"/>
        <v>#N/A</v>
      </c>
      <c r="AA114" s="79">
        <f t="array" aca="1" ref="AA114" ca="1">(OFFSET($Z$7,MIN(IF(ISERROR(OFFSET($Z114,1,0,MAX($L$3-$X114+$X$7-1,1))),99999,ROW(OFFSET($Z114,1,0,MAX($L$3-$X114+$X$7-1,1)))))-$X$7,0)
-OFFSET($Z$7,MAX(IF(ISERROR(OFFSET($Z$7,0,0,$X114-$X$7)),0,ROW(OFFSET($Z$7,0,0,$X114-$X$7))))-$X$7,0))
/(MIN(IF(ISERROR(OFFSET($Z114,1,0,MAX($L$3-$X114+$X$7-1,1))),99999,ROW(OFFSET($Z114,1,0,MAX($L$3-$X114+$X$7-1,1)))))
-MAX(IF(ISERROR(OFFSET($Z$7,0,0,$X114-$X$7)),0,ROW(OFFSET($Z$7,0,0,$X114-$X$7)))))</f>
        <v>-2.3152547132103249E-5</v>
      </c>
      <c r="AB114" s="78">
        <f t="shared" ca="1" si="19"/>
        <v>2.3125921702901504</v>
      </c>
      <c r="AC114" s="75">
        <f t="shared" ca="1" si="22"/>
        <v>146.41393425181474</v>
      </c>
      <c r="AD114" s="75">
        <f t="shared" ca="1" si="20"/>
        <v>0</v>
      </c>
      <c r="AF114" s="74">
        <f t="shared" ca="1" si="24"/>
        <v>54</v>
      </c>
      <c r="AG114" s="75">
        <f t="shared" ca="1" si="26"/>
        <v>2.3138424078352742</v>
      </c>
      <c r="AH114" s="75">
        <f t="shared" ca="1" si="27"/>
        <v>146.45404106984208</v>
      </c>
      <c r="AI114" s="75">
        <f t="shared" ca="1" si="28"/>
        <v>9.213910933514792E-2</v>
      </c>
    </row>
    <row r="115" spans="24:35" x14ac:dyDescent="0.2">
      <c r="X115" s="76">
        <f>ROW()</f>
        <v>115</v>
      </c>
      <c r="Y115" s="77">
        <f t="shared" ca="1" si="17"/>
        <v>161.5</v>
      </c>
      <c r="Z115" s="78" t="e">
        <f t="shared" ca="1" si="18"/>
        <v>#N/A</v>
      </c>
      <c r="AA115" s="79">
        <f t="array" aca="1" ref="AA115" ca="1">(OFFSET($Z$7,MIN(IF(ISERROR(OFFSET($Z115,1,0,MAX($L$3-$X115+$X$7-1,1))),99999,ROW(OFFSET($Z115,1,0,MAX($L$3-$X115+$X$7-1,1)))))-$X$7,0)
-OFFSET($Z$7,MAX(IF(ISERROR(OFFSET($Z$7,0,0,$X115-$X$7)),0,ROW(OFFSET($Z$7,0,0,$X115-$X$7))))-$X$7,0))
/(MIN(IF(ISERROR(OFFSET($Z115,1,0,MAX($L$3-$X115+$X$7-1,1))),99999,ROW(OFFSET($Z115,1,0,MAX($L$3-$X115+$X$7-1,1)))))
-MAX(IF(ISERROR(OFFSET($Z$7,0,0,$X115-$X$7)),0,ROW(OFFSET($Z$7,0,0,$X115-$X$7)))))</f>
        <v>-2.3152547132103249E-5</v>
      </c>
      <c r="AB115" s="78">
        <f t="shared" ca="1" si="19"/>
        <v>2.3125690177430185</v>
      </c>
      <c r="AC115" s="75">
        <f t="shared" ca="1" si="22"/>
        <v>146.41319143322997</v>
      </c>
      <c r="AD115" s="75">
        <f t="shared" ca="1" si="20"/>
        <v>0</v>
      </c>
      <c r="AF115" s="74">
        <f t="shared" ca="1" si="24"/>
        <v>55</v>
      </c>
      <c r="AG115" s="75">
        <f t="shared" ca="1" si="26"/>
        <v>2.3138192552881423</v>
      </c>
      <c r="AH115" s="75">
        <f t="shared" ca="1" si="27"/>
        <v>146.45329844706959</v>
      </c>
      <c r="AI115" s="75">
        <f t="shared" ca="1" si="28"/>
        <v>9.213910933514792E-2</v>
      </c>
    </row>
    <row r="116" spans="24:35" x14ac:dyDescent="0.2">
      <c r="X116" s="76">
        <f>ROW()</f>
        <v>116</v>
      </c>
      <c r="Y116" s="77">
        <f t="shared" ca="1" si="17"/>
        <v>163</v>
      </c>
      <c r="Z116" s="78" t="e">
        <f t="shared" ca="1" si="18"/>
        <v>#N/A</v>
      </c>
      <c r="AA116" s="79">
        <f t="array" aca="1" ref="AA116" ca="1">(OFFSET($Z$7,MIN(IF(ISERROR(OFFSET($Z116,1,0,MAX($L$3-$X116+$X$7-1,1))),99999,ROW(OFFSET($Z116,1,0,MAX($L$3-$X116+$X$7-1,1)))))-$X$7,0)
-OFFSET($Z$7,MAX(IF(ISERROR(OFFSET($Z$7,0,0,$X116-$X$7)),0,ROW(OFFSET($Z$7,0,0,$X116-$X$7))))-$X$7,0))
/(MIN(IF(ISERROR(OFFSET($Z116,1,0,MAX($L$3-$X116+$X$7-1,1))),99999,ROW(OFFSET($Z116,1,0,MAX($L$3-$X116+$X$7-1,1)))))
-MAX(IF(ISERROR(OFFSET($Z$7,0,0,$X116-$X$7)),0,ROW(OFFSET($Z$7,0,0,$X116-$X$7)))))</f>
        <v>-2.3152547132103249E-5</v>
      </c>
      <c r="AB116" s="78">
        <f t="shared" ca="1" si="19"/>
        <v>2.3125458651958866</v>
      </c>
      <c r="AC116" s="75">
        <f t="shared" ca="1" si="22"/>
        <v>146.41244861101757</v>
      </c>
      <c r="AD116" s="75">
        <f t="shared" ca="1" si="20"/>
        <v>0</v>
      </c>
      <c r="AF116" s="74">
        <f t="shared" ca="1" si="24"/>
        <v>55</v>
      </c>
      <c r="AG116" s="75">
        <f t="shared" ca="1" si="26"/>
        <v>2.3138192552881423</v>
      </c>
      <c r="AH116" s="75">
        <f t="shared" ca="1" si="27"/>
        <v>146.45329844706959</v>
      </c>
      <c r="AI116" s="75">
        <f t="shared" ca="1" si="28"/>
        <v>9.213910933514792E-2</v>
      </c>
    </row>
    <row r="117" spans="24:35" x14ac:dyDescent="0.2">
      <c r="X117" s="76">
        <f>ROW()</f>
        <v>117</v>
      </c>
      <c r="Y117" s="77">
        <f t="shared" ca="1" si="17"/>
        <v>164.5</v>
      </c>
      <c r="Z117" s="78" t="e">
        <f t="shared" ca="1" si="18"/>
        <v>#N/A</v>
      </c>
      <c r="AA117" s="79">
        <f t="array" aca="1" ref="AA117" ca="1">(OFFSET($Z$7,MIN(IF(ISERROR(OFFSET($Z117,1,0,MAX($L$3-$X117+$X$7-1,1))),99999,ROW(OFFSET($Z117,1,0,MAX($L$3-$X117+$X$7-1,1)))))-$X$7,0)
-OFFSET($Z$7,MAX(IF(ISERROR(OFFSET($Z$7,0,0,$X117-$X$7)),0,ROW(OFFSET($Z$7,0,0,$X117-$X$7))))-$X$7,0))
/(MIN(IF(ISERROR(OFFSET($Z117,1,0,MAX($L$3-$X117+$X$7-1,1))),99999,ROW(OFFSET($Z117,1,0,MAX($L$3-$X117+$X$7-1,1)))))
-MAX(IF(ISERROR(OFFSET($Z$7,0,0,$X117-$X$7)),0,ROW(OFFSET($Z$7,0,0,$X117-$X$7)))))</f>
        <v>-2.3152547132103249E-5</v>
      </c>
      <c r="AB117" s="78">
        <f t="shared" ca="1" si="19"/>
        <v>2.3125227126487546</v>
      </c>
      <c r="AC117" s="75">
        <f t="shared" ca="1" si="22"/>
        <v>146.41170578517747</v>
      </c>
      <c r="AD117" s="75">
        <f t="shared" ca="1" si="20"/>
        <v>0</v>
      </c>
      <c r="AF117" s="74">
        <f t="shared" ca="1" si="24"/>
        <v>56</v>
      </c>
      <c r="AG117" s="75">
        <f t="shared" ref="AG117:AG180" ca="1" si="29">OFFSET(AB$7,(ROW()-ROW(AB$7))/2,0)</f>
        <v>2.3137961027410103</v>
      </c>
      <c r="AH117" s="75">
        <f t="shared" ref="AH117:AH180" ca="1" si="30">OFFSET(AC$7,(ROW()-ROW(AC$7))/2,0)</f>
        <v>146.45255582067239</v>
      </c>
      <c r="AI117" s="75">
        <f t="shared" ref="AI117:AI180" ca="1" si="31">IF(OFFSET(AD$7,(ROW()-ROW(AD$7))/2,0)&lt;=0,MAX(OFFSET(AC$7,0,0,$L$3))/150,OFFSET(AD$7,(ROW()-ROW(AD$7))/2,0))</f>
        <v>9.213910933514792E-2</v>
      </c>
    </row>
    <row r="118" spans="24:35" x14ac:dyDescent="0.2">
      <c r="X118" s="76">
        <f>ROW()</f>
        <v>118</v>
      </c>
      <c r="Y118" s="77">
        <f t="shared" ca="1" si="17"/>
        <v>166</v>
      </c>
      <c r="Z118" s="78" t="e">
        <f t="shared" ca="1" si="18"/>
        <v>#N/A</v>
      </c>
      <c r="AA118" s="79">
        <f t="array" aca="1" ref="AA118" ca="1">(OFFSET($Z$7,MIN(IF(ISERROR(OFFSET($Z118,1,0,MAX($L$3-$X118+$X$7-1,1))),99999,ROW(OFFSET($Z118,1,0,MAX($L$3-$X118+$X$7-1,1)))))-$X$7,0)
-OFFSET($Z$7,MAX(IF(ISERROR(OFFSET($Z$7,0,0,$X118-$X$7)),0,ROW(OFFSET($Z$7,0,0,$X118-$X$7))))-$X$7,0))
/(MIN(IF(ISERROR(OFFSET($Z118,1,0,MAX($L$3-$X118+$X$7-1,1))),99999,ROW(OFFSET($Z118,1,0,MAX($L$3-$X118+$X$7-1,1)))))
-MAX(IF(ISERROR(OFFSET($Z$7,0,0,$X118-$X$7)),0,ROW(OFFSET($Z$7,0,0,$X118-$X$7)))))</f>
        <v>-2.3152547132103249E-5</v>
      </c>
      <c r="AB118" s="78">
        <f t="shared" ca="1" si="19"/>
        <v>2.3124995601016227</v>
      </c>
      <c r="AC118" s="75">
        <f t="shared" ca="1" si="22"/>
        <v>146.41096295570961</v>
      </c>
      <c r="AD118" s="75">
        <f t="shared" ca="1" si="20"/>
        <v>0</v>
      </c>
      <c r="AF118" s="74">
        <f t="shared" ca="1" si="24"/>
        <v>56</v>
      </c>
      <c r="AG118" s="75">
        <f t="shared" ca="1" si="29"/>
        <v>2.3137961027410103</v>
      </c>
      <c r="AH118" s="75">
        <f t="shared" ca="1" si="30"/>
        <v>146.45255582067239</v>
      </c>
      <c r="AI118" s="75">
        <f t="shared" ca="1" si="31"/>
        <v>9.213910933514792E-2</v>
      </c>
    </row>
    <row r="119" spans="24:35" x14ac:dyDescent="0.2">
      <c r="X119" s="76">
        <f>ROW()</f>
        <v>119</v>
      </c>
      <c r="Y119" s="77">
        <f t="shared" ca="1" si="17"/>
        <v>167.5</v>
      </c>
      <c r="Z119" s="78" t="e">
        <f t="shared" ca="1" si="18"/>
        <v>#N/A</v>
      </c>
      <c r="AA119" s="79">
        <f t="array" aca="1" ref="AA119" ca="1">(OFFSET($Z$7,MIN(IF(ISERROR(OFFSET($Z119,1,0,MAX($L$3-$X119+$X$7-1,1))),99999,ROW(OFFSET($Z119,1,0,MAX($L$3-$X119+$X$7-1,1)))))-$X$7,0)
-OFFSET($Z$7,MAX(IF(ISERROR(OFFSET($Z$7,0,0,$X119-$X$7)),0,ROW(OFFSET($Z$7,0,0,$X119-$X$7))))-$X$7,0))
/(MIN(IF(ISERROR(OFFSET($Z119,1,0,MAX($L$3-$X119+$X$7-1,1))),99999,ROW(OFFSET($Z119,1,0,MAX($L$3-$X119+$X$7-1,1)))))
-MAX(IF(ISERROR(OFFSET($Z$7,0,0,$X119-$X$7)),0,ROW(OFFSET($Z$7,0,0,$X119-$X$7)))))</f>
        <v>-2.3152547132103249E-5</v>
      </c>
      <c r="AB119" s="78">
        <f t="shared" ca="1" si="19"/>
        <v>2.3124764075544908</v>
      </c>
      <c r="AC119" s="75">
        <f t="shared" ca="1" si="22"/>
        <v>146.41022012261394</v>
      </c>
      <c r="AD119" s="75">
        <f t="shared" ca="1" si="20"/>
        <v>0</v>
      </c>
      <c r="AF119" s="74">
        <f t="shared" ca="1" si="24"/>
        <v>57</v>
      </c>
      <c r="AG119" s="75">
        <f t="shared" ca="1" si="29"/>
        <v>2.3137729501938784</v>
      </c>
      <c r="AH119" s="75">
        <f t="shared" ca="1" si="30"/>
        <v>146.4518131906504</v>
      </c>
      <c r="AI119" s="75">
        <f t="shared" ca="1" si="31"/>
        <v>9.213910933514792E-2</v>
      </c>
    </row>
    <row r="120" spans="24:35" x14ac:dyDescent="0.2">
      <c r="X120" s="76">
        <f>ROW()</f>
        <v>120</v>
      </c>
      <c r="Y120" s="77">
        <f t="shared" ref="Y120:Y183" ca="1" si="32">IF(ROW()-ROW(Y$6)&lt;$L$3,Y119+1,Y119+1.5)</f>
        <v>169</v>
      </c>
      <c r="Z120" s="78" t="e">
        <f t="shared" ref="Z120:Z183" ca="1" si="33">IF(ISERROR(MATCH(OFFSET(G$6,ROW()-ROW($E$6),0),$R$7:$R$16,0)),NA(),OFFSET($U$6,MATCH(OFFSET(G$6,ROW()-ROW($E$6),0),$R$7:$R$16,0),0))</f>
        <v>#N/A</v>
      </c>
      <c r="AA120" s="79">
        <f t="array" aca="1" ref="AA120" ca="1">(OFFSET($Z$7,MIN(IF(ISERROR(OFFSET($Z120,1,0,MAX($L$3-$X120+$X$7-1,1))),99999,ROW(OFFSET($Z120,1,0,MAX($L$3-$X120+$X$7-1,1)))))-$X$7,0)
-OFFSET($Z$7,MAX(IF(ISERROR(OFFSET($Z$7,0,0,$X120-$X$7)),0,ROW(OFFSET($Z$7,0,0,$X120-$X$7))))-$X$7,0))
/(MIN(IF(ISERROR(OFFSET($Z120,1,0,MAX($L$3-$X120+$X$7-1,1))),99999,ROW(OFFSET($Z120,1,0,MAX($L$3-$X120+$X$7-1,1)))))
-MAX(IF(ISERROR(OFFSET($Z$7,0,0,$X120-$X$7)),0,ROW(OFFSET($Z$7,0,0,$X120-$X$7)))))</f>
        <v>-2.3152547132103249E-5</v>
      </c>
      <c r="AB120" s="78">
        <f t="shared" ref="AB120:AB183" ca="1" si="34">IF(ISNUMBER(Z120),Z120,AB119+AA120)</f>
        <v>2.3124532550073589</v>
      </c>
      <c r="AC120" s="75">
        <f t="shared" ca="1" si="22"/>
        <v>146.4094772858904</v>
      </c>
      <c r="AD120" s="75">
        <f t="shared" ref="AD120:AD183" ca="1" si="35">MAX(AB120-3*SQRT((AB120)*(MAX($E$6,1)-AB120)/MAX(OFFSET(D$6,ROW()-ROW(AD$6),0),1)),0)</f>
        <v>0</v>
      </c>
      <c r="AF120" s="74">
        <f t="shared" ca="1" si="24"/>
        <v>57</v>
      </c>
      <c r="AG120" s="75">
        <f t="shared" ca="1" si="29"/>
        <v>2.3137729501938784</v>
      </c>
      <c r="AH120" s="75">
        <f t="shared" ca="1" si="30"/>
        <v>146.4518131906504</v>
      </c>
      <c r="AI120" s="75">
        <f t="shared" ca="1" si="31"/>
        <v>9.213910933514792E-2</v>
      </c>
    </row>
    <row r="121" spans="24:35" x14ac:dyDescent="0.2">
      <c r="X121" s="76">
        <f>ROW()</f>
        <v>121</v>
      </c>
      <c r="Y121" s="77">
        <f t="shared" ca="1" si="32"/>
        <v>170.5</v>
      </c>
      <c r="Z121" s="78" t="e">
        <f t="shared" ca="1" si="33"/>
        <v>#N/A</v>
      </c>
      <c r="AA121" s="79">
        <f t="array" aca="1" ref="AA121" ca="1">(OFFSET($Z$7,MIN(IF(ISERROR(OFFSET($Z121,1,0,MAX($L$3-$X121+$X$7-1,1))),99999,ROW(OFFSET($Z121,1,0,MAX($L$3-$X121+$X$7-1,1)))))-$X$7,0)
-OFFSET($Z$7,MAX(IF(ISERROR(OFFSET($Z$7,0,0,$X121-$X$7)),0,ROW(OFFSET($Z$7,0,0,$X121-$X$7))))-$X$7,0))
/(MIN(IF(ISERROR(OFFSET($Z121,1,0,MAX($L$3-$X121+$X$7-1,1))),99999,ROW(OFFSET($Z121,1,0,MAX($L$3-$X121+$X$7-1,1)))))
-MAX(IF(ISERROR(OFFSET($Z$7,0,0,$X121-$X$7)),0,ROW(OFFSET($Z$7,0,0,$X121-$X$7)))))</f>
        <v>-2.3152547132103249E-5</v>
      </c>
      <c r="AB121" s="78">
        <f t="shared" ca="1" si="34"/>
        <v>2.312430102460227</v>
      </c>
      <c r="AC121" s="75">
        <f t="shared" ca="1" si="22"/>
        <v>146.40873444553895</v>
      </c>
      <c r="AD121" s="75">
        <f t="shared" ca="1" si="35"/>
        <v>0</v>
      </c>
      <c r="AF121" s="74">
        <f t="shared" ca="1" si="24"/>
        <v>58</v>
      </c>
      <c r="AG121" s="75">
        <f t="shared" ca="1" si="29"/>
        <v>2.3137497976467465</v>
      </c>
      <c r="AH121" s="75">
        <f t="shared" ca="1" si="30"/>
        <v>146.45107055700359</v>
      </c>
      <c r="AI121" s="75">
        <f t="shared" ca="1" si="31"/>
        <v>9.213910933514792E-2</v>
      </c>
    </row>
    <row r="122" spans="24:35" x14ac:dyDescent="0.2">
      <c r="X122" s="76">
        <f>ROW()</f>
        <v>122</v>
      </c>
      <c r="Y122" s="77">
        <f t="shared" ca="1" si="32"/>
        <v>172</v>
      </c>
      <c r="Z122" s="78" t="e">
        <f t="shared" ca="1" si="33"/>
        <v>#N/A</v>
      </c>
      <c r="AA122" s="79">
        <f t="array" aca="1" ref="AA122" ca="1">(OFFSET($Z$7,MIN(IF(ISERROR(OFFSET($Z122,1,0,MAX($L$3-$X122+$X$7-1,1))),99999,ROW(OFFSET($Z122,1,0,MAX($L$3-$X122+$X$7-1,1)))))-$X$7,0)
-OFFSET($Z$7,MAX(IF(ISERROR(OFFSET($Z$7,0,0,$X122-$X$7)),0,ROW(OFFSET($Z$7,0,0,$X122-$X$7))))-$X$7,0))
/(MIN(IF(ISERROR(OFFSET($Z122,1,0,MAX($L$3-$X122+$X$7-1,1))),99999,ROW(OFFSET($Z122,1,0,MAX($L$3-$X122+$X$7-1,1)))))
-MAX(IF(ISERROR(OFFSET($Z$7,0,0,$X122-$X$7)),0,ROW(OFFSET($Z$7,0,0,$X122-$X$7)))))</f>
        <v>-2.3152547132103249E-5</v>
      </c>
      <c r="AB122" s="78">
        <f t="shared" ca="1" si="34"/>
        <v>2.312406949913095</v>
      </c>
      <c r="AC122" s="75">
        <f t="shared" ca="1" si="22"/>
        <v>146.4079916015595</v>
      </c>
      <c r="AD122" s="75">
        <f t="shared" ca="1" si="35"/>
        <v>0</v>
      </c>
      <c r="AF122" s="74">
        <f t="shared" ca="1" si="24"/>
        <v>58</v>
      </c>
      <c r="AG122" s="75">
        <f t="shared" ca="1" si="29"/>
        <v>2.3137497976467465</v>
      </c>
      <c r="AH122" s="75">
        <f t="shared" ca="1" si="30"/>
        <v>146.45107055700359</v>
      </c>
      <c r="AI122" s="75">
        <f t="shared" ca="1" si="31"/>
        <v>9.213910933514792E-2</v>
      </c>
    </row>
    <row r="123" spans="24:35" x14ac:dyDescent="0.2">
      <c r="X123" s="76">
        <f>ROW()</f>
        <v>123</v>
      </c>
      <c r="Y123" s="77">
        <f t="shared" ca="1" si="32"/>
        <v>173.5</v>
      </c>
      <c r="Z123" s="78" t="e">
        <f t="shared" ca="1" si="33"/>
        <v>#N/A</v>
      </c>
      <c r="AA123" s="79">
        <f t="array" aca="1" ref="AA123" ca="1">(OFFSET($Z$7,MIN(IF(ISERROR(OFFSET($Z123,1,0,MAX($L$3-$X123+$X$7-1,1))),99999,ROW(OFFSET($Z123,1,0,MAX($L$3-$X123+$X$7-1,1)))))-$X$7,0)
-OFFSET($Z$7,MAX(IF(ISERROR(OFFSET($Z$7,0,0,$X123-$X$7)),0,ROW(OFFSET($Z$7,0,0,$X123-$X$7))))-$X$7,0))
/(MIN(IF(ISERROR(OFFSET($Z123,1,0,MAX($L$3-$X123+$X$7-1,1))),99999,ROW(OFFSET($Z123,1,0,MAX($L$3-$X123+$X$7-1,1)))))
-MAX(IF(ISERROR(OFFSET($Z$7,0,0,$X123-$X$7)),0,ROW(OFFSET($Z$7,0,0,$X123-$X$7)))))</f>
        <v>-2.3152547132103249E-5</v>
      </c>
      <c r="AB123" s="78">
        <f t="shared" ca="1" si="34"/>
        <v>2.3123837973659631</v>
      </c>
      <c r="AC123" s="75">
        <f t="shared" ca="1" si="22"/>
        <v>146.40724875395205</v>
      </c>
      <c r="AD123" s="75">
        <f t="shared" ca="1" si="35"/>
        <v>0</v>
      </c>
      <c r="AF123" s="74">
        <f t="shared" ca="1" si="24"/>
        <v>59</v>
      </c>
      <c r="AG123" s="75">
        <f t="shared" ca="1" si="29"/>
        <v>2.3137266450996146</v>
      </c>
      <c r="AH123" s="75">
        <f t="shared" ca="1" si="30"/>
        <v>146.45032791973193</v>
      </c>
      <c r="AI123" s="75">
        <f t="shared" ca="1" si="31"/>
        <v>9.213910933514792E-2</v>
      </c>
    </row>
    <row r="124" spans="24:35" x14ac:dyDescent="0.2">
      <c r="X124" s="76">
        <f>ROW()</f>
        <v>124</v>
      </c>
      <c r="Y124" s="77">
        <f t="shared" ca="1" si="32"/>
        <v>175</v>
      </c>
      <c r="Z124" s="78" t="e">
        <f t="shared" ca="1" si="33"/>
        <v>#N/A</v>
      </c>
      <c r="AA124" s="79">
        <f t="array" aca="1" ref="AA124" ca="1">(OFFSET($Z$7,MIN(IF(ISERROR(OFFSET($Z124,1,0,MAX($L$3-$X124+$X$7-1,1))),99999,ROW(OFFSET($Z124,1,0,MAX($L$3-$X124+$X$7-1,1)))))-$X$7,0)
-OFFSET($Z$7,MAX(IF(ISERROR(OFFSET($Z$7,0,0,$X124-$X$7)),0,ROW(OFFSET($Z$7,0,0,$X124-$X$7))))-$X$7,0))
/(MIN(IF(ISERROR(OFFSET($Z124,1,0,MAX($L$3-$X124+$X$7-1,1))),99999,ROW(OFFSET($Z124,1,0,MAX($L$3-$X124+$X$7-1,1)))))
-MAX(IF(ISERROR(OFFSET($Z$7,0,0,$X124-$X$7)),0,ROW(OFFSET($Z$7,0,0,$X124-$X$7)))))</f>
        <v>-2.3152547132103249E-5</v>
      </c>
      <c r="AB124" s="78">
        <f t="shared" ca="1" si="34"/>
        <v>2.3123606448188312</v>
      </c>
      <c r="AC124" s="75">
        <f t="shared" ca="1" si="22"/>
        <v>146.4065059027165</v>
      </c>
      <c r="AD124" s="75">
        <f t="shared" ca="1" si="35"/>
        <v>0</v>
      </c>
      <c r="AF124" s="74">
        <f t="shared" ca="1" si="24"/>
        <v>59</v>
      </c>
      <c r="AG124" s="75">
        <f t="shared" ca="1" si="29"/>
        <v>2.3137266450996146</v>
      </c>
      <c r="AH124" s="75">
        <f t="shared" ca="1" si="30"/>
        <v>146.45032791973193</v>
      </c>
      <c r="AI124" s="75">
        <f t="shared" ca="1" si="31"/>
        <v>9.213910933514792E-2</v>
      </c>
    </row>
    <row r="125" spans="24:35" x14ac:dyDescent="0.2">
      <c r="X125" s="76">
        <f>ROW()</f>
        <v>125</v>
      </c>
      <c r="Y125" s="77">
        <f t="shared" ca="1" si="32"/>
        <v>176.5</v>
      </c>
      <c r="Z125" s="78" t="e">
        <f t="shared" ca="1" si="33"/>
        <v>#N/A</v>
      </c>
      <c r="AA125" s="79">
        <f t="array" aca="1" ref="AA125" ca="1">(OFFSET($Z$7,MIN(IF(ISERROR(OFFSET($Z125,1,0,MAX($L$3-$X125+$X$7-1,1))),99999,ROW(OFFSET($Z125,1,0,MAX($L$3-$X125+$X$7-1,1)))))-$X$7,0)
-OFFSET($Z$7,MAX(IF(ISERROR(OFFSET($Z$7,0,0,$X125-$X$7)),0,ROW(OFFSET($Z$7,0,0,$X125-$X$7))))-$X$7,0))
/(MIN(IF(ISERROR(OFFSET($Z125,1,0,MAX($L$3-$X125+$X$7-1,1))),99999,ROW(OFFSET($Z125,1,0,MAX($L$3-$X125+$X$7-1,1)))))
-MAX(IF(ISERROR(OFFSET($Z$7,0,0,$X125-$X$7)),0,ROW(OFFSET($Z$7,0,0,$X125-$X$7)))))</f>
        <v>-2.3152547132103249E-5</v>
      </c>
      <c r="AB125" s="78">
        <f t="shared" ca="1" si="34"/>
        <v>2.3123374922716993</v>
      </c>
      <c r="AC125" s="75">
        <f t="shared" ca="1" si="22"/>
        <v>146.40576304785284</v>
      </c>
      <c r="AD125" s="75">
        <f t="shared" ca="1" si="35"/>
        <v>0</v>
      </c>
      <c r="AF125" s="74">
        <f t="shared" ca="1" si="24"/>
        <v>60</v>
      </c>
      <c r="AG125" s="75">
        <f t="shared" ca="1" si="29"/>
        <v>2.3137034925524826</v>
      </c>
      <c r="AH125" s="75">
        <f t="shared" ca="1" si="30"/>
        <v>146.44958527883531</v>
      </c>
      <c r="AI125" s="75">
        <f t="shared" ca="1" si="31"/>
        <v>9.213910933514792E-2</v>
      </c>
    </row>
    <row r="126" spans="24:35" x14ac:dyDescent="0.2">
      <c r="X126" s="76">
        <f>ROW()</f>
        <v>126</v>
      </c>
      <c r="Y126" s="77">
        <f t="shared" ca="1" si="32"/>
        <v>178</v>
      </c>
      <c r="Z126" s="78" t="e">
        <f t="shared" ca="1" si="33"/>
        <v>#N/A</v>
      </c>
      <c r="AA126" s="79">
        <f t="array" aca="1" ref="AA126" ca="1">(OFFSET($Z$7,MIN(IF(ISERROR(OFFSET($Z126,1,0,MAX($L$3-$X126+$X$7-1,1))),99999,ROW(OFFSET($Z126,1,0,MAX($L$3-$X126+$X$7-1,1)))))-$X$7,0)
-OFFSET($Z$7,MAX(IF(ISERROR(OFFSET($Z$7,0,0,$X126-$X$7)),0,ROW(OFFSET($Z$7,0,0,$X126-$X$7))))-$X$7,0))
/(MIN(IF(ISERROR(OFFSET($Z126,1,0,MAX($L$3-$X126+$X$7-1,1))),99999,ROW(OFFSET($Z126,1,0,MAX($L$3-$X126+$X$7-1,1)))))
-MAX(IF(ISERROR(OFFSET($Z$7,0,0,$X126-$X$7)),0,ROW(OFFSET($Z$7,0,0,$X126-$X$7)))))</f>
        <v>-2.3152547132103249E-5</v>
      </c>
      <c r="AB126" s="78">
        <f t="shared" ca="1" si="34"/>
        <v>2.3123143397245673</v>
      </c>
      <c r="AC126" s="75">
        <f t="shared" ca="1" si="22"/>
        <v>146.40502018936098</v>
      </c>
      <c r="AD126" s="75">
        <f t="shared" ca="1" si="35"/>
        <v>0</v>
      </c>
      <c r="AF126" s="74">
        <f t="shared" ca="1" si="24"/>
        <v>60</v>
      </c>
      <c r="AG126" s="75">
        <f t="shared" ca="1" si="29"/>
        <v>2.3137034925524826</v>
      </c>
      <c r="AH126" s="75">
        <f t="shared" ca="1" si="30"/>
        <v>146.44958527883531</v>
      </c>
      <c r="AI126" s="75">
        <f t="shared" ca="1" si="31"/>
        <v>9.213910933514792E-2</v>
      </c>
    </row>
    <row r="127" spans="24:35" x14ac:dyDescent="0.2">
      <c r="X127" s="76">
        <f>ROW()</f>
        <v>127</v>
      </c>
      <c r="Y127" s="77">
        <f t="shared" ca="1" si="32"/>
        <v>179.5</v>
      </c>
      <c r="Z127" s="78" t="e">
        <f t="shared" ca="1" si="33"/>
        <v>#N/A</v>
      </c>
      <c r="AA127" s="79">
        <f t="array" aca="1" ref="AA127" ca="1">(OFFSET($Z$7,MIN(IF(ISERROR(OFFSET($Z127,1,0,MAX($L$3-$X127+$X$7-1,1))),99999,ROW(OFFSET($Z127,1,0,MAX($L$3-$X127+$X$7-1,1)))))-$X$7,0)
-OFFSET($Z$7,MAX(IF(ISERROR(OFFSET($Z$7,0,0,$X127-$X$7)),0,ROW(OFFSET($Z$7,0,0,$X127-$X$7))))-$X$7,0))
/(MIN(IF(ISERROR(OFFSET($Z127,1,0,MAX($L$3-$X127+$X$7-1,1))),99999,ROW(OFFSET($Z127,1,0,MAX($L$3-$X127+$X$7-1,1)))))
-MAX(IF(ISERROR(OFFSET($Z$7,0,0,$X127-$X$7)),0,ROW(OFFSET($Z$7,0,0,$X127-$X$7)))))</f>
        <v>-2.3152547132103249E-5</v>
      </c>
      <c r="AB127" s="78">
        <f t="shared" ca="1" si="34"/>
        <v>2.3122911871774354</v>
      </c>
      <c r="AC127" s="75">
        <f t="shared" ca="1" si="22"/>
        <v>146.40427732724086</v>
      </c>
      <c r="AD127" s="75">
        <f t="shared" ca="1" si="35"/>
        <v>0</v>
      </c>
      <c r="AF127" s="74">
        <f t="shared" ca="1" si="24"/>
        <v>61</v>
      </c>
      <c r="AG127" s="75">
        <f t="shared" ca="1" si="29"/>
        <v>2.3136803400053507</v>
      </c>
      <c r="AH127" s="75">
        <f t="shared" ca="1" si="30"/>
        <v>146.44884263431373</v>
      </c>
      <c r="AI127" s="75">
        <f t="shared" ca="1" si="31"/>
        <v>9.213910933514792E-2</v>
      </c>
    </row>
    <row r="128" spans="24:35" x14ac:dyDescent="0.2">
      <c r="X128" s="76">
        <f>ROW()</f>
        <v>128</v>
      </c>
      <c r="Y128" s="77">
        <f t="shared" ca="1" si="32"/>
        <v>181</v>
      </c>
      <c r="Z128" s="78" t="e">
        <f t="shared" ca="1" si="33"/>
        <v>#N/A</v>
      </c>
      <c r="AA128" s="79">
        <f t="array" aca="1" ref="AA128" ca="1">(OFFSET($Z$7,MIN(IF(ISERROR(OFFSET($Z128,1,0,MAX($L$3-$X128+$X$7-1,1))),99999,ROW(OFFSET($Z128,1,0,MAX($L$3-$X128+$X$7-1,1)))))-$X$7,0)
-OFFSET($Z$7,MAX(IF(ISERROR(OFFSET($Z$7,0,0,$X128-$X$7)),0,ROW(OFFSET($Z$7,0,0,$X128-$X$7))))-$X$7,0))
/(MIN(IF(ISERROR(OFFSET($Z128,1,0,MAX($L$3-$X128+$X$7-1,1))),99999,ROW(OFFSET($Z128,1,0,MAX($L$3-$X128+$X$7-1,1)))))
-MAX(IF(ISERROR(OFFSET($Z$7,0,0,$X128-$X$7)),0,ROW(OFFSET($Z$7,0,0,$X128-$X$7)))))</f>
        <v>-2.3152547132103249E-5</v>
      </c>
      <c r="AB128" s="78">
        <f t="shared" ca="1" si="34"/>
        <v>2.3122680346303035</v>
      </c>
      <c r="AC128" s="75">
        <f t="shared" ca="1" si="22"/>
        <v>146.40353446149246</v>
      </c>
      <c r="AD128" s="75">
        <f t="shared" ca="1" si="35"/>
        <v>0</v>
      </c>
      <c r="AF128" s="74">
        <f t="shared" ca="1" si="24"/>
        <v>61</v>
      </c>
      <c r="AG128" s="75">
        <f t="shared" ca="1" si="29"/>
        <v>2.3136803400053507</v>
      </c>
      <c r="AH128" s="75">
        <f t="shared" ca="1" si="30"/>
        <v>146.44884263431373</v>
      </c>
      <c r="AI128" s="75">
        <f t="shared" ca="1" si="31"/>
        <v>9.213910933514792E-2</v>
      </c>
    </row>
    <row r="129" spans="24:35" x14ac:dyDescent="0.2">
      <c r="X129" s="76">
        <f>ROW()</f>
        <v>129</v>
      </c>
      <c r="Y129" s="77">
        <f t="shared" ca="1" si="32"/>
        <v>182.5</v>
      </c>
      <c r="Z129" s="78" t="e">
        <f t="shared" ca="1" si="33"/>
        <v>#N/A</v>
      </c>
      <c r="AA129" s="79">
        <f t="array" aca="1" ref="AA129" ca="1">(OFFSET($Z$7,MIN(IF(ISERROR(OFFSET($Z129,1,0,MAX($L$3-$X129+$X$7-1,1))),99999,ROW(OFFSET($Z129,1,0,MAX($L$3-$X129+$X$7-1,1)))))-$X$7,0)
-OFFSET($Z$7,MAX(IF(ISERROR(OFFSET($Z$7,0,0,$X129-$X$7)),0,ROW(OFFSET($Z$7,0,0,$X129-$X$7))))-$X$7,0))
/(MIN(IF(ISERROR(OFFSET($Z129,1,0,MAX($L$3-$X129+$X$7-1,1))),99999,ROW(OFFSET($Z129,1,0,MAX($L$3-$X129+$X$7-1,1)))))
-MAX(IF(ISERROR(OFFSET($Z$7,0,0,$X129-$X$7)),0,ROW(OFFSET($Z$7,0,0,$X129-$X$7)))))</f>
        <v>-2.3152547132103249E-5</v>
      </c>
      <c r="AB129" s="78">
        <f t="shared" ca="1" si="34"/>
        <v>2.3122448820831716</v>
      </c>
      <c r="AC129" s="75">
        <f t="shared" ca="1" si="22"/>
        <v>146.4027915921157</v>
      </c>
      <c r="AD129" s="75">
        <f t="shared" ca="1" si="35"/>
        <v>0</v>
      </c>
      <c r="AF129" s="74">
        <f t="shared" ca="1" si="24"/>
        <v>62</v>
      </c>
      <c r="AG129" s="75">
        <f t="shared" ca="1" si="29"/>
        <v>2.3136571874582188</v>
      </c>
      <c r="AH129" s="75">
        <f t="shared" ca="1" si="30"/>
        <v>146.44809998616705</v>
      </c>
      <c r="AI129" s="75">
        <f t="shared" ca="1" si="31"/>
        <v>9.213910933514792E-2</v>
      </c>
    </row>
    <row r="130" spans="24:35" x14ac:dyDescent="0.2">
      <c r="X130" s="76">
        <f>ROW()</f>
        <v>130</v>
      </c>
      <c r="Y130" s="77">
        <f t="shared" ca="1" si="32"/>
        <v>184</v>
      </c>
      <c r="Z130" s="78" t="e">
        <f t="shared" ca="1" si="33"/>
        <v>#N/A</v>
      </c>
      <c r="AA130" s="79">
        <f t="array" aca="1" ref="AA130" ca="1">(OFFSET($Z$7,MIN(IF(ISERROR(OFFSET($Z130,1,0,MAX($L$3-$X130+$X$7-1,1))),99999,ROW(OFFSET($Z130,1,0,MAX($L$3-$X130+$X$7-1,1)))))-$X$7,0)
-OFFSET($Z$7,MAX(IF(ISERROR(OFFSET($Z$7,0,0,$X130-$X$7)),0,ROW(OFFSET($Z$7,0,0,$X130-$X$7))))-$X$7,0))
/(MIN(IF(ISERROR(OFFSET($Z130,1,0,MAX($L$3-$X130+$X$7-1,1))),99999,ROW(OFFSET($Z130,1,0,MAX($L$3-$X130+$X$7-1,1)))))
-MAX(IF(ISERROR(OFFSET($Z$7,0,0,$X130-$X$7)),0,ROW(OFFSET($Z$7,0,0,$X130-$X$7)))))</f>
        <v>-2.3152547132103249E-5</v>
      </c>
      <c r="AB130" s="78">
        <f t="shared" ca="1" si="34"/>
        <v>2.3122217295360397</v>
      </c>
      <c r="AC130" s="75">
        <f t="shared" ca="1" si="22"/>
        <v>146.40204871911052</v>
      </c>
      <c r="AD130" s="75">
        <f t="shared" ca="1" si="35"/>
        <v>0</v>
      </c>
      <c r="AF130" s="74">
        <f t="shared" ca="1" si="24"/>
        <v>62</v>
      </c>
      <c r="AG130" s="75">
        <f t="shared" ca="1" si="29"/>
        <v>2.3136571874582188</v>
      </c>
      <c r="AH130" s="75">
        <f t="shared" ca="1" si="30"/>
        <v>146.44809998616705</v>
      </c>
      <c r="AI130" s="75">
        <f t="shared" ca="1" si="31"/>
        <v>9.213910933514792E-2</v>
      </c>
    </row>
    <row r="131" spans="24:35" x14ac:dyDescent="0.2">
      <c r="X131" s="76">
        <f>ROW()</f>
        <v>131</v>
      </c>
      <c r="Y131" s="77">
        <f t="shared" ca="1" si="32"/>
        <v>185.5</v>
      </c>
      <c r="Z131" s="78" t="e">
        <f t="shared" ca="1" si="33"/>
        <v>#N/A</v>
      </c>
      <c r="AA131" s="79">
        <f t="array" aca="1" ref="AA131" ca="1">(OFFSET($Z$7,MIN(IF(ISERROR(OFFSET($Z131,1,0,MAX($L$3-$X131+$X$7-1,1))),99999,ROW(OFFSET($Z131,1,0,MAX($L$3-$X131+$X$7-1,1)))))-$X$7,0)
-OFFSET($Z$7,MAX(IF(ISERROR(OFFSET($Z$7,0,0,$X131-$X$7)),0,ROW(OFFSET($Z$7,0,0,$X131-$X$7))))-$X$7,0))
/(MIN(IF(ISERROR(OFFSET($Z131,1,0,MAX($L$3-$X131+$X$7-1,1))),99999,ROW(OFFSET($Z131,1,0,MAX($L$3-$X131+$X$7-1,1)))))
-MAX(IF(ISERROR(OFFSET($Z$7,0,0,$X131-$X$7)),0,ROW(OFFSET($Z$7,0,0,$X131-$X$7)))))</f>
        <v>-2.3152547132103249E-5</v>
      </c>
      <c r="AB131" s="78">
        <f t="shared" ca="1" si="34"/>
        <v>2.3121985769889077</v>
      </c>
      <c r="AC131" s="75">
        <f t="shared" ca="1" si="22"/>
        <v>146.40130584247692</v>
      </c>
      <c r="AD131" s="75">
        <f t="shared" ca="1" si="35"/>
        <v>0</v>
      </c>
      <c r="AF131" s="74">
        <f t="shared" ca="1" si="24"/>
        <v>63</v>
      </c>
      <c r="AG131" s="75">
        <f t="shared" ca="1" si="29"/>
        <v>2.3136340349110869</v>
      </c>
      <c r="AH131" s="75">
        <f t="shared" ca="1" si="30"/>
        <v>146.44735733439535</v>
      </c>
      <c r="AI131" s="75">
        <f t="shared" ca="1" si="31"/>
        <v>9.213910933514792E-2</v>
      </c>
    </row>
    <row r="132" spans="24:35" x14ac:dyDescent="0.2">
      <c r="X132" s="76">
        <f>ROW()</f>
        <v>132</v>
      </c>
      <c r="Y132" s="77">
        <f t="shared" ca="1" si="32"/>
        <v>187</v>
      </c>
      <c r="Z132" s="78" t="e">
        <f t="shared" ca="1" si="33"/>
        <v>#N/A</v>
      </c>
      <c r="AA132" s="79">
        <f t="array" aca="1" ref="AA132" ca="1">(OFFSET($Z$7,MIN(IF(ISERROR(OFFSET($Z132,1,0,MAX($L$3-$X132+$X$7-1,1))),99999,ROW(OFFSET($Z132,1,0,MAX($L$3-$X132+$X$7-1,1)))))-$X$7,0)
-OFFSET($Z$7,MAX(IF(ISERROR(OFFSET($Z$7,0,0,$X132-$X$7)),0,ROW(OFFSET($Z$7,0,0,$X132-$X$7))))-$X$7,0))
/(MIN(IF(ISERROR(OFFSET($Z132,1,0,MAX($L$3-$X132+$X$7-1,1))),99999,ROW(OFFSET($Z132,1,0,MAX($L$3-$X132+$X$7-1,1)))))
-MAX(IF(ISERROR(OFFSET($Z$7,0,0,$X132-$X$7)),0,ROW(OFFSET($Z$7,0,0,$X132-$X$7)))))</f>
        <v>-2.3152547132103249E-5</v>
      </c>
      <c r="AB132" s="78">
        <f t="shared" ca="1" si="34"/>
        <v>2.3121754244417758</v>
      </c>
      <c r="AC132" s="75">
        <f t="shared" ca="1" si="22"/>
        <v>146.40056296221474</v>
      </c>
      <c r="AD132" s="75">
        <f t="shared" ca="1" si="35"/>
        <v>0</v>
      </c>
      <c r="AF132" s="74">
        <f t="shared" ca="1" si="24"/>
        <v>63</v>
      </c>
      <c r="AG132" s="75">
        <f t="shared" ca="1" si="29"/>
        <v>2.3136340349110869</v>
      </c>
      <c r="AH132" s="75">
        <f t="shared" ca="1" si="30"/>
        <v>146.44735733439535</v>
      </c>
      <c r="AI132" s="75">
        <f t="shared" ca="1" si="31"/>
        <v>9.213910933514792E-2</v>
      </c>
    </row>
    <row r="133" spans="24:35" x14ac:dyDescent="0.2">
      <c r="X133" s="76">
        <f>ROW()</f>
        <v>133</v>
      </c>
      <c r="Y133" s="77">
        <f t="shared" ca="1" si="32"/>
        <v>188.5</v>
      </c>
      <c r="Z133" s="78" t="e">
        <f t="shared" ca="1" si="33"/>
        <v>#N/A</v>
      </c>
      <c r="AA133" s="79">
        <f t="array" aca="1" ref="AA133" ca="1">(OFFSET($Z$7,MIN(IF(ISERROR(OFFSET($Z133,1,0,MAX($L$3-$X133+$X$7-1,1))),99999,ROW(OFFSET($Z133,1,0,MAX($L$3-$X133+$X$7-1,1)))))-$X$7,0)
-OFFSET($Z$7,MAX(IF(ISERROR(OFFSET($Z$7,0,0,$X133-$X$7)),0,ROW(OFFSET($Z$7,0,0,$X133-$X$7))))-$X$7,0))
/(MIN(IF(ISERROR(OFFSET($Z133,1,0,MAX($L$3-$X133+$X$7-1,1))),99999,ROW(OFFSET($Z133,1,0,MAX($L$3-$X133+$X$7-1,1)))))
-MAX(IF(ISERROR(OFFSET($Z$7,0,0,$X133-$X$7)),0,ROW(OFFSET($Z$7,0,0,$X133-$X$7)))))</f>
        <v>-2.3152547132103249E-5</v>
      </c>
      <c r="AB133" s="78">
        <f t="shared" ca="1" si="34"/>
        <v>2.3121522718946439</v>
      </c>
      <c r="AC133" s="75">
        <f t="shared" ca="1" si="22"/>
        <v>146.39982007832401</v>
      </c>
      <c r="AD133" s="75">
        <f t="shared" ca="1" si="35"/>
        <v>0</v>
      </c>
      <c r="AF133" s="74">
        <f t="shared" ca="1" si="24"/>
        <v>64</v>
      </c>
      <c r="AG133" s="75">
        <f t="shared" ca="1" si="29"/>
        <v>2.313610882363955</v>
      </c>
      <c r="AH133" s="75">
        <f t="shared" ca="1" si="30"/>
        <v>146.44661467899846</v>
      </c>
      <c r="AI133" s="75">
        <f t="shared" ca="1" si="31"/>
        <v>9.213910933514792E-2</v>
      </c>
    </row>
    <row r="134" spans="24:35" x14ac:dyDescent="0.2">
      <c r="X134" s="76">
        <f>ROW()</f>
        <v>134</v>
      </c>
      <c r="Y134" s="77">
        <f t="shared" ca="1" si="32"/>
        <v>190</v>
      </c>
      <c r="Z134" s="78" t="e">
        <f t="shared" ca="1" si="33"/>
        <v>#N/A</v>
      </c>
      <c r="AA134" s="79">
        <f t="array" aca="1" ref="AA134" ca="1">(OFFSET($Z$7,MIN(IF(ISERROR(OFFSET($Z134,1,0,MAX($L$3-$X134+$X$7-1,1))),99999,ROW(OFFSET($Z134,1,0,MAX($L$3-$X134+$X$7-1,1)))))-$X$7,0)
-OFFSET($Z$7,MAX(IF(ISERROR(OFFSET($Z$7,0,0,$X134-$X$7)),0,ROW(OFFSET($Z$7,0,0,$X134-$X$7))))-$X$7,0))
/(MIN(IF(ISERROR(OFFSET($Z134,1,0,MAX($L$3-$X134+$X$7-1,1))),99999,ROW(OFFSET($Z134,1,0,MAX($L$3-$X134+$X$7-1,1)))))
-MAX(IF(ISERROR(OFFSET($Z$7,0,0,$X134-$X$7)),0,ROW(OFFSET($Z$7,0,0,$X134-$X$7)))))</f>
        <v>-2.3152547132103249E-5</v>
      </c>
      <c r="AB134" s="78">
        <f t="shared" ca="1" si="34"/>
        <v>2.312129119347512</v>
      </c>
      <c r="AC134" s="75">
        <f t="shared" ca="1" si="22"/>
        <v>146.39907719080466</v>
      </c>
      <c r="AD134" s="75">
        <f t="shared" ca="1" si="35"/>
        <v>0</v>
      </c>
      <c r="AF134" s="74">
        <f t="shared" ca="1" si="24"/>
        <v>64</v>
      </c>
      <c r="AG134" s="75">
        <f t="shared" ca="1" si="29"/>
        <v>2.313610882363955</v>
      </c>
      <c r="AH134" s="75">
        <f t="shared" ca="1" si="30"/>
        <v>146.44661467899846</v>
      </c>
      <c r="AI134" s="75">
        <f t="shared" ca="1" si="31"/>
        <v>9.213910933514792E-2</v>
      </c>
    </row>
    <row r="135" spans="24:35" x14ac:dyDescent="0.2">
      <c r="X135" s="76">
        <f>ROW()</f>
        <v>135</v>
      </c>
      <c r="Y135" s="77">
        <f t="shared" ca="1" si="32"/>
        <v>191.5</v>
      </c>
      <c r="Z135" s="78" t="e">
        <f t="shared" ca="1" si="33"/>
        <v>#N/A</v>
      </c>
      <c r="AA135" s="79">
        <f t="array" aca="1" ref="AA135" ca="1">(OFFSET($Z$7,MIN(IF(ISERROR(OFFSET($Z135,1,0,MAX($L$3-$X135+$X$7-1,1))),99999,ROW(OFFSET($Z135,1,0,MAX($L$3-$X135+$X$7-1,1)))))-$X$7,0)
-OFFSET($Z$7,MAX(IF(ISERROR(OFFSET($Z$7,0,0,$X135-$X$7)),0,ROW(OFFSET($Z$7,0,0,$X135-$X$7))))-$X$7,0))
/(MIN(IF(ISERROR(OFFSET($Z135,1,0,MAX($L$3-$X135+$X$7-1,1))),99999,ROW(OFFSET($Z135,1,0,MAX($L$3-$X135+$X$7-1,1)))))
-MAX(IF(ISERROR(OFFSET($Z$7,0,0,$X135-$X$7)),0,ROW(OFFSET($Z$7,0,0,$X135-$X$7)))))</f>
        <v>-2.3152547132103249E-5</v>
      </c>
      <c r="AB135" s="78">
        <f t="shared" ca="1" si="34"/>
        <v>2.3121059668003801</v>
      </c>
      <c r="AC135" s="75">
        <f t="shared" ca="1" si="22"/>
        <v>146.39833429965665</v>
      </c>
      <c r="AD135" s="75">
        <f t="shared" ca="1" si="35"/>
        <v>0</v>
      </c>
      <c r="AF135" s="74">
        <f t="shared" ca="1" si="24"/>
        <v>65</v>
      </c>
      <c r="AG135" s="75">
        <f t="shared" ca="1" si="29"/>
        <v>2.313587729816823</v>
      </c>
      <c r="AH135" s="75">
        <f t="shared" ca="1" si="30"/>
        <v>146.44587201997641</v>
      </c>
      <c r="AI135" s="75">
        <f t="shared" ca="1" si="31"/>
        <v>9.213910933514792E-2</v>
      </c>
    </row>
    <row r="136" spans="24:35" x14ac:dyDescent="0.2">
      <c r="X136" s="76">
        <f>ROW()</f>
        <v>136</v>
      </c>
      <c r="Y136" s="77">
        <f t="shared" ca="1" si="32"/>
        <v>193</v>
      </c>
      <c r="Z136" s="78" t="e">
        <f t="shared" ca="1" si="33"/>
        <v>#N/A</v>
      </c>
      <c r="AA136" s="79">
        <f t="array" aca="1" ref="AA136" ca="1">(OFFSET($Z$7,MIN(IF(ISERROR(OFFSET($Z136,1,0,MAX($L$3-$X136+$X$7-1,1))),99999,ROW(OFFSET($Z136,1,0,MAX($L$3-$X136+$X$7-1,1)))))-$X$7,0)
-OFFSET($Z$7,MAX(IF(ISERROR(OFFSET($Z$7,0,0,$X136-$X$7)),0,ROW(OFFSET($Z$7,0,0,$X136-$X$7))))-$X$7,0))
/(MIN(IF(ISERROR(OFFSET($Z136,1,0,MAX($L$3-$X136+$X$7-1,1))),99999,ROW(OFFSET($Z136,1,0,MAX($L$3-$X136+$X$7-1,1)))))
-MAX(IF(ISERROR(OFFSET($Z$7,0,0,$X136-$X$7)),0,ROW(OFFSET($Z$7,0,0,$X136-$X$7)))))</f>
        <v>-2.3152547132103249E-5</v>
      </c>
      <c r="AB136" s="78">
        <f t="shared" ca="1" si="34"/>
        <v>2.3120828142532481</v>
      </c>
      <c r="AC136" s="75">
        <f t="shared" ref="AC136:AC199" ca="1" si="36">MIN(AB136+3*SQRT((AB136)*(MAX($E$6,1)-AB136)/MAX(OFFSET(D$6,ROW()-ROW(AC$6),0),1)),MAX($E$6,1))</f>
        <v>146.3975914048799</v>
      </c>
      <c r="AD136" s="75">
        <f t="shared" ca="1" si="35"/>
        <v>0</v>
      </c>
      <c r="AF136" s="74">
        <f t="shared" ca="1" si="24"/>
        <v>65</v>
      </c>
      <c r="AG136" s="75">
        <f t="shared" ca="1" si="29"/>
        <v>2.313587729816823</v>
      </c>
      <c r="AH136" s="75">
        <f t="shared" ca="1" si="30"/>
        <v>146.44587201997641</v>
      </c>
      <c r="AI136" s="75">
        <f t="shared" ca="1" si="31"/>
        <v>9.213910933514792E-2</v>
      </c>
    </row>
    <row r="137" spans="24:35" x14ac:dyDescent="0.2">
      <c r="X137" s="76">
        <f>ROW()</f>
        <v>137</v>
      </c>
      <c r="Y137" s="77">
        <f t="shared" ca="1" si="32"/>
        <v>194.5</v>
      </c>
      <c r="Z137" s="78" t="e">
        <f t="shared" ca="1" si="33"/>
        <v>#N/A</v>
      </c>
      <c r="AA137" s="79">
        <f t="array" aca="1" ref="AA137" ca="1">(OFFSET($Z$7,MIN(IF(ISERROR(OFFSET($Z137,1,0,MAX($L$3-$X137+$X$7-1,1))),99999,ROW(OFFSET($Z137,1,0,MAX($L$3-$X137+$X$7-1,1)))))-$X$7,0)
-OFFSET($Z$7,MAX(IF(ISERROR(OFFSET($Z$7,0,0,$X137-$X$7)),0,ROW(OFFSET($Z$7,0,0,$X137-$X$7))))-$X$7,0))
/(MIN(IF(ISERROR(OFFSET($Z137,1,0,MAX($L$3-$X137+$X$7-1,1))),99999,ROW(OFFSET($Z137,1,0,MAX($L$3-$X137+$X$7-1,1)))))
-MAX(IF(ISERROR(OFFSET($Z$7,0,0,$X137-$X$7)),0,ROW(OFFSET($Z$7,0,0,$X137-$X$7)))))</f>
        <v>-2.3152547132103249E-5</v>
      </c>
      <c r="AB137" s="78">
        <f t="shared" ca="1" si="34"/>
        <v>2.3120596617061162</v>
      </c>
      <c r="AC137" s="75">
        <f t="shared" ca="1" si="36"/>
        <v>146.39684850647436</v>
      </c>
      <c r="AD137" s="75">
        <f t="shared" ca="1" si="35"/>
        <v>0</v>
      </c>
      <c r="AF137" s="74">
        <f t="shared" ref="AF137:AF200" ca="1" si="37">0.5+INT((ROW()-ROW(AF$6))/2)-IF($AG138&lt;&gt;$AG137,0.5,0)+IF($AG136&lt;&gt;$AG137,0.5,0)</f>
        <v>66</v>
      </c>
      <c r="AG137" s="75">
        <f t="shared" ca="1" si="29"/>
        <v>2.3135645772696911</v>
      </c>
      <c r="AH137" s="75">
        <f t="shared" ca="1" si="30"/>
        <v>146.44512935732905</v>
      </c>
      <c r="AI137" s="75">
        <f t="shared" ca="1" si="31"/>
        <v>9.213910933514792E-2</v>
      </c>
    </row>
    <row r="138" spans="24:35" x14ac:dyDescent="0.2">
      <c r="X138" s="76">
        <f>ROW()</f>
        <v>138</v>
      </c>
      <c r="Y138" s="77">
        <f t="shared" ca="1" si="32"/>
        <v>196</v>
      </c>
      <c r="Z138" s="78" t="e">
        <f t="shared" ca="1" si="33"/>
        <v>#N/A</v>
      </c>
      <c r="AA138" s="79">
        <f t="array" aca="1" ref="AA138" ca="1">(OFFSET($Z$7,MIN(IF(ISERROR(OFFSET($Z138,1,0,MAX($L$3-$X138+$X$7-1,1))),99999,ROW(OFFSET($Z138,1,0,MAX($L$3-$X138+$X$7-1,1)))))-$X$7,0)
-OFFSET($Z$7,MAX(IF(ISERROR(OFFSET($Z$7,0,0,$X138-$X$7)),0,ROW(OFFSET($Z$7,0,0,$X138-$X$7))))-$X$7,0))
/(MIN(IF(ISERROR(OFFSET($Z138,1,0,MAX($L$3-$X138+$X$7-1,1))),99999,ROW(OFFSET($Z138,1,0,MAX($L$3-$X138+$X$7-1,1)))))
-MAX(IF(ISERROR(OFFSET($Z$7,0,0,$X138-$X$7)),0,ROW(OFFSET($Z$7,0,0,$X138-$X$7)))))</f>
        <v>-2.3152547132103249E-5</v>
      </c>
      <c r="AB138" s="78">
        <f t="shared" ca="1" si="34"/>
        <v>2.3120365091589843</v>
      </c>
      <c r="AC138" s="75">
        <f t="shared" ca="1" si="36"/>
        <v>146.39610560443998</v>
      </c>
      <c r="AD138" s="75">
        <f t="shared" ca="1" si="35"/>
        <v>0</v>
      </c>
      <c r="AF138" s="74">
        <f t="shared" ca="1" si="37"/>
        <v>66</v>
      </c>
      <c r="AG138" s="75">
        <f t="shared" ca="1" si="29"/>
        <v>2.3135645772696911</v>
      </c>
      <c r="AH138" s="75">
        <f t="shared" ca="1" si="30"/>
        <v>146.44512935732905</v>
      </c>
      <c r="AI138" s="75">
        <f t="shared" ca="1" si="31"/>
        <v>9.213910933514792E-2</v>
      </c>
    </row>
    <row r="139" spans="24:35" x14ac:dyDescent="0.2">
      <c r="X139" s="76">
        <f>ROW()</f>
        <v>139</v>
      </c>
      <c r="Y139" s="77">
        <f t="shared" ca="1" si="32"/>
        <v>197.5</v>
      </c>
      <c r="Z139" s="78" t="e">
        <f t="shared" ca="1" si="33"/>
        <v>#N/A</v>
      </c>
      <c r="AA139" s="79">
        <f t="array" aca="1" ref="AA139" ca="1">(OFFSET($Z$7,MIN(IF(ISERROR(OFFSET($Z139,1,0,MAX($L$3-$X139+$X$7-1,1))),99999,ROW(OFFSET($Z139,1,0,MAX($L$3-$X139+$X$7-1,1)))))-$X$7,0)
-OFFSET($Z$7,MAX(IF(ISERROR(OFFSET($Z$7,0,0,$X139-$X$7)),0,ROW(OFFSET($Z$7,0,0,$X139-$X$7))))-$X$7,0))
/(MIN(IF(ISERROR(OFFSET($Z139,1,0,MAX($L$3-$X139+$X$7-1,1))),99999,ROW(OFFSET($Z139,1,0,MAX($L$3-$X139+$X$7-1,1)))))
-MAX(IF(ISERROR(OFFSET($Z$7,0,0,$X139-$X$7)),0,ROW(OFFSET($Z$7,0,0,$X139-$X$7)))))</f>
        <v>-2.3152547132103249E-5</v>
      </c>
      <c r="AB139" s="78">
        <f t="shared" ca="1" si="34"/>
        <v>2.3120133566118524</v>
      </c>
      <c r="AC139" s="75">
        <f t="shared" ca="1" si="36"/>
        <v>146.39536269877667</v>
      </c>
      <c r="AD139" s="75">
        <f t="shared" ca="1" si="35"/>
        <v>0</v>
      </c>
      <c r="AF139" s="74">
        <f t="shared" ca="1" si="37"/>
        <v>67</v>
      </c>
      <c r="AG139" s="75">
        <f t="shared" ca="1" si="29"/>
        <v>2.3135414247225592</v>
      </c>
      <c r="AH139" s="75">
        <f t="shared" ca="1" si="30"/>
        <v>146.44438669105639</v>
      </c>
      <c r="AI139" s="75">
        <f t="shared" ca="1" si="31"/>
        <v>9.213910933514792E-2</v>
      </c>
    </row>
    <row r="140" spans="24:35" x14ac:dyDescent="0.2">
      <c r="X140" s="76">
        <f>ROW()</f>
        <v>140</v>
      </c>
      <c r="Y140" s="77">
        <f t="shared" ca="1" si="32"/>
        <v>199</v>
      </c>
      <c r="Z140" s="78" t="e">
        <f t="shared" ca="1" si="33"/>
        <v>#N/A</v>
      </c>
      <c r="AA140" s="79">
        <f t="array" aca="1" ref="AA140" ca="1">(OFFSET($Z$7,MIN(IF(ISERROR(OFFSET($Z140,1,0,MAX($L$3-$X140+$X$7-1,1))),99999,ROW(OFFSET($Z140,1,0,MAX($L$3-$X140+$X$7-1,1)))))-$X$7,0)
-OFFSET($Z$7,MAX(IF(ISERROR(OFFSET($Z$7,0,0,$X140-$X$7)),0,ROW(OFFSET($Z$7,0,0,$X140-$X$7))))-$X$7,0))
/(MIN(IF(ISERROR(OFFSET($Z140,1,0,MAX($L$3-$X140+$X$7-1,1))),99999,ROW(OFFSET($Z140,1,0,MAX($L$3-$X140+$X$7-1,1)))))
-MAX(IF(ISERROR(OFFSET($Z$7,0,0,$X140-$X$7)),0,ROW(OFFSET($Z$7,0,0,$X140-$X$7)))))</f>
        <v>-2.3152547132103249E-5</v>
      </c>
      <c r="AB140" s="78">
        <f t="shared" ca="1" si="34"/>
        <v>2.3119902040647204</v>
      </c>
      <c r="AC140" s="75">
        <f t="shared" ca="1" si="36"/>
        <v>146.39461978948441</v>
      </c>
      <c r="AD140" s="75">
        <f t="shared" ca="1" si="35"/>
        <v>0</v>
      </c>
      <c r="AF140" s="74">
        <f t="shared" ca="1" si="37"/>
        <v>67</v>
      </c>
      <c r="AG140" s="75">
        <f t="shared" ca="1" si="29"/>
        <v>2.3135414247225592</v>
      </c>
      <c r="AH140" s="75">
        <f t="shared" ca="1" si="30"/>
        <v>146.44438669105639</v>
      </c>
      <c r="AI140" s="75">
        <f t="shared" ca="1" si="31"/>
        <v>9.213910933514792E-2</v>
      </c>
    </row>
    <row r="141" spans="24:35" x14ac:dyDescent="0.2">
      <c r="X141" s="76">
        <f>ROW()</f>
        <v>141</v>
      </c>
      <c r="Y141" s="77">
        <f t="shared" ca="1" si="32"/>
        <v>200.5</v>
      </c>
      <c r="Z141" s="78" t="e">
        <f t="shared" ca="1" si="33"/>
        <v>#N/A</v>
      </c>
      <c r="AA141" s="79">
        <f t="array" aca="1" ref="AA141" ca="1">(OFFSET($Z$7,MIN(IF(ISERROR(OFFSET($Z141,1,0,MAX($L$3-$X141+$X$7-1,1))),99999,ROW(OFFSET($Z141,1,0,MAX($L$3-$X141+$X$7-1,1)))))-$X$7,0)
-OFFSET($Z$7,MAX(IF(ISERROR(OFFSET($Z$7,0,0,$X141-$X$7)),0,ROW(OFFSET($Z$7,0,0,$X141-$X$7))))-$X$7,0))
/(MIN(IF(ISERROR(OFFSET($Z141,1,0,MAX($L$3-$X141+$X$7-1,1))),99999,ROW(OFFSET($Z141,1,0,MAX($L$3-$X141+$X$7-1,1)))))
-MAX(IF(ISERROR(OFFSET($Z$7,0,0,$X141-$X$7)),0,ROW(OFFSET($Z$7,0,0,$X141-$X$7)))))</f>
        <v>-2.3152547132103249E-5</v>
      </c>
      <c r="AB141" s="78">
        <f t="shared" ca="1" si="34"/>
        <v>2.3119670515175885</v>
      </c>
      <c r="AC141" s="75">
        <f t="shared" ca="1" si="36"/>
        <v>146.39387687656318</v>
      </c>
      <c r="AD141" s="75">
        <f t="shared" ca="1" si="35"/>
        <v>0</v>
      </c>
      <c r="AF141" s="74">
        <f t="shared" ca="1" si="37"/>
        <v>68</v>
      </c>
      <c r="AG141" s="75">
        <f t="shared" ca="1" si="29"/>
        <v>2.3135182721754273</v>
      </c>
      <c r="AH141" s="75">
        <f t="shared" ca="1" si="30"/>
        <v>146.44364402115838</v>
      </c>
      <c r="AI141" s="75">
        <f t="shared" ca="1" si="31"/>
        <v>9.213910933514792E-2</v>
      </c>
    </row>
    <row r="142" spans="24:35" x14ac:dyDescent="0.2">
      <c r="X142" s="76">
        <f>ROW()</f>
        <v>142</v>
      </c>
      <c r="Y142" s="77">
        <f t="shared" ca="1" si="32"/>
        <v>202</v>
      </c>
      <c r="Z142" s="78" t="e">
        <f t="shared" ca="1" si="33"/>
        <v>#N/A</v>
      </c>
      <c r="AA142" s="79">
        <f t="array" aca="1" ref="AA142" ca="1">(OFFSET($Z$7,MIN(IF(ISERROR(OFFSET($Z142,1,0,MAX($L$3-$X142+$X$7-1,1))),99999,ROW(OFFSET($Z142,1,0,MAX($L$3-$X142+$X$7-1,1)))))-$X$7,0)
-OFFSET($Z$7,MAX(IF(ISERROR(OFFSET($Z$7,0,0,$X142-$X$7)),0,ROW(OFFSET($Z$7,0,0,$X142-$X$7))))-$X$7,0))
/(MIN(IF(ISERROR(OFFSET($Z142,1,0,MAX($L$3-$X142+$X$7-1,1))),99999,ROW(OFFSET($Z142,1,0,MAX($L$3-$X142+$X$7-1,1)))))
-MAX(IF(ISERROR(OFFSET($Z$7,0,0,$X142-$X$7)),0,ROW(OFFSET($Z$7,0,0,$X142-$X$7)))))</f>
        <v>-2.3152547132103249E-5</v>
      </c>
      <c r="AB142" s="78">
        <f t="shared" ca="1" si="34"/>
        <v>2.3119438989704566</v>
      </c>
      <c r="AC142" s="75">
        <f t="shared" ca="1" si="36"/>
        <v>146.3931339600129</v>
      </c>
      <c r="AD142" s="75">
        <f t="shared" ca="1" si="35"/>
        <v>0</v>
      </c>
      <c r="AF142" s="74">
        <f t="shared" ca="1" si="37"/>
        <v>68</v>
      </c>
      <c r="AG142" s="75">
        <f t="shared" ca="1" si="29"/>
        <v>2.3135182721754273</v>
      </c>
      <c r="AH142" s="75">
        <f t="shared" ca="1" si="30"/>
        <v>146.44364402115838</v>
      </c>
      <c r="AI142" s="75">
        <f t="shared" ca="1" si="31"/>
        <v>9.213910933514792E-2</v>
      </c>
    </row>
    <row r="143" spans="24:35" x14ac:dyDescent="0.2">
      <c r="X143" s="76">
        <f>ROW()</f>
        <v>143</v>
      </c>
      <c r="Y143" s="77">
        <f t="shared" ca="1" si="32"/>
        <v>203.5</v>
      </c>
      <c r="Z143" s="78" t="e">
        <f t="shared" ca="1" si="33"/>
        <v>#N/A</v>
      </c>
      <c r="AA143" s="79">
        <f t="array" aca="1" ref="AA143" ca="1">(OFFSET($Z$7,MIN(IF(ISERROR(OFFSET($Z143,1,0,MAX($L$3-$X143+$X$7-1,1))),99999,ROW(OFFSET($Z143,1,0,MAX($L$3-$X143+$X$7-1,1)))))-$X$7,0)
-OFFSET($Z$7,MAX(IF(ISERROR(OFFSET($Z$7,0,0,$X143-$X$7)),0,ROW(OFFSET($Z$7,0,0,$X143-$X$7))))-$X$7,0))
/(MIN(IF(ISERROR(OFFSET($Z143,1,0,MAX($L$3-$X143+$X$7-1,1))),99999,ROW(OFFSET($Z143,1,0,MAX($L$3-$X143+$X$7-1,1)))))
-MAX(IF(ISERROR(OFFSET($Z$7,0,0,$X143-$X$7)),0,ROW(OFFSET($Z$7,0,0,$X143-$X$7)))))</f>
        <v>-2.3152547132103249E-5</v>
      </c>
      <c r="AB143" s="78">
        <f t="shared" ca="1" si="34"/>
        <v>2.3119207464233247</v>
      </c>
      <c r="AC143" s="75">
        <f t="shared" ca="1" si="36"/>
        <v>146.39239103983343</v>
      </c>
      <c r="AD143" s="75">
        <f t="shared" ca="1" si="35"/>
        <v>0</v>
      </c>
      <c r="AF143" s="74">
        <f t="shared" ca="1" si="37"/>
        <v>69</v>
      </c>
      <c r="AG143" s="75">
        <f t="shared" ca="1" si="29"/>
        <v>2.3134951196282953</v>
      </c>
      <c r="AH143" s="75">
        <f t="shared" ca="1" si="30"/>
        <v>146.44290134763494</v>
      </c>
      <c r="AI143" s="75">
        <f t="shared" ca="1" si="31"/>
        <v>9.213910933514792E-2</v>
      </c>
    </row>
    <row r="144" spans="24:35" x14ac:dyDescent="0.2">
      <c r="X144" s="76">
        <f>ROW()</f>
        <v>144</v>
      </c>
      <c r="Y144" s="77">
        <f t="shared" ca="1" si="32"/>
        <v>205</v>
      </c>
      <c r="Z144" s="78" t="e">
        <f t="shared" ca="1" si="33"/>
        <v>#N/A</v>
      </c>
      <c r="AA144" s="79">
        <f t="array" aca="1" ref="AA144" ca="1">(OFFSET($Z$7,MIN(IF(ISERROR(OFFSET($Z144,1,0,MAX($L$3-$X144+$X$7-1,1))),99999,ROW(OFFSET($Z144,1,0,MAX($L$3-$X144+$X$7-1,1)))))-$X$7,0)
-OFFSET($Z$7,MAX(IF(ISERROR(OFFSET($Z$7,0,0,$X144-$X$7)),0,ROW(OFFSET($Z$7,0,0,$X144-$X$7))))-$X$7,0))
/(MIN(IF(ISERROR(OFFSET($Z144,1,0,MAX($L$3-$X144+$X$7-1,1))),99999,ROW(OFFSET($Z144,1,0,MAX($L$3-$X144+$X$7-1,1)))))
-MAX(IF(ISERROR(OFFSET($Z$7,0,0,$X144-$X$7)),0,ROW(OFFSET($Z$7,0,0,$X144-$X$7)))))</f>
        <v>-2.3152547132103249E-5</v>
      </c>
      <c r="AB144" s="78">
        <f t="shared" ca="1" si="34"/>
        <v>2.3118975938761928</v>
      </c>
      <c r="AC144" s="75">
        <f t="shared" ca="1" si="36"/>
        <v>146.39164811602484</v>
      </c>
      <c r="AD144" s="75">
        <f t="shared" ca="1" si="35"/>
        <v>0</v>
      </c>
      <c r="AF144" s="74">
        <f t="shared" ca="1" si="37"/>
        <v>69</v>
      </c>
      <c r="AG144" s="75">
        <f t="shared" ca="1" si="29"/>
        <v>2.3134951196282953</v>
      </c>
      <c r="AH144" s="75">
        <f t="shared" ca="1" si="30"/>
        <v>146.44290134763494</v>
      </c>
      <c r="AI144" s="75">
        <f t="shared" ca="1" si="31"/>
        <v>9.213910933514792E-2</v>
      </c>
    </row>
    <row r="145" spans="24:35" x14ac:dyDescent="0.2">
      <c r="X145" s="76">
        <f>ROW()</f>
        <v>145</v>
      </c>
      <c r="Y145" s="77">
        <f t="shared" ca="1" si="32"/>
        <v>206.5</v>
      </c>
      <c r="Z145" s="78" t="e">
        <f t="shared" ca="1" si="33"/>
        <v>#N/A</v>
      </c>
      <c r="AA145" s="79">
        <f t="array" aca="1" ref="AA145" ca="1">(OFFSET($Z$7,MIN(IF(ISERROR(OFFSET($Z145,1,0,MAX($L$3-$X145+$X$7-1,1))),99999,ROW(OFFSET($Z145,1,0,MAX($L$3-$X145+$X$7-1,1)))))-$X$7,0)
-OFFSET($Z$7,MAX(IF(ISERROR(OFFSET($Z$7,0,0,$X145-$X$7)),0,ROW(OFFSET($Z$7,0,0,$X145-$X$7))))-$X$7,0))
/(MIN(IF(ISERROR(OFFSET($Z145,1,0,MAX($L$3-$X145+$X$7-1,1))),99999,ROW(OFFSET($Z145,1,0,MAX($L$3-$X145+$X$7-1,1)))))
-MAX(IF(ISERROR(OFFSET($Z$7,0,0,$X145-$X$7)),0,ROW(OFFSET($Z$7,0,0,$X145-$X$7)))))</f>
        <v>-2.3152547132103249E-5</v>
      </c>
      <c r="AB145" s="78">
        <f t="shared" ca="1" si="34"/>
        <v>2.3118744413290608</v>
      </c>
      <c r="AC145" s="75">
        <f t="shared" ca="1" si="36"/>
        <v>146.39090518858706</v>
      </c>
      <c r="AD145" s="75">
        <f t="shared" ca="1" si="35"/>
        <v>0</v>
      </c>
      <c r="AF145" s="74">
        <f t="shared" ca="1" si="37"/>
        <v>70</v>
      </c>
      <c r="AG145" s="75">
        <f t="shared" ca="1" si="29"/>
        <v>2.3134719670811634</v>
      </c>
      <c r="AH145" s="75">
        <f t="shared" ca="1" si="30"/>
        <v>146.44215867048604</v>
      </c>
      <c r="AI145" s="75">
        <f t="shared" ca="1" si="31"/>
        <v>9.213910933514792E-2</v>
      </c>
    </row>
    <row r="146" spans="24:35" x14ac:dyDescent="0.2">
      <c r="X146" s="76">
        <f>ROW()</f>
        <v>146</v>
      </c>
      <c r="Y146" s="77">
        <f t="shared" ca="1" si="32"/>
        <v>208</v>
      </c>
      <c r="Z146" s="78" t="e">
        <f t="shared" ca="1" si="33"/>
        <v>#N/A</v>
      </c>
      <c r="AA146" s="79">
        <f t="array" aca="1" ref="AA146" ca="1">(OFFSET($Z$7,MIN(IF(ISERROR(OFFSET($Z146,1,0,MAX($L$3-$X146+$X$7-1,1))),99999,ROW(OFFSET($Z146,1,0,MAX($L$3-$X146+$X$7-1,1)))))-$X$7,0)
-OFFSET($Z$7,MAX(IF(ISERROR(OFFSET($Z$7,0,0,$X146-$X$7)),0,ROW(OFFSET($Z$7,0,0,$X146-$X$7))))-$X$7,0))
/(MIN(IF(ISERROR(OFFSET($Z146,1,0,MAX($L$3-$X146+$X$7-1,1))),99999,ROW(OFFSET($Z146,1,0,MAX($L$3-$X146+$X$7-1,1)))))
-MAX(IF(ISERROR(OFFSET($Z$7,0,0,$X146-$X$7)),0,ROW(OFFSET($Z$7,0,0,$X146-$X$7)))))</f>
        <v>-2.3152547132103249E-5</v>
      </c>
      <c r="AB146" s="78">
        <f t="shared" ca="1" si="34"/>
        <v>2.3118512887819289</v>
      </c>
      <c r="AC146" s="75">
        <f t="shared" ca="1" si="36"/>
        <v>146.39016225751996</v>
      </c>
      <c r="AD146" s="75">
        <f t="shared" ca="1" si="35"/>
        <v>0</v>
      </c>
      <c r="AF146" s="74">
        <f t="shared" ca="1" si="37"/>
        <v>70</v>
      </c>
      <c r="AG146" s="75">
        <f t="shared" ca="1" si="29"/>
        <v>2.3134719670811634</v>
      </c>
      <c r="AH146" s="75">
        <f t="shared" ca="1" si="30"/>
        <v>146.44215867048604</v>
      </c>
      <c r="AI146" s="75">
        <f t="shared" ca="1" si="31"/>
        <v>9.213910933514792E-2</v>
      </c>
    </row>
    <row r="147" spans="24:35" x14ac:dyDescent="0.2">
      <c r="X147" s="76">
        <f>ROW()</f>
        <v>147</v>
      </c>
      <c r="Y147" s="77">
        <f t="shared" ca="1" si="32"/>
        <v>209.5</v>
      </c>
      <c r="Z147" s="78" t="e">
        <f t="shared" ca="1" si="33"/>
        <v>#N/A</v>
      </c>
      <c r="AA147" s="79">
        <f t="array" aca="1" ref="AA147" ca="1">(OFFSET($Z$7,MIN(IF(ISERROR(OFFSET($Z147,1,0,MAX($L$3-$X147+$X$7-1,1))),99999,ROW(OFFSET($Z147,1,0,MAX($L$3-$X147+$X$7-1,1)))))-$X$7,0)
-OFFSET($Z$7,MAX(IF(ISERROR(OFFSET($Z$7,0,0,$X147-$X$7)),0,ROW(OFFSET($Z$7,0,0,$X147-$X$7))))-$X$7,0))
/(MIN(IF(ISERROR(OFFSET($Z147,1,0,MAX($L$3-$X147+$X$7-1,1))),99999,ROW(OFFSET($Z147,1,0,MAX($L$3-$X147+$X$7-1,1)))))
-MAX(IF(ISERROR(OFFSET($Z$7,0,0,$X147-$X$7)),0,ROW(OFFSET($Z$7,0,0,$X147-$X$7)))))</f>
        <v>-2.3152547132103249E-5</v>
      </c>
      <c r="AB147" s="78">
        <f t="shared" ca="1" si="34"/>
        <v>2.311828136234797</v>
      </c>
      <c r="AC147" s="75">
        <f t="shared" ca="1" si="36"/>
        <v>146.38941932282353</v>
      </c>
      <c r="AD147" s="75">
        <f t="shared" ca="1" si="35"/>
        <v>0</v>
      </c>
      <c r="AF147" s="74">
        <f t="shared" ca="1" si="37"/>
        <v>71</v>
      </c>
      <c r="AG147" s="75">
        <f t="shared" ca="1" si="29"/>
        <v>2.3134488145340315</v>
      </c>
      <c r="AH147" s="75">
        <f t="shared" ca="1" si="30"/>
        <v>146.4414159897116</v>
      </c>
      <c r="AI147" s="75">
        <f t="shared" ca="1" si="31"/>
        <v>9.213910933514792E-2</v>
      </c>
    </row>
    <row r="148" spans="24:35" x14ac:dyDescent="0.2">
      <c r="X148" s="76">
        <f>ROW()</f>
        <v>148</v>
      </c>
      <c r="Y148" s="77">
        <f t="shared" ca="1" si="32"/>
        <v>211</v>
      </c>
      <c r="Z148" s="78" t="e">
        <f t="shared" ca="1" si="33"/>
        <v>#N/A</v>
      </c>
      <c r="AA148" s="79">
        <f t="array" aca="1" ref="AA148" ca="1">(OFFSET($Z$7,MIN(IF(ISERROR(OFFSET($Z148,1,0,MAX($L$3-$X148+$X$7-1,1))),99999,ROW(OFFSET($Z148,1,0,MAX($L$3-$X148+$X$7-1,1)))))-$X$7,0)
-OFFSET($Z$7,MAX(IF(ISERROR(OFFSET($Z$7,0,0,$X148-$X$7)),0,ROW(OFFSET($Z$7,0,0,$X148-$X$7))))-$X$7,0))
/(MIN(IF(ISERROR(OFFSET($Z148,1,0,MAX($L$3-$X148+$X$7-1,1))),99999,ROW(OFFSET($Z148,1,0,MAX($L$3-$X148+$X$7-1,1)))))
-MAX(IF(ISERROR(OFFSET($Z$7,0,0,$X148-$X$7)),0,ROW(OFFSET($Z$7,0,0,$X148-$X$7)))))</f>
        <v>-2.3152547132103249E-5</v>
      </c>
      <c r="AB148" s="78">
        <f t="shared" ca="1" si="34"/>
        <v>2.3118049836876651</v>
      </c>
      <c r="AC148" s="75">
        <f t="shared" ca="1" si="36"/>
        <v>146.38867638449773</v>
      </c>
      <c r="AD148" s="75">
        <f t="shared" ca="1" si="35"/>
        <v>0</v>
      </c>
      <c r="AF148" s="74">
        <f t="shared" ca="1" si="37"/>
        <v>71</v>
      </c>
      <c r="AG148" s="75">
        <f t="shared" ca="1" si="29"/>
        <v>2.3134488145340315</v>
      </c>
      <c r="AH148" s="75">
        <f t="shared" ca="1" si="30"/>
        <v>146.4414159897116</v>
      </c>
      <c r="AI148" s="75">
        <f t="shared" ca="1" si="31"/>
        <v>9.213910933514792E-2</v>
      </c>
    </row>
    <row r="149" spans="24:35" x14ac:dyDescent="0.2">
      <c r="X149" s="76">
        <f>ROW()</f>
        <v>149</v>
      </c>
      <c r="Y149" s="77">
        <f t="shared" ca="1" si="32"/>
        <v>212.5</v>
      </c>
      <c r="Z149" s="78" t="e">
        <f t="shared" ca="1" si="33"/>
        <v>#N/A</v>
      </c>
      <c r="AA149" s="79">
        <f t="array" aca="1" ref="AA149" ca="1">(OFFSET($Z$7,MIN(IF(ISERROR(OFFSET($Z149,1,0,MAX($L$3-$X149+$X$7-1,1))),99999,ROW(OFFSET($Z149,1,0,MAX($L$3-$X149+$X$7-1,1)))))-$X$7,0)
-OFFSET($Z$7,MAX(IF(ISERROR(OFFSET($Z$7,0,0,$X149-$X$7)),0,ROW(OFFSET($Z$7,0,0,$X149-$X$7))))-$X$7,0))
/(MIN(IF(ISERROR(OFFSET($Z149,1,0,MAX($L$3-$X149+$X$7-1,1))),99999,ROW(OFFSET($Z149,1,0,MAX($L$3-$X149+$X$7-1,1)))))
-MAX(IF(ISERROR(OFFSET($Z$7,0,0,$X149-$X$7)),0,ROW(OFFSET($Z$7,0,0,$X149-$X$7)))))</f>
        <v>-2.3152547132103249E-5</v>
      </c>
      <c r="AB149" s="78">
        <f t="shared" ca="1" si="34"/>
        <v>2.3117818311405331</v>
      </c>
      <c r="AC149" s="75">
        <f t="shared" ca="1" si="36"/>
        <v>146.38793344254248</v>
      </c>
      <c r="AD149" s="75">
        <f t="shared" ca="1" si="35"/>
        <v>0</v>
      </c>
      <c r="AF149" s="74">
        <f t="shared" ca="1" si="37"/>
        <v>72</v>
      </c>
      <c r="AG149" s="75">
        <f t="shared" ca="1" si="29"/>
        <v>2.3134256619868996</v>
      </c>
      <c r="AH149" s="75">
        <f t="shared" ca="1" si="30"/>
        <v>146.44067330531158</v>
      </c>
      <c r="AI149" s="75">
        <f t="shared" ca="1" si="31"/>
        <v>9.213910933514792E-2</v>
      </c>
    </row>
    <row r="150" spans="24:35" x14ac:dyDescent="0.2">
      <c r="X150" s="76">
        <f>ROW()</f>
        <v>150</v>
      </c>
      <c r="Y150" s="77">
        <f t="shared" ca="1" si="32"/>
        <v>214</v>
      </c>
      <c r="Z150" s="78" t="e">
        <f t="shared" ca="1" si="33"/>
        <v>#N/A</v>
      </c>
      <c r="AA150" s="79">
        <f t="array" aca="1" ref="AA150" ca="1">(OFFSET($Z$7,MIN(IF(ISERROR(OFFSET($Z150,1,0,MAX($L$3-$X150+$X$7-1,1))),99999,ROW(OFFSET($Z150,1,0,MAX($L$3-$X150+$X$7-1,1)))))-$X$7,0)
-OFFSET($Z$7,MAX(IF(ISERROR(OFFSET($Z$7,0,0,$X150-$X$7)),0,ROW(OFFSET($Z$7,0,0,$X150-$X$7))))-$X$7,0))
/(MIN(IF(ISERROR(OFFSET($Z150,1,0,MAX($L$3-$X150+$X$7-1,1))),99999,ROW(OFFSET($Z150,1,0,MAX($L$3-$X150+$X$7-1,1)))))
-MAX(IF(ISERROR(OFFSET($Z$7,0,0,$X150-$X$7)),0,ROW(OFFSET($Z$7,0,0,$X150-$X$7)))))</f>
        <v>-2.3152547132103249E-5</v>
      </c>
      <c r="AB150" s="78">
        <f t="shared" ca="1" si="34"/>
        <v>2.3117586785934012</v>
      </c>
      <c r="AC150" s="75">
        <f t="shared" ca="1" si="36"/>
        <v>146.38719049695771</v>
      </c>
      <c r="AD150" s="75">
        <f t="shared" ca="1" si="35"/>
        <v>0</v>
      </c>
      <c r="AF150" s="74">
        <f t="shared" ca="1" si="37"/>
        <v>72</v>
      </c>
      <c r="AG150" s="75">
        <f t="shared" ca="1" si="29"/>
        <v>2.3134256619868996</v>
      </c>
      <c r="AH150" s="75">
        <f t="shared" ca="1" si="30"/>
        <v>146.44067330531158</v>
      </c>
      <c r="AI150" s="75">
        <f t="shared" ca="1" si="31"/>
        <v>9.213910933514792E-2</v>
      </c>
    </row>
    <row r="151" spans="24:35" x14ac:dyDescent="0.2">
      <c r="X151" s="76">
        <f>ROW()</f>
        <v>151</v>
      </c>
      <c r="Y151" s="77">
        <f t="shared" ca="1" si="32"/>
        <v>215.5</v>
      </c>
      <c r="Z151" s="78" t="e">
        <f t="shared" ca="1" si="33"/>
        <v>#N/A</v>
      </c>
      <c r="AA151" s="79">
        <f t="array" aca="1" ref="AA151" ca="1">(OFFSET($Z$7,MIN(IF(ISERROR(OFFSET($Z151,1,0,MAX($L$3-$X151+$X$7-1,1))),99999,ROW(OFFSET($Z151,1,0,MAX($L$3-$X151+$X$7-1,1)))))-$X$7,0)
-OFFSET($Z$7,MAX(IF(ISERROR(OFFSET($Z$7,0,0,$X151-$X$7)),0,ROW(OFFSET($Z$7,0,0,$X151-$X$7))))-$X$7,0))
/(MIN(IF(ISERROR(OFFSET($Z151,1,0,MAX($L$3-$X151+$X$7-1,1))),99999,ROW(OFFSET($Z151,1,0,MAX($L$3-$X151+$X$7-1,1)))))
-MAX(IF(ISERROR(OFFSET($Z$7,0,0,$X151-$X$7)),0,ROW(OFFSET($Z$7,0,0,$X151-$X$7)))))</f>
        <v>-2.3152547132103249E-5</v>
      </c>
      <c r="AB151" s="78">
        <f t="shared" ca="1" si="34"/>
        <v>2.3117355260462693</v>
      </c>
      <c r="AC151" s="75">
        <f t="shared" ca="1" si="36"/>
        <v>146.38644754774342</v>
      </c>
      <c r="AD151" s="75">
        <f t="shared" ca="1" si="35"/>
        <v>0</v>
      </c>
      <c r="AF151" s="74">
        <f t="shared" ca="1" si="37"/>
        <v>73</v>
      </c>
      <c r="AG151" s="75">
        <f t="shared" ca="1" si="29"/>
        <v>2.3134025094397677</v>
      </c>
      <c r="AH151" s="75">
        <f t="shared" ca="1" si="30"/>
        <v>146.43993061728591</v>
      </c>
      <c r="AI151" s="75">
        <f t="shared" ca="1" si="31"/>
        <v>9.213910933514792E-2</v>
      </c>
    </row>
    <row r="152" spans="24:35" x14ac:dyDescent="0.2">
      <c r="X152" s="76">
        <f>ROW()</f>
        <v>152</v>
      </c>
      <c r="Y152" s="77">
        <f t="shared" ca="1" si="32"/>
        <v>217</v>
      </c>
      <c r="Z152" s="78" t="e">
        <f t="shared" ca="1" si="33"/>
        <v>#N/A</v>
      </c>
      <c r="AA152" s="79">
        <f t="array" aca="1" ref="AA152" ca="1">(OFFSET($Z$7,MIN(IF(ISERROR(OFFSET($Z152,1,0,MAX($L$3-$X152+$X$7-1,1))),99999,ROW(OFFSET($Z152,1,0,MAX($L$3-$X152+$X$7-1,1)))))-$X$7,0)
-OFFSET($Z$7,MAX(IF(ISERROR(OFFSET($Z$7,0,0,$X152-$X$7)),0,ROW(OFFSET($Z$7,0,0,$X152-$X$7))))-$X$7,0))
/(MIN(IF(ISERROR(OFFSET($Z152,1,0,MAX($L$3-$X152+$X$7-1,1))),99999,ROW(OFFSET($Z152,1,0,MAX($L$3-$X152+$X$7-1,1)))))
-MAX(IF(ISERROR(OFFSET($Z$7,0,0,$X152-$X$7)),0,ROW(OFFSET($Z$7,0,0,$X152-$X$7)))))</f>
        <v>-2.3152547132103249E-5</v>
      </c>
      <c r="AB152" s="78">
        <f t="shared" ca="1" si="34"/>
        <v>2.3117123734991374</v>
      </c>
      <c r="AC152" s="75">
        <f t="shared" ca="1" si="36"/>
        <v>146.38570459489952</v>
      </c>
      <c r="AD152" s="75">
        <f t="shared" ca="1" si="35"/>
        <v>0</v>
      </c>
      <c r="AF152" s="74">
        <f t="shared" ca="1" si="37"/>
        <v>73</v>
      </c>
      <c r="AG152" s="75">
        <f t="shared" ca="1" si="29"/>
        <v>2.3134025094397677</v>
      </c>
      <c r="AH152" s="75">
        <f t="shared" ca="1" si="30"/>
        <v>146.43993061728591</v>
      </c>
      <c r="AI152" s="75">
        <f t="shared" ca="1" si="31"/>
        <v>9.213910933514792E-2</v>
      </c>
    </row>
    <row r="153" spans="24:35" x14ac:dyDescent="0.2">
      <c r="X153" s="76">
        <f>ROW()</f>
        <v>153</v>
      </c>
      <c r="Y153" s="77">
        <f t="shared" ca="1" si="32"/>
        <v>218.5</v>
      </c>
      <c r="Z153" s="78" t="e">
        <f t="shared" ca="1" si="33"/>
        <v>#N/A</v>
      </c>
      <c r="AA153" s="79">
        <f t="array" aca="1" ref="AA153" ca="1">(OFFSET($Z$7,MIN(IF(ISERROR(OFFSET($Z153,1,0,MAX($L$3-$X153+$X$7-1,1))),99999,ROW(OFFSET($Z153,1,0,MAX($L$3-$X153+$X$7-1,1)))))-$X$7,0)
-OFFSET($Z$7,MAX(IF(ISERROR(OFFSET($Z$7,0,0,$X153-$X$7)),0,ROW(OFFSET($Z$7,0,0,$X153-$X$7))))-$X$7,0))
/(MIN(IF(ISERROR(OFFSET($Z153,1,0,MAX($L$3-$X153+$X$7-1,1))),99999,ROW(OFFSET($Z153,1,0,MAX($L$3-$X153+$X$7-1,1)))))
-MAX(IF(ISERROR(OFFSET($Z$7,0,0,$X153-$X$7)),0,ROW(OFFSET($Z$7,0,0,$X153-$X$7)))))</f>
        <v>-2.3152547132103249E-5</v>
      </c>
      <c r="AB153" s="78">
        <f t="shared" ca="1" si="34"/>
        <v>2.3116892209520055</v>
      </c>
      <c r="AC153" s="75">
        <f t="shared" ca="1" si="36"/>
        <v>146.38496163842595</v>
      </c>
      <c r="AD153" s="75">
        <f t="shared" ca="1" si="35"/>
        <v>0</v>
      </c>
      <c r="AF153" s="74">
        <f t="shared" ca="1" si="37"/>
        <v>74</v>
      </c>
      <c r="AG153" s="75">
        <f t="shared" ca="1" si="29"/>
        <v>2.3133793568926357</v>
      </c>
      <c r="AH153" s="75">
        <f t="shared" ca="1" si="30"/>
        <v>146.43918792563457</v>
      </c>
      <c r="AI153" s="75">
        <f t="shared" ca="1" si="31"/>
        <v>9.213910933514792E-2</v>
      </c>
    </row>
    <row r="154" spans="24:35" x14ac:dyDescent="0.2">
      <c r="X154" s="76">
        <f>ROW()</f>
        <v>154</v>
      </c>
      <c r="Y154" s="77">
        <f t="shared" ca="1" si="32"/>
        <v>220</v>
      </c>
      <c r="Z154" s="78" t="e">
        <f t="shared" ca="1" si="33"/>
        <v>#N/A</v>
      </c>
      <c r="AA154" s="79">
        <f t="array" aca="1" ref="AA154" ca="1">(OFFSET($Z$7,MIN(IF(ISERROR(OFFSET($Z154,1,0,MAX($L$3-$X154+$X$7-1,1))),99999,ROW(OFFSET($Z154,1,0,MAX($L$3-$X154+$X$7-1,1)))))-$X$7,0)
-OFFSET($Z$7,MAX(IF(ISERROR(OFFSET($Z$7,0,0,$X154-$X$7)),0,ROW(OFFSET($Z$7,0,0,$X154-$X$7))))-$X$7,0))
/(MIN(IF(ISERROR(OFFSET($Z154,1,0,MAX($L$3-$X154+$X$7-1,1))),99999,ROW(OFFSET($Z154,1,0,MAX($L$3-$X154+$X$7-1,1)))))
-MAX(IF(ISERROR(OFFSET($Z$7,0,0,$X154-$X$7)),0,ROW(OFFSET($Z$7,0,0,$X154-$X$7)))))</f>
        <v>-2.3152547132103249E-5</v>
      </c>
      <c r="AB154" s="78">
        <f t="shared" ca="1" si="34"/>
        <v>2.3116660684048735</v>
      </c>
      <c r="AC154" s="75">
        <f t="shared" ca="1" si="36"/>
        <v>146.38421867832264</v>
      </c>
      <c r="AD154" s="75">
        <f t="shared" ca="1" si="35"/>
        <v>0</v>
      </c>
      <c r="AF154" s="74">
        <f t="shared" ca="1" si="37"/>
        <v>74</v>
      </c>
      <c r="AG154" s="75">
        <f t="shared" ca="1" si="29"/>
        <v>2.3133793568926357</v>
      </c>
      <c r="AH154" s="75">
        <f t="shared" ca="1" si="30"/>
        <v>146.43918792563457</v>
      </c>
      <c r="AI154" s="75">
        <f t="shared" ca="1" si="31"/>
        <v>9.213910933514792E-2</v>
      </c>
    </row>
    <row r="155" spans="24:35" x14ac:dyDescent="0.2">
      <c r="X155" s="76">
        <f>ROW()</f>
        <v>155</v>
      </c>
      <c r="Y155" s="77">
        <f t="shared" ca="1" si="32"/>
        <v>221.5</v>
      </c>
      <c r="Z155" s="78" t="e">
        <f t="shared" ca="1" si="33"/>
        <v>#N/A</v>
      </c>
      <c r="AA155" s="79">
        <f t="array" aca="1" ref="AA155" ca="1">(OFFSET($Z$7,MIN(IF(ISERROR(OFFSET($Z155,1,0,MAX($L$3-$X155+$X$7-1,1))),99999,ROW(OFFSET($Z155,1,0,MAX($L$3-$X155+$X$7-1,1)))))-$X$7,0)
-OFFSET($Z$7,MAX(IF(ISERROR(OFFSET($Z$7,0,0,$X155-$X$7)),0,ROW(OFFSET($Z$7,0,0,$X155-$X$7))))-$X$7,0))
/(MIN(IF(ISERROR(OFFSET($Z155,1,0,MAX($L$3-$X155+$X$7-1,1))),99999,ROW(OFFSET($Z155,1,0,MAX($L$3-$X155+$X$7-1,1)))))
-MAX(IF(ISERROR(OFFSET($Z$7,0,0,$X155-$X$7)),0,ROW(OFFSET($Z$7,0,0,$X155-$X$7)))))</f>
        <v>-2.3152547132103249E-5</v>
      </c>
      <c r="AB155" s="78">
        <f t="shared" ca="1" si="34"/>
        <v>2.3116429158577416</v>
      </c>
      <c r="AC155" s="75">
        <f t="shared" ca="1" si="36"/>
        <v>146.38347571458959</v>
      </c>
      <c r="AD155" s="75">
        <f t="shared" ca="1" si="35"/>
        <v>0</v>
      </c>
      <c r="AF155" s="74">
        <f t="shared" ca="1" si="37"/>
        <v>75</v>
      </c>
      <c r="AG155" s="75">
        <f t="shared" ca="1" si="29"/>
        <v>2.3133562043455038</v>
      </c>
      <c r="AH155" s="75">
        <f t="shared" ca="1" si="30"/>
        <v>146.43844523035747</v>
      </c>
      <c r="AI155" s="75">
        <f t="shared" ca="1" si="31"/>
        <v>9.213910933514792E-2</v>
      </c>
    </row>
    <row r="156" spans="24:35" x14ac:dyDescent="0.2">
      <c r="X156" s="76">
        <f>ROW()</f>
        <v>156</v>
      </c>
      <c r="Y156" s="77">
        <f t="shared" ca="1" si="32"/>
        <v>223</v>
      </c>
      <c r="Z156" s="78" t="e">
        <f t="shared" ca="1" si="33"/>
        <v>#N/A</v>
      </c>
      <c r="AA156" s="79">
        <f t="array" aca="1" ref="AA156" ca="1">(OFFSET($Z$7,MIN(IF(ISERROR(OFFSET($Z156,1,0,MAX($L$3-$X156+$X$7-1,1))),99999,ROW(OFFSET($Z156,1,0,MAX($L$3-$X156+$X$7-1,1)))))-$X$7,0)
-OFFSET($Z$7,MAX(IF(ISERROR(OFFSET($Z$7,0,0,$X156-$X$7)),0,ROW(OFFSET($Z$7,0,0,$X156-$X$7))))-$X$7,0))
/(MIN(IF(ISERROR(OFFSET($Z156,1,0,MAX($L$3-$X156+$X$7-1,1))),99999,ROW(OFFSET($Z156,1,0,MAX($L$3-$X156+$X$7-1,1)))))
-MAX(IF(ISERROR(OFFSET($Z$7,0,0,$X156-$X$7)),0,ROW(OFFSET($Z$7,0,0,$X156-$X$7)))))</f>
        <v>-2.3152547132103249E-5</v>
      </c>
      <c r="AB156" s="78">
        <f t="shared" ca="1" si="34"/>
        <v>2.3116197633106097</v>
      </c>
      <c r="AC156" s="75">
        <f t="shared" ca="1" si="36"/>
        <v>146.38273274722675</v>
      </c>
      <c r="AD156" s="75">
        <f t="shared" ca="1" si="35"/>
        <v>0</v>
      </c>
      <c r="AF156" s="74">
        <f t="shared" ca="1" si="37"/>
        <v>75</v>
      </c>
      <c r="AG156" s="75">
        <f t="shared" ca="1" si="29"/>
        <v>2.3133562043455038</v>
      </c>
      <c r="AH156" s="75">
        <f t="shared" ca="1" si="30"/>
        <v>146.43844523035747</v>
      </c>
      <c r="AI156" s="75">
        <f t="shared" ca="1" si="31"/>
        <v>9.213910933514792E-2</v>
      </c>
    </row>
    <row r="157" spans="24:35" x14ac:dyDescent="0.2">
      <c r="X157" s="76">
        <f>ROW()</f>
        <v>157</v>
      </c>
      <c r="Y157" s="77">
        <f t="shared" ca="1" si="32"/>
        <v>224.5</v>
      </c>
      <c r="Z157" s="78" t="e">
        <f t="shared" ca="1" si="33"/>
        <v>#N/A</v>
      </c>
      <c r="AA157" s="79">
        <f t="array" aca="1" ref="AA157" ca="1">(OFFSET($Z$7,MIN(IF(ISERROR(OFFSET($Z157,1,0,MAX($L$3-$X157+$X$7-1,1))),99999,ROW(OFFSET($Z157,1,0,MAX($L$3-$X157+$X$7-1,1)))))-$X$7,0)
-OFFSET($Z$7,MAX(IF(ISERROR(OFFSET($Z$7,0,0,$X157-$X$7)),0,ROW(OFFSET($Z$7,0,0,$X157-$X$7))))-$X$7,0))
/(MIN(IF(ISERROR(OFFSET($Z157,1,0,MAX($L$3-$X157+$X$7-1,1))),99999,ROW(OFFSET($Z157,1,0,MAX($L$3-$X157+$X$7-1,1)))))
-MAX(IF(ISERROR(OFFSET($Z$7,0,0,$X157-$X$7)),0,ROW(OFFSET($Z$7,0,0,$X157-$X$7)))))</f>
        <v>-2.3152547132103249E-5</v>
      </c>
      <c r="AB157" s="78">
        <f t="shared" ca="1" si="34"/>
        <v>2.3115966107634778</v>
      </c>
      <c r="AC157" s="75">
        <f t="shared" ca="1" si="36"/>
        <v>146.38198977623401</v>
      </c>
      <c r="AD157" s="75">
        <f t="shared" ca="1" si="35"/>
        <v>0</v>
      </c>
      <c r="AF157" s="74">
        <f t="shared" ca="1" si="37"/>
        <v>76</v>
      </c>
      <c r="AG157" s="75">
        <f t="shared" ca="1" si="29"/>
        <v>2.3133330517983719</v>
      </c>
      <c r="AH157" s="75">
        <f t="shared" ca="1" si="30"/>
        <v>146.43770253145459</v>
      </c>
      <c r="AI157" s="75">
        <f t="shared" ca="1" si="31"/>
        <v>9.213910933514792E-2</v>
      </c>
    </row>
    <row r="158" spans="24:35" x14ac:dyDescent="0.2">
      <c r="X158" s="76">
        <f>ROW()</f>
        <v>158</v>
      </c>
      <c r="Y158" s="77">
        <f t="shared" ca="1" si="32"/>
        <v>226</v>
      </c>
      <c r="Z158" s="78" t="e">
        <f t="shared" ca="1" si="33"/>
        <v>#N/A</v>
      </c>
      <c r="AA158" s="79">
        <f t="array" aca="1" ref="AA158" ca="1">(OFFSET($Z$7,MIN(IF(ISERROR(OFFSET($Z158,1,0,MAX($L$3-$X158+$X$7-1,1))),99999,ROW(OFFSET($Z158,1,0,MAX($L$3-$X158+$X$7-1,1)))))-$X$7,0)
-OFFSET($Z$7,MAX(IF(ISERROR(OFFSET($Z$7,0,0,$X158-$X$7)),0,ROW(OFFSET($Z$7,0,0,$X158-$X$7))))-$X$7,0))
/(MIN(IF(ISERROR(OFFSET($Z158,1,0,MAX($L$3-$X158+$X$7-1,1))),99999,ROW(OFFSET($Z158,1,0,MAX($L$3-$X158+$X$7-1,1)))))
-MAX(IF(ISERROR(OFFSET($Z$7,0,0,$X158-$X$7)),0,ROW(OFFSET($Z$7,0,0,$X158-$X$7)))))</f>
        <v>-2.3152547132103249E-5</v>
      </c>
      <c r="AB158" s="78">
        <f t="shared" ca="1" si="34"/>
        <v>2.3115734582163459</v>
      </c>
      <c r="AC158" s="75">
        <f t="shared" ca="1" si="36"/>
        <v>146.38124680161135</v>
      </c>
      <c r="AD158" s="75">
        <f t="shared" ca="1" si="35"/>
        <v>0</v>
      </c>
      <c r="AF158" s="74">
        <f t="shared" ca="1" si="37"/>
        <v>76</v>
      </c>
      <c r="AG158" s="75">
        <f t="shared" ca="1" si="29"/>
        <v>2.3133330517983719</v>
      </c>
      <c r="AH158" s="75">
        <f t="shared" ca="1" si="30"/>
        <v>146.43770253145459</v>
      </c>
      <c r="AI158" s="75">
        <f t="shared" ca="1" si="31"/>
        <v>9.213910933514792E-2</v>
      </c>
    </row>
    <row r="159" spans="24:35" x14ac:dyDescent="0.2">
      <c r="X159" s="76">
        <f>ROW()</f>
        <v>159</v>
      </c>
      <c r="Y159" s="77">
        <f t="shared" ca="1" si="32"/>
        <v>227.5</v>
      </c>
      <c r="Z159" s="78" t="e">
        <f t="shared" ca="1" si="33"/>
        <v>#N/A</v>
      </c>
      <c r="AA159" s="79">
        <f t="array" aca="1" ref="AA159" ca="1">(OFFSET($Z$7,MIN(IF(ISERROR(OFFSET($Z159,1,0,MAX($L$3-$X159+$X$7-1,1))),99999,ROW(OFFSET($Z159,1,0,MAX($L$3-$X159+$X$7-1,1)))))-$X$7,0)
-OFFSET($Z$7,MAX(IF(ISERROR(OFFSET($Z$7,0,0,$X159-$X$7)),0,ROW(OFFSET($Z$7,0,0,$X159-$X$7))))-$X$7,0))
/(MIN(IF(ISERROR(OFFSET($Z159,1,0,MAX($L$3-$X159+$X$7-1,1))),99999,ROW(OFFSET($Z159,1,0,MAX($L$3-$X159+$X$7-1,1)))))
-MAX(IF(ISERROR(OFFSET($Z$7,0,0,$X159-$X$7)),0,ROW(OFFSET($Z$7,0,0,$X159-$X$7)))))</f>
        <v>-2.3152547132103249E-5</v>
      </c>
      <c r="AB159" s="78">
        <f t="shared" ca="1" si="34"/>
        <v>2.3115503056692139</v>
      </c>
      <c r="AC159" s="75">
        <f t="shared" ca="1" si="36"/>
        <v>146.38050382335871</v>
      </c>
      <c r="AD159" s="75">
        <f t="shared" ca="1" si="35"/>
        <v>0</v>
      </c>
      <c r="AF159" s="74">
        <f t="shared" ca="1" si="37"/>
        <v>77</v>
      </c>
      <c r="AG159" s="75">
        <f t="shared" ca="1" si="29"/>
        <v>2.31330989925124</v>
      </c>
      <c r="AH159" s="75">
        <f t="shared" ca="1" si="30"/>
        <v>146.43695982892586</v>
      </c>
      <c r="AI159" s="75">
        <f t="shared" ca="1" si="31"/>
        <v>9.213910933514792E-2</v>
      </c>
    </row>
    <row r="160" spans="24:35" x14ac:dyDescent="0.2">
      <c r="X160" s="76">
        <f>ROW()</f>
        <v>160</v>
      </c>
      <c r="Y160" s="77">
        <f t="shared" ca="1" si="32"/>
        <v>229</v>
      </c>
      <c r="Z160" s="78" t="e">
        <f t="shared" ca="1" si="33"/>
        <v>#N/A</v>
      </c>
      <c r="AA160" s="79">
        <f t="array" aca="1" ref="AA160" ca="1">(OFFSET($Z$7,MIN(IF(ISERROR(OFFSET($Z160,1,0,MAX($L$3-$X160+$X$7-1,1))),99999,ROW(OFFSET($Z160,1,0,MAX($L$3-$X160+$X$7-1,1)))))-$X$7,0)
-OFFSET($Z$7,MAX(IF(ISERROR(OFFSET($Z$7,0,0,$X160-$X$7)),0,ROW(OFFSET($Z$7,0,0,$X160-$X$7))))-$X$7,0))
/(MIN(IF(ISERROR(OFFSET($Z160,1,0,MAX($L$3-$X160+$X$7-1,1))),99999,ROW(OFFSET($Z160,1,0,MAX($L$3-$X160+$X$7-1,1)))))
-MAX(IF(ISERROR(OFFSET($Z$7,0,0,$X160-$X$7)),0,ROW(OFFSET($Z$7,0,0,$X160-$X$7)))))</f>
        <v>-2.3152547132103249E-5</v>
      </c>
      <c r="AB160" s="78">
        <f t="shared" ca="1" si="34"/>
        <v>2.311527153122082</v>
      </c>
      <c r="AC160" s="75">
        <f t="shared" ca="1" si="36"/>
        <v>146.37976084147601</v>
      </c>
      <c r="AD160" s="75">
        <f t="shared" ca="1" si="35"/>
        <v>0</v>
      </c>
      <c r="AF160" s="74">
        <f t="shared" ca="1" si="37"/>
        <v>77</v>
      </c>
      <c r="AG160" s="75">
        <f t="shared" ca="1" si="29"/>
        <v>2.31330989925124</v>
      </c>
      <c r="AH160" s="75">
        <f t="shared" ca="1" si="30"/>
        <v>146.43695982892586</v>
      </c>
      <c r="AI160" s="75">
        <f t="shared" ca="1" si="31"/>
        <v>9.213910933514792E-2</v>
      </c>
    </row>
    <row r="161" spans="24:35" x14ac:dyDescent="0.2">
      <c r="X161" s="76">
        <f>ROW()</f>
        <v>161</v>
      </c>
      <c r="Y161" s="77">
        <f t="shared" ca="1" si="32"/>
        <v>230.5</v>
      </c>
      <c r="Z161" s="78" t="e">
        <f t="shared" ca="1" si="33"/>
        <v>#N/A</v>
      </c>
      <c r="AA161" s="79">
        <f t="array" aca="1" ref="AA161" ca="1">(OFFSET($Z$7,MIN(IF(ISERROR(OFFSET($Z161,1,0,MAX($L$3-$X161+$X$7-1,1))),99999,ROW(OFFSET($Z161,1,0,MAX($L$3-$X161+$X$7-1,1)))))-$X$7,0)
-OFFSET($Z$7,MAX(IF(ISERROR(OFFSET($Z$7,0,0,$X161-$X$7)),0,ROW(OFFSET($Z$7,0,0,$X161-$X$7))))-$X$7,0))
/(MIN(IF(ISERROR(OFFSET($Z161,1,0,MAX($L$3-$X161+$X$7-1,1))),99999,ROW(OFFSET($Z161,1,0,MAX($L$3-$X161+$X$7-1,1)))))
-MAX(IF(ISERROR(OFFSET($Z$7,0,0,$X161-$X$7)),0,ROW(OFFSET($Z$7,0,0,$X161-$X$7)))))</f>
        <v>-2.3152547132103249E-5</v>
      </c>
      <c r="AB161" s="78">
        <f t="shared" ca="1" si="34"/>
        <v>2.3115040005749501</v>
      </c>
      <c r="AC161" s="75">
        <f t="shared" ca="1" si="36"/>
        <v>146.37901785596321</v>
      </c>
      <c r="AD161" s="75">
        <f t="shared" ca="1" si="35"/>
        <v>0</v>
      </c>
      <c r="AF161" s="74">
        <f t="shared" ca="1" si="37"/>
        <v>78</v>
      </c>
      <c r="AG161" s="75">
        <f t="shared" ca="1" si="29"/>
        <v>2.3132867467041081</v>
      </c>
      <c r="AH161" s="75">
        <f t="shared" ca="1" si="30"/>
        <v>146.43621712277118</v>
      </c>
      <c r="AI161" s="75">
        <f t="shared" ca="1" si="31"/>
        <v>9.213910933514792E-2</v>
      </c>
    </row>
    <row r="162" spans="24:35" x14ac:dyDescent="0.2">
      <c r="X162" s="76">
        <f>ROW()</f>
        <v>162</v>
      </c>
      <c r="Y162" s="77">
        <f t="shared" ca="1" si="32"/>
        <v>232</v>
      </c>
      <c r="Z162" s="78" t="e">
        <f t="shared" ca="1" si="33"/>
        <v>#N/A</v>
      </c>
      <c r="AA162" s="79">
        <f t="array" aca="1" ref="AA162" ca="1">(OFFSET($Z$7,MIN(IF(ISERROR(OFFSET($Z162,1,0,MAX($L$3-$X162+$X$7-1,1))),99999,ROW(OFFSET($Z162,1,0,MAX($L$3-$X162+$X$7-1,1)))))-$X$7,0)
-OFFSET($Z$7,MAX(IF(ISERROR(OFFSET($Z$7,0,0,$X162-$X$7)),0,ROW(OFFSET($Z$7,0,0,$X162-$X$7))))-$X$7,0))
/(MIN(IF(ISERROR(OFFSET($Z162,1,0,MAX($L$3-$X162+$X$7-1,1))),99999,ROW(OFFSET($Z162,1,0,MAX($L$3-$X162+$X$7-1,1)))))
-MAX(IF(ISERROR(OFFSET($Z$7,0,0,$X162-$X$7)),0,ROW(OFFSET($Z$7,0,0,$X162-$X$7)))))</f>
        <v>-2.3152547132103249E-5</v>
      </c>
      <c r="AB162" s="78">
        <f t="shared" ca="1" si="34"/>
        <v>2.3114808480278182</v>
      </c>
      <c r="AC162" s="75">
        <f t="shared" ca="1" si="36"/>
        <v>146.37827486682025</v>
      </c>
      <c r="AD162" s="75">
        <f t="shared" ca="1" si="35"/>
        <v>0</v>
      </c>
      <c r="AF162" s="74">
        <f t="shared" ca="1" si="37"/>
        <v>78</v>
      </c>
      <c r="AG162" s="75">
        <f t="shared" ca="1" si="29"/>
        <v>2.3132867467041081</v>
      </c>
      <c r="AH162" s="75">
        <f t="shared" ca="1" si="30"/>
        <v>146.43621712277118</v>
      </c>
      <c r="AI162" s="75">
        <f t="shared" ca="1" si="31"/>
        <v>9.213910933514792E-2</v>
      </c>
    </row>
    <row r="163" spans="24:35" x14ac:dyDescent="0.2">
      <c r="X163" s="76">
        <f>ROW()</f>
        <v>163</v>
      </c>
      <c r="Y163" s="77">
        <f t="shared" ca="1" si="32"/>
        <v>233.5</v>
      </c>
      <c r="Z163" s="78" t="e">
        <f t="shared" ca="1" si="33"/>
        <v>#N/A</v>
      </c>
      <c r="AA163" s="79">
        <f t="array" aca="1" ref="AA163" ca="1">(OFFSET($Z$7,MIN(IF(ISERROR(OFFSET($Z163,1,0,MAX($L$3-$X163+$X$7-1,1))),99999,ROW(OFFSET($Z163,1,0,MAX($L$3-$X163+$X$7-1,1)))))-$X$7,0)
-OFFSET($Z$7,MAX(IF(ISERROR(OFFSET($Z$7,0,0,$X163-$X$7)),0,ROW(OFFSET($Z$7,0,0,$X163-$X$7))))-$X$7,0))
/(MIN(IF(ISERROR(OFFSET($Z163,1,0,MAX($L$3-$X163+$X$7-1,1))),99999,ROW(OFFSET($Z163,1,0,MAX($L$3-$X163+$X$7-1,1)))))
-MAX(IF(ISERROR(OFFSET($Z$7,0,0,$X163-$X$7)),0,ROW(OFFSET($Z$7,0,0,$X163-$X$7)))))</f>
        <v>-2.3152547132103249E-5</v>
      </c>
      <c r="AB163" s="78">
        <f t="shared" ca="1" si="34"/>
        <v>2.3114576954806862</v>
      </c>
      <c r="AC163" s="75">
        <f t="shared" ca="1" si="36"/>
        <v>146.37753187404712</v>
      </c>
      <c r="AD163" s="75">
        <f t="shared" ca="1" si="35"/>
        <v>0</v>
      </c>
      <c r="AF163" s="74">
        <f t="shared" ca="1" si="37"/>
        <v>79</v>
      </c>
      <c r="AG163" s="75">
        <f t="shared" ca="1" si="29"/>
        <v>2.3132635941569761</v>
      </c>
      <c r="AH163" s="75">
        <f t="shared" ca="1" si="30"/>
        <v>146.43547441299057</v>
      </c>
      <c r="AI163" s="75">
        <f t="shared" ca="1" si="31"/>
        <v>9.213910933514792E-2</v>
      </c>
    </row>
    <row r="164" spans="24:35" x14ac:dyDescent="0.2">
      <c r="X164" s="76">
        <f>ROW()</f>
        <v>164</v>
      </c>
      <c r="Y164" s="77">
        <f t="shared" ca="1" si="32"/>
        <v>235</v>
      </c>
      <c r="Z164" s="78" t="e">
        <f t="shared" ca="1" si="33"/>
        <v>#N/A</v>
      </c>
      <c r="AA164" s="79">
        <f t="array" aca="1" ref="AA164" ca="1">(OFFSET($Z$7,MIN(IF(ISERROR(OFFSET($Z164,1,0,MAX($L$3-$X164+$X$7-1,1))),99999,ROW(OFFSET($Z164,1,0,MAX($L$3-$X164+$X$7-1,1)))))-$X$7,0)
-OFFSET($Z$7,MAX(IF(ISERROR(OFFSET($Z$7,0,0,$X164-$X$7)),0,ROW(OFFSET($Z$7,0,0,$X164-$X$7))))-$X$7,0))
/(MIN(IF(ISERROR(OFFSET($Z164,1,0,MAX($L$3-$X164+$X$7-1,1))),99999,ROW(OFFSET($Z164,1,0,MAX($L$3-$X164+$X$7-1,1)))))
-MAX(IF(ISERROR(OFFSET($Z$7,0,0,$X164-$X$7)),0,ROW(OFFSET($Z$7,0,0,$X164-$X$7)))))</f>
        <v>-2.3152547132103249E-5</v>
      </c>
      <c r="AB164" s="78">
        <f t="shared" ca="1" si="34"/>
        <v>2.3114345429335543</v>
      </c>
      <c r="AC164" s="75">
        <f t="shared" ca="1" si="36"/>
        <v>146.37678887764372</v>
      </c>
      <c r="AD164" s="75">
        <f t="shared" ca="1" si="35"/>
        <v>0</v>
      </c>
      <c r="AF164" s="74">
        <f t="shared" ca="1" si="37"/>
        <v>79</v>
      </c>
      <c r="AG164" s="75">
        <f t="shared" ca="1" si="29"/>
        <v>2.3132635941569761</v>
      </c>
      <c r="AH164" s="75">
        <f t="shared" ca="1" si="30"/>
        <v>146.43547441299057</v>
      </c>
      <c r="AI164" s="75">
        <f t="shared" ca="1" si="31"/>
        <v>9.213910933514792E-2</v>
      </c>
    </row>
    <row r="165" spans="24:35" x14ac:dyDescent="0.2">
      <c r="X165" s="76">
        <f>ROW()</f>
        <v>165</v>
      </c>
      <c r="Y165" s="77">
        <f t="shared" ca="1" si="32"/>
        <v>236.5</v>
      </c>
      <c r="Z165" s="78" t="e">
        <f t="shared" ca="1" si="33"/>
        <v>#N/A</v>
      </c>
      <c r="AA165" s="79">
        <f t="array" aca="1" ref="AA165" ca="1">(OFFSET($Z$7,MIN(IF(ISERROR(OFFSET($Z165,1,0,MAX($L$3-$X165+$X$7-1,1))),99999,ROW(OFFSET($Z165,1,0,MAX($L$3-$X165+$X$7-1,1)))))-$X$7,0)
-OFFSET($Z$7,MAX(IF(ISERROR(OFFSET($Z$7,0,0,$X165-$X$7)),0,ROW(OFFSET($Z$7,0,0,$X165-$X$7))))-$X$7,0))
/(MIN(IF(ISERROR(OFFSET($Z165,1,0,MAX($L$3-$X165+$X$7-1,1))),99999,ROW(OFFSET($Z165,1,0,MAX($L$3-$X165+$X$7-1,1)))))
-MAX(IF(ISERROR(OFFSET($Z$7,0,0,$X165-$X$7)),0,ROW(OFFSET($Z$7,0,0,$X165-$X$7)))))</f>
        <v>-2.3152547132103249E-5</v>
      </c>
      <c r="AB165" s="78">
        <f t="shared" ca="1" si="34"/>
        <v>2.3114113903864224</v>
      </c>
      <c r="AC165" s="75">
        <f t="shared" ca="1" si="36"/>
        <v>146.37604587760998</v>
      </c>
      <c r="AD165" s="75">
        <f t="shared" ca="1" si="35"/>
        <v>0</v>
      </c>
      <c r="AF165" s="74">
        <f t="shared" ca="1" si="37"/>
        <v>80</v>
      </c>
      <c r="AG165" s="75">
        <f t="shared" ca="1" si="29"/>
        <v>2.3132404416098442</v>
      </c>
      <c r="AH165" s="75">
        <f t="shared" ca="1" si="30"/>
        <v>146.43473169958392</v>
      </c>
      <c r="AI165" s="75">
        <f t="shared" ca="1" si="31"/>
        <v>9.213910933514792E-2</v>
      </c>
    </row>
    <row r="166" spans="24:35" x14ac:dyDescent="0.2">
      <c r="X166" s="76">
        <f>ROW()</f>
        <v>166</v>
      </c>
      <c r="Y166" s="77">
        <f t="shared" ca="1" si="32"/>
        <v>238</v>
      </c>
      <c r="Z166" s="78" t="e">
        <f t="shared" ca="1" si="33"/>
        <v>#N/A</v>
      </c>
      <c r="AA166" s="79">
        <f t="array" aca="1" ref="AA166" ca="1">(OFFSET($Z$7,MIN(IF(ISERROR(OFFSET($Z166,1,0,MAX($L$3-$X166+$X$7-1,1))),99999,ROW(OFFSET($Z166,1,0,MAX($L$3-$X166+$X$7-1,1)))))-$X$7,0)
-OFFSET($Z$7,MAX(IF(ISERROR(OFFSET($Z$7,0,0,$X166-$X$7)),0,ROW(OFFSET($Z$7,0,0,$X166-$X$7))))-$X$7,0))
/(MIN(IF(ISERROR(OFFSET($Z166,1,0,MAX($L$3-$X166+$X$7-1,1))),99999,ROW(OFFSET($Z166,1,0,MAX($L$3-$X166+$X$7-1,1)))))
-MAX(IF(ISERROR(OFFSET($Z$7,0,0,$X166-$X$7)),0,ROW(OFFSET($Z$7,0,0,$X166-$X$7)))))</f>
        <v>-2.3152547132103249E-5</v>
      </c>
      <c r="AB166" s="78">
        <f t="shared" ca="1" si="34"/>
        <v>2.3113882378392905</v>
      </c>
      <c r="AC166" s="75">
        <f t="shared" ca="1" si="36"/>
        <v>146.37530287394591</v>
      </c>
      <c r="AD166" s="75">
        <f t="shared" ca="1" si="35"/>
        <v>0</v>
      </c>
      <c r="AF166" s="74">
        <f t="shared" ca="1" si="37"/>
        <v>80</v>
      </c>
      <c r="AG166" s="75">
        <f t="shared" ca="1" si="29"/>
        <v>2.3132404416098442</v>
      </c>
      <c r="AH166" s="75">
        <f t="shared" ca="1" si="30"/>
        <v>146.43473169958392</v>
      </c>
      <c r="AI166" s="75">
        <f t="shared" ca="1" si="31"/>
        <v>9.213910933514792E-2</v>
      </c>
    </row>
    <row r="167" spans="24:35" x14ac:dyDescent="0.2">
      <c r="X167" s="76">
        <f>ROW()</f>
        <v>167</v>
      </c>
      <c r="Y167" s="77">
        <f t="shared" ca="1" si="32"/>
        <v>239.5</v>
      </c>
      <c r="Z167" s="78" t="e">
        <f t="shared" ca="1" si="33"/>
        <v>#N/A</v>
      </c>
      <c r="AA167" s="79">
        <f t="array" aca="1" ref="AA167" ca="1">(OFFSET($Z$7,MIN(IF(ISERROR(OFFSET($Z167,1,0,MAX($L$3-$X167+$X$7-1,1))),99999,ROW(OFFSET($Z167,1,0,MAX($L$3-$X167+$X$7-1,1)))))-$X$7,0)
-OFFSET($Z$7,MAX(IF(ISERROR(OFFSET($Z$7,0,0,$X167-$X$7)),0,ROW(OFFSET($Z$7,0,0,$X167-$X$7))))-$X$7,0))
/(MIN(IF(ISERROR(OFFSET($Z167,1,0,MAX($L$3-$X167+$X$7-1,1))),99999,ROW(OFFSET($Z167,1,0,MAX($L$3-$X167+$X$7-1,1)))))
-MAX(IF(ISERROR(OFFSET($Z$7,0,0,$X167-$X$7)),0,ROW(OFFSET($Z$7,0,0,$X167-$X$7)))))</f>
        <v>-2.3152547132103249E-5</v>
      </c>
      <c r="AB167" s="78">
        <f t="shared" ca="1" si="34"/>
        <v>2.3113650852921586</v>
      </c>
      <c r="AC167" s="75">
        <f t="shared" ca="1" si="36"/>
        <v>146.3745598666514</v>
      </c>
      <c r="AD167" s="75">
        <f t="shared" ca="1" si="35"/>
        <v>0</v>
      </c>
      <c r="AF167" s="74">
        <f t="shared" ca="1" si="37"/>
        <v>81</v>
      </c>
      <c r="AG167" s="75">
        <f t="shared" ca="1" si="29"/>
        <v>2.3132172890627123</v>
      </c>
      <c r="AH167" s="75">
        <f t="shared" ca="1" si="30"/>
        <v>146.43398898255123</v>
      </c>
      <c r="AI167" s="75">
        <f t="shared" ca="1" si="31"/>
        <v>9.213910933514792E-2</v>
      </c>
    </row>
    <row r="168" spans="24:35" x14ac:dyDescent="0.2">
      <c r="X168" s="76">
        <f>ROW()</f>
        <v>168</v>
      </c>
      <c r="Y168" s="77">
        <f t="shared" ca="1" si="32"/>
        <v>241</v>
      </c>
      <c r="Z168" s="78" t="e">
        <f t="shared" ca="1" si="33"/>
        <v>#N/A</v>
      </c>
      <c r="AA168" s="79">
        <f t="array" aca="1" ref="AA168" ca="1">(OFFSET($Z$7,MIN(IF(ISERROR(OFFSET($Z168,1,0,MAX($L$3-$X168+$X$7-1,1))),99999,ROW(OFFSET($Z168,1,0,MAX($L$3-$X168+$X$7-1,1)))))-$X$7,0)
-OFFSET($Z$7,MAX(IF(ISERROR(OFFSET($Z$7,0,0,$X168-$X$7)),0,ROW(OFFSET($Z$7,0,0,$X168-$X$7))))-$X$7,0))
/(MIN(IF(ISERROR(OFFSET($Z168,1,0,MAX($L$3-$X168+$X$7-1,1))),99999,ROW(OFFSET($Z168,1,0,MAX($L$3-$X168+$X$7-1,1)))))
-MAX(IF(ISERROR(OFFSET($Z$7,0,0,$X168-$X$7)),0,ROW(OFFSET($Z$7,0,0,$X168-$X$7)))))</f>
        <v>-2.3152547132103249E-5</v>
      </c>
      <c r="AB168" s="78">
        <f t="shared" ca="1" si="34"/>
        <v>2.3113419327450266</v>
      </c>
      <c r="AC168" s="75">
        <f t="shared" ca="1" si="36"/>
        <v>146.37381685572646</v>
      </c>
      <c r="AD168" s="75">
        <f t="shared" ca="1" si="35"/>
        <v>0</v>
      </c>
      <c r="AF168" s="74">
        <f t="shared" ca="1" si="37"/>
        <v>81</v>
      </c>
      <c r="AG168" s="75">
        <f t="shared" ca="1" si="29"/>
        <v>2.3132172890627123</v>
      </c>
      <c r="AH168" s="75">
        <f t="shared" ca="1" si="30"/>
        <v>146.43398898255123</v>
      </c>
      <c r="AI168" s="75">
        <f t="shared" ca="1" si="31"/>
        <v>9.213910933514792E-2</v>
      </c>
    </row>
    <row r="169" spans="24:35" x14ac:dyDescent="0.2">
      <c r="X169" s="76">
        <f>ROW()</f>
        <v>169</v>
      </c>
      <c r="Y169" s="77">
        <f t="shared" ca="1" si="32"/>
        <v>242.5</v>
      </c>
      <c r="Z169" s="78" t="e">
        <f t="shared" ca="1" si="33"/>
        <v>#N/A</v>
      </c>
      <c r="AA169" s="79">
        <f t="array" aca="1" ref="AA169" ca="1">(OFFSET($Z$7,MIN(IF(ISERROR(OFFSET($Z169,1,0,MAX($L$3-$X169+$X$7-1,1))),99999,ROW(OFFSET($Z169,1,0,MAX($L$3-$X169+$X$7-1,1)))))-$X$7,0)
-OFFSET($Z$7,MAX(IF(ISERROR(OFFSET($Z$7,0,0,$X169-$X$7)),0,ROW(OFFSET($Z$7,0,0,$X169-$X$7))))-$X$7,0))
/(MIN(IF(ISERROR(OFFSET($Z169,1,0,MAX($L$3-$X169+$X$7-1,1))),99999,ROW(OFFSET($Z169,1,0,MAX($L$3-$X169+$X$7-1,1)))))
-MAX(IF(ISERROR(OFFSET($Z$7,0,0,$X169-$X$7)),0,ROW(OFFSET($Z$7,0,0,$X169-$X$7)))))</f>
        <v>-2.3152547132103249E-5</v>
      </c>
      <c r="AB169" s="78">
        <f t="shared" ca="1" si="34"/>
        <v>2.3113187801978947</v>
      </c>
      <c r="AC169" s="75">
        <f t="shared" ca="1" si="36"/>
        <v>146.37307384117096</v>
      </c>
      <c r="AD169" s="75">
        <f t="shared" ca="1" si="35"/>
        <v>0</v>
      </c>
      <c r="AF169" s="74">
        <f t="shared" ca="1" si="37"/>
        <v>82</v>
      </c>
      <c r="AG169" s="75">
        <f t="shared" ca="1" si="29"/>
        <v>2.3131941365155804</v>
      </c>
      <c r="AH169" s="75">
        <f t="shared" ca="1" si="30"/>
        <v>146.43324626189241</v>
      </c>
      <c r="AI169" s="75">
        <f t="shared" ca="1" si="31"/>
        <v>9.213910933514792E-2</v>
      </c>
    </row>
    <row r="170" spans="24:35" x14ac:dyDescent="0.2">
      <c r="X170" s="76">
        <f>ROW()</f>
        <v>170</v>
      </c>
      <c r="Y170" s="77">
        <f t="shared" ca="1" si="32"/>
        <v>244</v>
      </c>
      <c r="Z170" s="78" t="e">
        <f t="shared" ca="1" si="33"/>
        <v>#N/A</v>
      </c>
      <c r="AA170" s="79">
        <f t="array" aca="1" ref="AA170" ca="1">(OFFSET($Z$7,MIN(IF(ISERROR(OFFSET($Z170,1,0,MAX($L$3-$X170+$X$7-1,1))),99999,ROW(OFFSET($Z170,1,0,MAX($L$3-$X170+$X$7-1,1)))))-$X$7,0)
-OFFSET($Z$7,MAX(IF(ISERROR(OFFSET($Z$7,0,0,$X170-$X$7)),0,ROW(OFFSET($Z$7,0,0,$X170-$X$7))))-$X$7,0))
/(MIN(IF(ISERROR(OFFSET($Z170,1,0,MAX($L$3-$X170+$X$7-1,1))),99999,ROW(OFFSET($Z170,1,0,MAX($L$3-$X170+$X$7-1,1)))))
-MAX(IF(ISERROR(OFFSET($Z$7,0,0,$X170-$X$7)),0,ROW(OFFSET($Z$7,0,0,$X170-$X$7)))))</f>
        <v>-2.3152547132103249E-5</v>
      </c>
      <c r="AB170" s="78">
        <f t="shared" ca="1" si="34"/>
        <v>2.3112956276507628</v>
      </c>
      <c r="AC170" s="75">
        <f t="shared" ca="1" si="36"/>
        <v>146.37233082298485</v>
      </c>
      <c r="AD170" s="75">
        <f t="shared" ca="1" si="35"/>
        <v>0</v>
      </c>
      <c r="AF170" s="74">
        <f t="shared" ca="1" si="37"/>
        <v>82</v>
      </c>
      <c r="AG170" s="75">
        <f t="shared" ca="1" si="29"/>
        <v>2.3131941365155804</v>
      </c>
      <c r="AH170" s="75">
        <f t="shared" ca="1" si="30"/>
        <v>146.43324626189241</v>
      </c>
      <c r="AI170" s="75">
        <f t="shared" ca="1" si="31"/>
        <v>9.213910933514792E-2</v>
      </c>
    </row>
    <row r="171" spans="24:35" x14ac:dyDescent="0.2">
      <c r="X171" s="76">
        <f>ROW()</f>
        <v>171</v>
      </c>
      <c r="Y171" s="77">
        <f t="shared" ca="1" si="32"/>
        <v>245.5</v>
      </c>
      <c r="Z171" s="78" t="e">
        <f t="shared" ca="1" si="33"/>
        <v>#N/A</v>
      </c>
      <c r="AA171" s="79">
        <f t="array" aca="1" ref="AA171" ca="1">(OFFSET($Z$7,MIN(IF(ISERROR(OFFSET($Z171,1,0,MAX($L$3-$X171+$X$7-1,1))),99999,ROW(OFFSET($Z171,1,0,MAX($L$3-$X171+$X$7-1,1)))))-$X$7,0)
-OFFSET($Z$7,MAX(IF(ISERROR(OFFSET($Z$7,0,0,$X171-$X$7)),0,ROW(OFFSET($Z$7,0,0,$X171-$X$7))))-$X$7,0))
/(MIN(IF(ISERROR(OFFSET($Z171,1,0,MAX($L$3-$X171+$X$7-1,1))),99999,ROW(OFFSET($Z171,1,0,MAX($L$3-$X171+$X$7-1,1)))))
-MAX(IF(ISERROR(OFFSET($Z$7,0,0,$X171-$X$7)),0,ROW(OFFSET($Z$7,0,0,$X171-$X$7)))))</f>
        <v>-2.3152547132103249E-5</v>
      </c>
      <c r="AB171" s="78">
        <f t="shared" ca="1" si="34"/>
        <v>2.3112724751036309</v>
      </c>
      <c r="AC171" s="75">
        <f t="shared" ca="1" si="36"/>
        <v>146.37158780116815</v>
      </c>
      <c r="AD171" s="75">
        <f t="shared" ca="1" si="35"/>
        <v>0</v>
      </c>
      <c r="AF171" s="74">
        <f t="shared" ca="1" si="37"/>
        <v>83</v>
      </c>
      <c r="AG171" s="75">
        <f t="shared" ca="1" si="29"/>
        <v>2.3131709839684484</v>
      </c>
      <c r="AH171" s="75">
        <f t="shared" ca="1" si="30"/>
        <v>146.43250353760737</v>
      </c>
      <c r="AI171" s="75">
        <f t="shared" ca="1" si="31"/>
        <v>9.213910933514792E-2</v>
      </c>
    </row>
    <row r="172" spans="24:35" x14ac:dyDescent="0.2">
      <c r="X172" s="76">
        <f>ROW()</f>
        <v>172</v>
      </c>
      <c r="Y172" s="77">
        <f t="shared" ca="1" si="32"/>
        <v>247</v>
      </c>
      <c r="Z172" s="78" t="e">
        <f t="shared" ca="1" si="33"/>
        <v>#N/A</v>
      </c>
      <c r="AA172" s="79">
        <f t="array" aca="1" ref="AA172" ca="1">(OFFSET($Z$7,MIN(IF(ISERROR(OFFSET($Z172,1,0,MAX($L$3-$X172+$X$7-1,1))),99999,ROW(OFFSET($Z172,1,0,MAX($L$3-$X172+$X$7-1,1)))))-$X$7,0)
-OFFSET($Z$7,MAX(IF(ISERROR(OFFSET($Z$7,0,0,$X172-$X$7)),0,ROW(OFFSET($Z$7,0,0,$X172-$X$7))))-$X$7,0))
/(MIN(IF(ISERROR(OFFSET($Z172,1,0,MAX($L$3-$X172+$X$7-1,1))),99999,ROW(OFFSET($Z172,1,0,MAX($L$3-$X172+$X$7-1,1)))))
-MAX(IF(ISERROR(OFFSET($Z$7,0,0,$X172-$X$7)),0,ROW(OFFSET($Z$7,0,0,$X172-$X$7)))))</f>
        <v>-2.3152547132103249E-5</v>
      </c>
      <c r="AB172" s="78">
        <f t="shared" ca="1" si="34"/>
        <v>2.311249322556499</v>
      </c>
      <c r="AC172" s="75">
        <f t="shared" ca="1" si="36"/>
        <v>146.37084477572071</v>
      </c>
      <c r="AD172" s="75">
        <f t="shared" ca="1" si="35"/>
        <v>0</v>
      </c>
      <c r="AF172" s="74">
        <f t="shared" ca="1" si="37"/>
        <v>83</v>
      </c>
      <c r="AG172" s="75">
        <f t="shared" ca="1" si="29"/>
        <v>2.3131709839684484</v>
      </c>
      <c r="AH172" s="75">
        <f t="shared" ca="1" si="30"/>
        <v>146.43250353760737</v>
      </c>
      <c r="AI172" s="75">
        <f t="shared" ca="1" si="31"/>
        <v>9.213910933514792E-2</v>
      </c>
    </row>
    <row r="173" spans="24:35" x14ac:dyDescent="0.2">
      <c r="X173" s="76">
        <f>ROW()</f>
        <v>173</v>
      </c>
      <c r="Y173" s="77">
        <f t="shared" ca="1" si="32"/>
        <v>248.5</v>
      </c>
      <c r="Z173" s="78" t="e">
        <f t="shared" ca="1" si="33"/>
        <v>#N/A</v>
      </c>
      <c r="AA173" s="79">
        <f t="array" aca="1" ref="AA173" ca="1">(OFFSET($Z$7,MIN(IF(ISERROR(OFFSET($Z173,1,0,MAX($L$3-$X173+$X$7-1,1))),99999,ROW(OFFSET($Z173,1,0,MAX($L$3-$X173+$X$7-1,1)))))-$X$7,0)
-OFFSET($Z$7,MAX(IF(ISERROR(OFFSET($Z$7,0,0,$X173-$X$7)),0,ROW(OFFSET($Z$7,0,0,$X173-$X$7))))-$X$7,0))
/(MIN(IF(ISERROR(OFFSET($Z173,1,0,MAX($L$3-$X173+$X$7-1,1))),99999,ROW(OFFSET($Z173,1,0,MAX($L$3-$X173+$X$7-1,1)))))
-MAX(IF(ISERROR(OFFSET($Z$7,0,0,$X173-$X$7)),0,ROW(OFFSET($Z$7,0,0,$X173-$X$7)))))</f>
        <v>-2.3152547132103249E-5</v>
      </c>
      <c r="AB173" s="78">
        <f t="shared" ca="1" si="34"/>
        <v>2.311226170009367</v>
      </c>
      <c r="AC173" s="75">
        <f t="shared" ca="1" si="36"/>
        <v>146.37010174664255</v>
      </c>
      <c r="AD173" s="75">
        <f t="shared" ca="1" si="35"/>
        <v>0</v>
      </c>
      <c r="AF173" s="74">
        <f t="shared" ca="1" si="37"/>
        <v>84</v>
      </c>
      <c r="AG173" s="75">
        <f t="shared" ca="1" si="29"/>
        <v>2.3131478314213165</v>
      </c>
      <c r="AH173" s="75">
        <f t="shared" ca="1" si="30"/>
        <v>146.43176080969613</v>
      </c>
      <c r="AI173" s="75">
        <f t="shared" ca="1" si="31"/>
        <v>9.213910933514792E-2</v>
      </c>
    </row>
    <row r="174" spans="24:35" x14ac:dyDescent="0.2">
      <c r="X174" s="76">
        <f>ROW()</f>
        <v>174</v>
      </c>
      <c r="Y174" s="77">
        <f t="shared" ca="1" si="32"/>
        <v>250</v>
      </c>
      <c r="Z174" s="78" t="e">
        <f t="shared" ca="1" si="33"/>
        <v>#N/A</v>
      </c>
      <c r="AA174" s="79">
        <f t="array" aca="1" ref="AA174" ca="1">(OFFSET($Z$7,MIN(IF(ISERROR(OFFSET($Z174,1,0,MAX($L$3-$X174+$X$7-1,1))),99999,ROW(OFFSET($Z174,1,0,MAX($L$3-$X174+$X$7-1,1)))))-$X$7,0)
-OFFSET($Z$7,MAX(IF(ISERROR(OFFSET($Z$7,0,0,$X174-$X$7)),0,ROW(OFFSET($Z$7,0,0,$X174-$X$7))))-$X$7,0))
/(MIN(IF(ISERROR(OFFSET($Z174,1,0,MAX($L$3-$X174+$X$7-1,1))),99999,ROW(OFFSET($Z174,1,0,MAX($L$3-$X174+$X$7-1,1)))))
-MAX(IF(ISERROR(OFFSET($Z$7,0,0,$X174-$X$7)),0,ROW(OFFSET($Z$7,0,0,$X174-$X$7)))))</f>
        <v>-2.3152547132103249E-5</v>
      </c>
      <c r="AB174" s="78">
        <f t="shared" ca="1" si="34"/>
        <v>2.3112030174622351</v>
      </c>
      <c r="AC174" s="75">
        <f t="shared" ca="1" si="36"/>
        <v>146.36935871393359</v>
      </c>
      <c r="AD174" s="75">
        <f t="shared" ca="1" si="35"/>
        <v>0</v>
      </c>
      <c r="AF174" s="74">
        <f t="shared" ca="1" si="37"/>
        <v>84</v>
      </c>
      <c r="AG174" s="75">
        <f t="shared" ca="1" si="29"/>
        <v>2.3131478314213165</v>
      </c>
      <c r="AH174" s="75">
        <f t="shared" ca="1" si="30"/>
        <v>146.43176080969613</v>
      </c>
      <c r="AI174" s="75">
        <f t="shared" ca="1" si="31"/>
        <v>9.213910933514792E-2</v>
      </c>
    </row>
    <row r="175" spans="24:35" x14ac:dyDescent="0.2">
      <c r="X175" s="76">
        <f>ROW()</f>
        <v>175</v>
      </c>
      <c r="Y175" s="77">
        <f t="shared" ca="1" si="32"/>
        <v>251.5</v>
      </c>
      <c r="Z175" s="78" t="e">
        <f t="shared" ca="1" si="33"/>
        <v>#N/A</v>
      </c>
      <c r="AA175" s="79">
        <f t="array" aca="1" ref="AA175" ca="1">(OFFSET($Z$7,MIN(IF(ISERROR(OFFSET($Z175,1,0,MAX($L$3-$X175+$X$7-1,1))),99999,ROW(OFFSET($Z175,1,0,MAX($L$3-$X175+$X$7-1,1)))))-$X$7,0)
-OFFSET($Z$7,MAX(IF(ISERROR(OFFSET($Z$7,0,0,$X175-$X$7)),0,ROW(OFFSET($Z$7,0,0,$X175-$X$7))))-$X$7,0))
/(MIN(IF(ISERROR(OFFSET($Z175,1,0,MAX($L$3-$X175+$X$7-1,1))),99999,ROW(OFFSET($Z175,1,0,MAX($L$3-$X175+$X$7-1,1)))))
-MAX(IF(ISERROR(OFFSET($Z$7,0,0,$X175-$X$7)),0,ROW(OFFSET($Z$7,0,0,$X175-$X$7)))))</f>
        <v>-2.3152547132103249E-5</v>
      </c>
      <c r="AB175" s="78">
        <f t="shared" ca="1" si="34"/>
        <v>2.3111798649151032</v>
      </c>
      <c r="AC175" s="75">
        <f t="shared" ca="1" si="36"/>
        <v>146.36861567759374</v>
      </c>
      <c r="AD175" s="75">
        <f t="shared" ca="1" si="35"/>
        <v>0</v>
      </c>
      <c r="AF175" s="74">
        <f t="shared" ca="1" si="37"/>
        <v>85</v>
      </c>
      <c r="AG175" s="75">
        <f t="shared" ca="1" si="29"/>
        <v>2.3131246788741846</v>
      </c>
      <c r="AH175" s="75">
        <f t="shared" ca="1" si="30"/>
        <v>146.43101807815862</v>
      </c>
      <c r="AI175" s="75">
        <f t="shared" ca="1" si="31"/>
        <v>9.213910933514792E-2</v>
      </c>
    </row>
    <row r="176" spans="24:35" x14ac:dyDescent="0.2">
      <c r="X176" s="76">
        <f>ROW()</f>
        <v>176</v>
      </c>
      <c r="Y176" s="77">
        <f t="shared" ca="1" si="32"/>
        <v>253</v>
      </c>
      <c r="Z176" s="78" t="e">
        <f t="shared" ca="1" si="33"/>
        <v>#N/A</v>
      </c>
      <c r="AA176" s="79">
        <f t="array" aca="1" ref="AA176" ca="1">(OFFSET($Z$7,MIN(IF(ISERROR(OFFSET($Z176,1,0,MAX($L$3-$X176+$X$7-1,1))),99999,ROW(OFFSET($Z176,1,0,MAX($L$3-$X176+$X$7-1,1)))))-$X$7,0)
-OFFSET($Z$7,MAX(IF(ISERROR(OFFSET($Z$7,0,0,$X176-$X$7)),0,ROW(OFFSET($Z$7,0,0,$X176-$X$7))))-$X$7,0))
/(MIN(IF(ISERROR(OFFSET($Z176,1,0,MAX($L$3-$X176+$X$7-1,1))),99999,ROW(OFFSET($Z176,1,0,MAX($L$3-$X176+$X$7-1,1)))))
-MAX(IF(ISERROR(OFFSET($Z$7,0,0,$X176-$X$7)),0,ROW(OFFSET($Z$7,0,0,$X176-$X$7)))))</f>
        <v>-2.3152547132103249E-5</v>
      </c>
      <c r="AB176" s="78">
        <f t="shared" ca="1" si="34"/>
        <v>2.3111567123679713</v>
      </c>
      <c r="AC176" s="75">
        <f t="shared" ca="1" si="36"/>
        <v>146.36787263762301</v>
      </c>
      <c r="AD176" s="75">
        <f t="shared" ca="1" si="35"/>
        <v>0</v>
      </c>
      <c r="AF176" s="74">
        <f t="shared" ca="1" si="37"/>
        <v>85</v>
      </c>
      <c r="AG176" s="75">
        <f t="shared" ca="1" si="29"/>
        <v>2.3131246788741846</v>
      </c>
      <c r="AH176" s="75">
        <f t="shared" ca="1" si="30"/>
        <v>146.43101807815862</v>
      </c>
      <c r="AI176" s="75">
        <f t="shared" ca="1" si="31"/>
        <v>9.213910933514792E-2</v>
      </c>
    </row>
    <row r="177" spans="24:35" x14ac:dyDescent="0.2">
      <c r="X177" s="76">
        <f>ROW()</f>
        <v>177</v>
      </c>
      <c r="Y177" s="77">
        <f t="shared" ca="1" si="32"/>
        <v>254.5</v>
      </c>
      <c r="Z177" s="78" t="e">
        <f t="shared" ca="1" si="33"/>
        <v>#N/A</v>
      </c>
      <c r="AA177" s="79">
        <f t="array" aca="1" ref="AA177" ca="1">(OFFSET($Z$7,MIN(IF(ISERROR(OFFSET($Z177,1,0,MAX($L$3-$X177+$X$7-1,1))),99999,ROW(OFFSET($Z177,1,0,MAX($L$3-$X177+$X$7-1,1)))))-$X$7,0)
-OFFSET($Z$7,MAX(IF(ISERROR(OFFSET($Z$7,0,0,$X177-$X$7)),0,ROW(OFFSET($Z$7,0,0,$X177-$X$7))))-$X$7,0))
/(MIN(IF(ISERROR(OFFSET($Z177,1,0,MAX($L$3-$X177+$X$7-1,1))),99999,ROW(OFFSET($Z177,1,0,MAX($L$3-$X177+$X$7-1,1)))))
-MAX(IF(ISERROR(OFFSET($Z$7,0,0,$X177-$X$7)),0,ROW(OFFSET($Z$7,0,0,$X177-$X$7)))))</f>
        <v>-2.3152547132103249E-5</v>
      </c>
      <c r="AB177" s="78">
        <f t="shared" ca="1" si="34"/>
        <v>2.3111335598208393</v>
      </c>
      <c r="AC177" s="75">
        <f t="shared" ca="1" si="36"/>
        <v>146.36712959402129</v>
      </c>
      <c r="AD177" s="75">
        <f t="shared" ca="1" si="35"/>
        <v>0</v>
      </c>
      <c r="AF177" s="74">
        <f t="shared" ca="1" si="37"/>
        <v>86</v>
      </c>
      <c r="AG177" s="75">
        <f t="shared" ca="1" si="29"/>
        <v>2.3131015263270527</v>
      </c>
      <c r="AH177" s="75">
        <f t="shared" ca="1" si="30"/>
        <v>146.43027534299472</v>
      </c>
      <c r="AI177" s="75">
        <f t="shared" ca="1" si="31"/>
        <v>9.213910933514792E-2</v>
      </c>
    </row>
    <row r="178" spans="24:35" x14ac:dyDescent="0.2">
      <c r="X178" s="76">
        <f>ROW()</f>
        <v>178</v>
      </c>
      <c r="Y178" s="77">
        <f t="shared" ca="1" si="32"/>
        <v>256</v>
      </c>
      <c r="Z178" s="78" t="e">
        <f t="shared" ca="1" si="33"/>
        <v>#N/A</v>
      </c>
      <c r="AA178" s="79">
        <f t="array" aca="1" ref="AA178" ca="1">(OFFSET($Z$7,MIN(IF(ISERROR(OFFSET($Z178,1,0,MAX($L$3-$X178+$X$7-1,1))),99999,ROW(OFFSET($Z178,1,0,MAX($L$3-$X178+$X$7-1,1)))))-$X$7,0)
-OFFSET($Z$7,MAX(IF(ISERROR(OFFSET($Z$7,0,0,$X178-$X$7)),0,ROW(OFFSET($Z$7,0,0,$X178-$X$7))))-$X$7,0))
/(MIN(IF(ISERROR(OFFSET($Z178,1,0,MAX($L$3-$X178+$X$7-1,1))),99999,ROW(OFFSET($Z178,1,0,MAX($L$3-$X178+$X$7-1,1)))))
-MAX(IF(ISERROR(OFFSET($Z$7,0,0,$X178-$X$7)),0,ROW(OFFSET($Z$7,0,0,$X178-$X$7)))))</f>
        <v>-2.3152547132103249E-5</v>
      </c>
      <c r="AB178" s="78">
        <f t="shared" ca="1" si="34"/>
        <v>2.3111104072737074</v>
      </c>
      <c r="AC178" s="75">
        <f t="shared" ca="1" si="36"/>
        <v>146.36638654678859</v>
      </c>
      <c r="AD178" s="75">
        <f t="shared" ca="1" si="35"/>
        <v>0</v>
      </c>
      <c r="AF178" s="74">
        <f t="shared" ca="1" si="37"/>
        <v>86</v>
      </c>
      <c r="AG178" s="75">
        <f t="shared" ca="1" si="29"/>
        <v>2.3131015263270527</v>
      </c>
      <c r="AH178" s="75">
        <f t="shared" ca="1" si="30"/>
        <v>146.43027534299472</v>
      </c>
      <c r="AI178" s="75">
        <f t="shared" ca="1" si="31"/>
        <v>9.213910933514792E-2</v>
      </c>
    </row>
    <row r="179" spans="24:35" x14ac:dyDescent="0.2">
      <c r="X179" s="76">
        <f>ROW()</f>
        <v>179</v>
      </c>
      <c r="Y179" s="77">
        <f t="shared" ca="1" si="32"/>
        <v>257.5</v>
      </c>
      <c r="Z179" s="78" t="e">
        <f t="shared" ca="1" si="33"/>
        <v>#N/A</v>
      </c>
      <c r="AA179" s="79">
        <f t="array" aca="1" ref="AA179" ca="1">(OFFSET($Z$7,MIN(IF(ISERROR(OFFSET($Z179,1,0,MAX($L$3-$X179+$X$7-1,1))),99999,ROW(OFFSET($Z179,1,0,MAX($L$3-$X179+$X$7-1,1)))))-$X$7,0)
-OFFSET($Z$7,MAX(IF(ISERROR(OFFSET($Z$7,0,0,$X179-$X$7)),0,ROW(OFFSET($Z$7,0,0,$X179-$X$7))))-$X$7,0))
/(MIN(IF(ISERROR(OFFSET($Z179,1,0,MAX($L$3-$X179+$X$7-1,1))),99999,ROW(OFFSET($Z179,1,0,MAX($L$3-$X179+$X$7-1,1)))))
-MAX(IF(ISERROR(OFFSET($Z$7,0,0,$X179-$X$7)),0,ROW(OFFSET($Z$7,0,0,$X179-$X$7)))))</f>
        <v>-2.3152547132103249E-5</v>
      </c>
      <c r="AB179" s="78">
        <f t="shared" ca="1" si="34"/>
        <v>2.3110872547265755</v>
      </c>
      <c r="AC179" s="75">
        <f t="shared" ca="1" si="36"/>
        <v>146.36564349592479</v>
      </c>
      <c r="AD179" s="75">
        <f t="shared" ca="1" si="35"/>
        <v>0</v>
      </c>
      <c r="AF179" s="74">
        <f t="shared" ca="1" si="37"/>
        <v>87</v>
      </c>
      <c r="AG179" s="75">
        <f t="shared" ca="1" si="29"/>
        <v>2.3130783737799208</v>
      </c>
      <c r="AH179" s="75">
        <f t="shared" ca="1" si="30"/>
        <v>146.42953260420444</v>
      </c>
      <c r="AI179" s="75">
        <f t="shared" ca="1" si="31"/>
        <v>9.213910933514792E-2</v>
      </c>
    </row>
    <row r="180" spans="24:35" x14ac:dyDescent="0.2">
      <c r="X180" s="76">
        <f>ROW()</f>
        <v>180</v>
      </c>
      <c r="Y180" s="77">
        <f t="shared" ca="1" si="32"/>
        <v>259</v>
      </c>
      <c r="Z180" s="78" t="e">
        <f t="shared" ca="1" si="33"/>
        <v>#N/A</v>
      </c>
      <c r="AA180" s="79">
        <f t="array" aca="1" ref="AA180" ca="1">(OFFSET($Z$7,MIN(IF(ISERROR(OFFSET($Z180,1,0,MAX($L$3-$X180+$X$7-1,1))),99999,ROW(OFFSET($Z180,1,0,MAX($L$3-$X180+$X$7-1,1)))))-$X$7,0)
-OFFSET($Z$7,MAX(IF(ISERROR(OFFSET($Z$7,0,0,$X180-$X$7)),0,ROW(OFFSET($Z$7,0,0,$X180-$X$7))))-$X$7,0))
/(MIN(IF(ISERROR(OFFSET($Z180,1,0,MAX($L$3-$X180+$X$7-1,1))),99999,ROW(OFFSET($Z180,1,0,MAX($L$3-$X180+$X$7-1,1)))))
-MAX(IF(ISERROR(OFFSET($Z$7,0,0,$X180-$X$7)),0,ROW(OFFSET($Z$7,0,0,$X180-$X$7)))))</f>
        <v>-2.3152547132103249E-5</v>
      </c>
      <c r="AB180" s="78">
        <f t="shared" ca="1" si="34"/>
        <v>2.3110641021794436</v>
      </c>
      <c r="AC180" s="75">
        <f t="shared" ca="1" si="36"/>
        <v>146.36490044142988</v>
      </c>
      <c r="AD180" s="75">
        <f t="shared" ca="1" si="35"/>
        <v>0</v>
      </c>
      <c r="AF180" s="74">
        <f t="shared" ca="1" si="37"/>
        <v>87</v>
      </c>
      <c r="AG180" s="75">
        <f t="shared" ca="1" si="29"/>
        <v>2.3130783737799208</v>
      </c>
      <c r="AH180" s="75">
        <f t="shared" ca="1" si="30"/>
        <v>146.42953260420444</v>
      </c>
      <c r="AI180" s="75">
        <f t="shared" ca="1" si="31"/>
        <v>9.213910933514792E-2</v>
      </c>
    </row>
    <row r="181" spans="24:35" x14ac:dyDescent="0.2">
      <c r="X181" s="76">
        <f>ROW()</f>
        <v>181</v>
      </c>
      <c r="Y181" s="77">
        <f t="shared" ca="1" si="32"/>
        <v>260.5</v>
      </c>
      <c r="Z181" s="78" t="e">
        <f t="shared" ca="1" si="33"/>
        <v>#N/A</v>
      </c>
      <c r="AA181" s="79">
        <f t="array" aca="1" ref="AA181" ca="1">(OFFSET($Z$7,MIN(IF(ISERROR(OFFSET($Z181,1,0,MAX($L$3-$X181+$X$7-1,1))),99999,ROW(OFFSET($Z181,1,0,MAX($L$3-$X181+$X$7-1,1)))))-$X$7,0)
-OFFSET($Z$7,MAX(IF(ISERROR(OFFSET($Z$7,0,0,$X181-$X$7)),0,ROW(OFFSET($Z$7,0,0,$X181-$X$7))))-$X$7,0))
/(MIN(IF(ISERROR(OFFSET($Z181,1,0,MAX($L$3-$X181+$X$7-1,1))),99999,ROW(OFFSET($Z181,1,0,MAX($L$3-$X181+$X$7-1,1)))))
-MAX(IF(ISERROR(OFFSET($Z$7,0,0,$X181-$X$7)),0,ROW(OFFSET($Z$7,0,0,$X181-$X$7)))))</f>
        <v>-2.3152547132103249E-5</v>
      </c>
      <c r="AB181" s="78">
        <f t="shared" ca="1" si="34"/>
        <v>2.3110409496323117</v>
      </c>
      <c r="AC181" s="75">
        <f t="shared" ca="1" si="36"/>
        <v>146.36415738330376</v>
      </c>
      <c r="AD181" s="75">
        <f t="shared" ca="1" si="35"/>
        <v>0</v>
      </c>
      <c r="AF181" s="74">
        <f t="shared" ca="1" si="37"/>
        <v>88</v>
      </c>
      <c r="AG181" s="75">
        <f t="shared" ref="AG181:AG244" ca="1" si="38">OFFSET(AB$7,(ROW()-ROW(AB$7))/2,0)</f>
        <v>2.3130552212327888</v>
      </c>
      <c r="AH181" s="75">
        <f t="shared" ref="AH181:AH244" ca="1" si="39">OFFSET(AC$7,(ROW()-ROW(AC$7))/2,0)</f>
        <v>146.42878986178772</v>
      </c>
      <c r="AI181" s="75">
        <f t="shared" ref="AI181:AI244" ca="1" si="40">IF(OFFSET(AD$7,(ROW()-ROW(AD$7))/2,0)&lt;=0,MAX(OFFSET(AC$7,0,0,$L$3))/150,OFFSET(AD$7,(ROW()-ROW(AD$7))/2,0))</f>
        <v>9.213910933514792E-2</v>
      </c>
    </row>
    <row r="182" spans="24:35" x14ac:dyDescent="0.2">
      <c r="X182" s="76">
        <f>ROW()</f>
        <v>182</v>
      </c>
      <c r="Y182" s="77">
        <f t="shared" ca="1" si="32"/>
        <v>262</v>
      </c>
      <c r="Z182" s="78" t="e">
        <f t="shared" ca="1" si="33"/>
        <v>#N/A</v>
      </c>
      <c r="AA182" s="79">
        <f t="array" aca="1" ref="AA182" ca="1">(OFFSET($Z$7,MIN(IF(ISERROR(OFFSET($Z182,1,0,MAX($L$3-$X182+$X$7-1,1))),99999,ROW(OFFSET($Z182,1,0,MAX($L$3-$X182+$X$7-1,1)))))-$X$7,0)
-OFFSET($Z$7,MAX(IF(ISERROR(OFFSET($Z$7,0,0,$X182-$X$7)),0,ROW(OFFSET($Z$7,0,0,$X182-$X$7))))-$X$7,0))
/(MIN(IF(ISERROR(OFFSET($Z182,1,0,MAX($L$3-$X182+$X$7-1,1))),99999,ROW(OFFSET($Z182,1,0,MAX($L$3-$X182+$X$7-1,1)))))
-MAX(IF(ISERROR(OFFSET($Z$7,0,0,$X182-$X$7)),0,ROW(OFFSET($Z$7,0,0,$X182-$X$7)))))</f>
        <v>-2.3152547132103249E-5</v>
      </c>
      <c r="AB182" s="78">
        <f t="shared" ca="1" si="34"/>
        <v>2.3110177970851797</v>
      </c>
      <c r="AC182" s="75">
        <f t="shared" ca="1" si="36"/>
        <v>146.36341432154646</v>
      </c>
      <c r="AD182" s="75">
        <f t="shared" ca="1" si="35"/>
        <v>0</v>
      </c>
      <c r="AF182" s="74">
        <f t="shared" ca="1" si="37"/>
        <v>88</v>
      </c>
      <c r="AG182" s="75">
        <f t="shared" ca="1" si="38"/>
        <v>2.3130552212327888</v>
      </c>
      <c r="AH182" s="75">
        <f t="shared" ca="1" si="39"/>
        <v>146.42878986178772</v>
      </c>
      <c r="AI182" s="75">
        <f t="shared" ca="1" si="40"/>
        <v>9.213910933514792E-2</v>
      </c>
    </row>
    <row r="183" spans="24:35" x14ac:dyDescent="0.2">
      <c r="X183" s="76">
        <f>ROW()</f>
        <v>183</v>
      </c>
      <c r="Y183" s="77">
        <f t="shared" ca="1" si="32"/>
        <v>263.5</v>
      </c>
      <c r="Z183" s="78" t="e">
        <f t="shared" ca="1" si="33"/>
        <v>#N/A</v>
      </c>
      <c r="AA183" s="79">
        <f t="array" aca="1" ref="AA183" ca="1">(OFFSET($Z$7,MIN(IF(ISERROR(OFFSET($Z183,1,0,MAX($L$3-$X183+$X$7-1,1))),99999,ROW(OFFSET($Z183,1,0,MAX($L$3-$X183+$X$7-1,1)))))-$X$7,0)
-OFFSET($Z$7,MAX(IF(ISERROR(OFFSET($Z$7,0,0,$X183-$X$7)),0,ROW(OFFSET($Z$7,0,0,$X183-$X$7))))-$X$7,0))
/(MIN(IF(ISERROR(OFFSET($Z183,1,0,MAX($L$3-$X183+$X$7-1,1))),99999,ROW(OFFSET($Z183,1,0,MAX($L$3-$X183+$X$7-1,1)))))
-MAX(IF(ISERROR(OFFSET($Z$7,0,0,$X183-$X$7)),0,ROW(OFFSET($Z$7,0,0,$X183-$X$7)))))</f>
        <v>-2.3152547132103249E-5</v>
      </c>
      <c r="AB183" s="78">
        <f t="shared" ca="1" si="34"/>
        <v>2.3109946445380478</v>
      </c>
      <c r="AC183" s="75">
        <f t="shared" ca="1" si="36"/>
        <v>146.36267125615782</v>
      </c>
      <c r="AD183" s="75">
        <f t="shared" ca="1" si="35"/>
        <v>0</v>
      </c>
      <c r="AF183" s="74">
        <f t="shared" ca="1" si="37"/>
        <v>89</v>
      </c>
      <c r="AG183" s="75">
        <f t="shared" ca="1" si="38"/>
        <v>2.3130320686856569</v>
      </c>
      <c r="AH183" s="75">
        <f t="shared" ca="1" si="39"/>
        <v>146.4280471157445</v>
      </c>
      <c r="AI183" s="75">
        <f t="shared" ca="1" si="40"/>
        <v>9.213910933514792E-2</v>
      </c>
    </row>
    <row r="184" spans="24:35" x14ac:dyDescent="0.2">
      <c r="X184" s="76">
        <f>ROW()</f>
        <v>184</v>
      </c>
      <c r="Y184" s="77">
        <f t="shared" ref="Y184:Y247" ca="1" si="41">IF(ROW()-ROW(Y$6)&lt;$L$3,Y183+1,Y183+1.5)</f>
        <v>265</v>
      </c>
      <c r="Z184" s="78" t="e">
        <f t="shared" ref="Z184:Z247" ca="1" si="42">IF(ISERROR(MATCH(OFFSET(G$6,ROW()-ROW($E$6),0),$R$7:$R$16,0)),NA(),OFFSET($U$6,MATCH(OFFSET(G$6,ROW()-ROW($E$6),0),$R$7:$R$16,0),0))</f>
        <v>#N/A</v>
      </c>
      <c r="AA184" s="79">
        <f t="array" aca="1" ref="AA184" ca="1">(OFFSET($Z$7,MIN(IF(ISERROR(OFFSET($Z184,1,0,MAX($L$3-$X184+$X$7-1,1))),99999,ROW(OFFSET($Z184,1,0,MAX($L$3-$X184+$X$7-1,1)))))-$X$7,0)
-OFFSET($Z$7,MAX(IF(ISERROR(OFFSET($Z$7,0,0,$X184-$X$7)),0,ROW(OFFSET($Z$7,0,0,$X184-$X$7))))-$X$7,0))
/(MIN(IF(ISERROR(OFFSET($Z184,1,0,MAX($L$3-$X184+$X$7-1,1))),99999,ROW(OFFSET($Z184,1,0,MAX($L$3-$X184+$X$7-1,1)))))
-MAX(IF(ISERROR(OFFSET($Z$7,0,0,$X184-$X$7)),0,ROW(OFFSET($Z$7,0,0,$X184-$X$7)))))</f>
        <v>-2.3152547132103249E-5</v>
      </c>
      <c r="AB184" s="78">
        <f t="shared" ref="AB184:AB247" ca="1" si="43">IF(ISNUMBER(Z184),Z184,AB183+AA184)</f>
        <v>2.3109714919909159</v>
      </c>
      <c r="AC184" s="75">
        <f t="shared" ca="1" si="36"/>
        <v>146.36192818713783</v>
      </c>
      <c r="AD184" s="75">
        <f t="shared" ref="AD184:AD247" ca="1" si="44">MAX(AB184-3*SQRT((AB184)*(MAX($E$6,1)-AB184)/MAX(OFFSET(D$6,ROW()-ROW(AD$6),0),1)),0)</f>
        <v>0</v>
      </c>
      <c r="AF184" s="74">
        <f t="shared" ca="1" si="37"/>
        <v>89</v>
      </c>
      <c r="AG184" s="75">
        <f t="shared" ca="1" si="38"/>
        <v>2.3130320686856569</v>
      </c>
      <c r="AH184" s="75">
        <f t="shared" ca="1" si="39"/>
        <v>146.4280471157445</v>
      </c>
      <c r="AI184" s="75">
        <f t="shared" ca="1" si="40"/>
        <v>9.213910933514792E-2</v>
      </c>
    </row>
    <row r="185" spans="24:35" x14ac:dyDescent="0.2">
      <c r="X185" s="76">
        <f>ROW()</f>
        <v>185</v>
      </c>
      <c r="Y185" s="77">
        <f t="shared" ca="1" si="41"/>
        <v>266.5</v>
      </c>
      <c r="Z185" s="78" t="e">
        <f t="shared" ca="1" si="42"/>
        <v>#N/A</v>
      </c>
      <c r="AA185" s="79">
        <f t="array" aca="1" ref="AA185" ca="1">(OFFSET($Z$7,MIN(IF(ISERROR(OFFSET($Z185,1,0,MAX($L$3-$X185+$X$7-1,1))),99999,ROW(OFFSET($Z185,1,0,MAX($L$3-$X185+$X$7-1,1)))))-$X$7,0)
-OFFSET($Z$7,MAX(IF(ISERROR(OFFSET($Z$7,0,0,$X185-$X$7)),0,ROW(OFFSET($Z$7,0,0,$X185-$X$7))))-$X$7,0))
/(MIN(IF(ISERROR(OFFSET($Z185,1,0,MAX($L$3-$X185+$X$7-1,1))),99999,ROW(OFFSET($Z185,1,0,MAX($L$3-$X185+$X$7-1,1)))))
-MAX(IF(ISERROR(OFFSET($Z$7,0,0,$X185-$X$7)),0,ROW(OFFSET($Z$7,0,0,$X185-$X$7)))))</f>
        <v>-2.3152547132103249E-5</v>
      </c>
      <c r="AB185" s="78">
        <f t="shared" ca="1" si="43"/>
        <v>2.310948339443784</v>
      </c>
      <c r="AC185" s="75">
        <f t="shared" ca="1" si="36"/>
        <v>146.36118511448646</v>
      </c>
      <c r="AD185" s="75">
        <f t="shared" ca="1" si="44"/>
        <v>0</v>
      </c>
      <c r="AF185" s="74">
        <f t="shared" ca="1" si="37"/>
        <v>90</v>
      </c>
      <c r="AG185" s="75">
        <f t="shared" ca="1" si="38"/>
        <v>2.313008916138525</v>
      </c>
      <c r="AH185" s="75">
        <f t="shared" ca="1" si="39"/>
        <v>146.42730436607471</v>
      </c>
      <c r="AI185" s="75">
        <f t="shared" ca="1" si="40"/>
        <v>9.213910933514792E-2</v>
      </c>
    </row>
    <row r="186" spans="24:35" x14ac:dyDescent="0.2">
      <c r="X186" s="76">
        <f>ROW()</f>
        <v>186</v>
      </c>
      <c r="Y186" s="77">
        <f t="shared" ca="1" si="41"/>
        <v>268</v>
      </c>
      <c r="Z186" s="78" t="e">
        <f t="shared" ca="1" si="42"/>
        <v>#N/A</v>
      </c>
      <c r="AA186" s="79">
        <f t="array" aca="1" ref="AA186" ca="1">(OFFSET($Z$7,MIN(IF(ISERROR(OFFSET($Z186,1,0,MAX($L$3-$X186+$X$7-1,1))),99999,ROW(OFFSET($Z186,1,0,MAX($L$3-$X186+$X$7-1,1)))))-$X$7,0)
-OFFSET($Z$7,MAX(IF(ISERROR(OFFSET($Z$7,0,0,$X186-$X$7)),0,ROW(OFFSET($Z$7,0,0,$X186-$X$7))))-$X$7,0))
/(MIN(IF(ISERROR(OFFSET($Z186,1,0,MAX($L$3-$X186+$X$7-1,1))),99999,ROW(OFFSET($Z186,1,0,MAX($L$3-$X186+$X$7-1,1)))))
-MAX(IF(ISERROR(OFFSET($Z$7,0,0,$X186-$X$7)),0,ROW(OFFSET($Z$7,0,0,$X186-$X$7)))))</f>
        <v>-2.3152547132103249E-5</v>
      </c>
      <c r="AB186" s="78">
        <f t="shared" ca="1" si="43"/>
        <v>2.3109251868966521</v>
      </c>
      <c r="AC186" s="75">
        <f t="shared" ca="1" si="36"/>
        <v>146.36044203820362</v>
      </c>
      <c r="AD186" s="75">
        <f t="shared" ca="1" si="44"/>
        <v>0</v>
      </c>
      <c r="AF186" s="74">
        <f t="shared" ca="1" si="37"/>
        <v>90</v>
      </c>
      <c r="AG186" s="75">
        <f t="shared" ca="1" si="38"/>
        <v>2.313008916138525</v>
      </c>
      <c r="AH186" s="75">
        <f t="shared" ca="1" si="39"/>
        <v>146.42730436607471</v>
      </c>
      <c r="AI186" s="75">
        <f t="shared" ca="1" si="40"/>
        <v>9.213910933514792E-2</v>
      </c>
    </row>
    <row r="187" spans="24:35" x14ac:dyDescent="0.2">
      <c r="X187" s="76">
        <f>ROW()</f>
        <v>187</v>
      </c>
      <c r="Y187" s="77">
        <f t="shared" ca="1" si="41"/>
        <v>269.5</v>
      </c>
      <c r="Z187" s="78" t="e">
        <f t="shared" ca="1" si="42"/>
        <v>#N/A</v>
      </c>
      <c r="AA187" s="79">
        <f t="array" aca="1" ref="AA187" ca="1">(OFFSET($Z$7,MIN(IF(ISERROR(OFFSET($Z187,1,0,MAX($L$3-$X187+$X$7-1,1))),99999,ROW(OFFSET($Z187,1,0,MAX($L$3-$X187+$X$7-1,1)))))-$X$7,0)
-OFFSET($Z$7,MAX(IF(ISERROR(OFFSET($Z$7,0,0,$X187-$X$7)),0,ROW(OFFSET($Z$7,0,0,$X187-$X$7))))-$X$7,0))
/(MIN(IF(ISERROR(OFFSET($Z187,1,0,MAX($L$3-$X187+$X$7-1,1))),99999,ROW(OFFSET($Z187,1,0,MAX($L$3-$X187+$X$7-1,1)))))
-MAX(IF(ISERROR(OFFSET($Z$7,0,0,$X187-$X$7)),0,ROW(OFFSET($Z$7,0,0,$X187-$X$7)))))</f>
        <v>-2.3152547132103249E-5</v>
      </c>
      <c r="AB187" s="78">
        <f t="shared" ca="1" si="43"/>
        <v>2.3109020343495201</v>
      </c>
      <c r="AC187" s="75">
        <f t="shared" ca="1" si="36"/>
        <v>146.35969895828924</v>
      </c>
      <c r="AD187" s="75">
        <f t="shared" ca="1" si="44"/>
        <v>0</v>
      </c>
      <c r="AF187" s="74">
        <f t="shared" ca="1" si="37"/>
        <v>91</v>
      </c>
      <c r="AG187" s="75">
        <f t="shared" ca="1" si="38"/>
        <v>2.3129857635913931</v>
      </c>
      <c r="AH187" s="75">
        <f t="shared" ca="1" si="39"/>
        <v>146.42656161277833</v>
      </c>
      <c r="AI187" s="75">
        <f t="shared" ca="1" si="40"/>
        <v>9.213910933514792E-2</v>
      </c>
    </row>
    <row r="188" spans="24:35" x14ac:dyDescent="0.2">
      <c r="X188" s="76">
        <f>ROW()</f>
        <v>188</v>
      </c>
      <c r="Y188" s="77">
        <f t="shared" ca="1" si="41"/>
        <v>271</v>
      </c>
      <c r="Z188" s="78" t="e">
        <f t="shared" ca="1" si="42"/>
        <v>#N/A</v>
      </c>
      <c r="AA188" s="79">
        <f t="array" aca="1" ref="AA188" ca="1">(OFFSET($Z$7,MIN(IF(ISERROR(OFFSET($Z188,1,0,MAX($L$3-$X188+$X$7-1,1))),99999,ROW(OFFSET($Z188,1,0,MAX($L$3-$X188+$X$7-1,1)))))-$X$7,0)
-OFFSET($Z$7,MAX(IF(ISERROR(OFFSET($Z$7,0,0,$X188-$X$7)),0,ROW(OFFSET($Z$7,0,0,$X188-$X$7))))-$X$7,0))
/(MIN(IF(ISERROR(OFFSET($Z188,1,0,MAX($L$3-$X188+$X$7-1,1))),99999,ROW(OFFSET($Z188,1,0,MAX($L$3-$X188+$X$7-1,1)))))
-MAX(IF(ISERROR(OFFSET($Z$7,0,0,$X188-$X$7)),0,ROW(OFFSET($Z$7,0,0,$X188-$X$7)))))</f>
        <v>-2.3152547132103249E-5</v>
      </c>
      <c r="AB188" s="78">
        <f t="shared" ca="1" si="43"/>
        <v>2.3108788818023882</v>
      </c>
      <c r="AC188" s="75">
        <f t="shared" ca="1" si="36"/>
        <v>146.35895587474337</v>
      </c>
      <c r="AD188" s="75">
        <f t="shared" ca="1" si="44"/>
        <v>0</v>
      </c>
      <c r="AF188" s="74">
        <f t="shared" ca="1" si="37"/>
        <v>91</v>
      </c>
      <c r="AG188" s="75">
        <f t="shared" ca="1" si="38"/>
        <v>2.3129857635913931</v>
      </c>
      <c r="AH188" s="75">
        <f t="shared" ca="1" si="39"/>
        <v>146.42656161277833</v>
      </c>
      <c r="AI188" s="75">
        <f t="shared" ca="1" si="40"/>
        <v>9.213910933514792E-2</v>
      </c>
    </row>
    <row r="189" spans="24:35" x14ac:dyDescent="0.2">
      <c r="X189" s="76">
        <f>ROW()</f>
        <v>189</v>
      </c>
      <c r="Y189" s="77">
        <f t="shared" ca="1" si="41"/>
        <v>272.5</v>
      </c>
      <c r="Z189" s="78" t="e">
        <f t="shared" ca="1" si="42"/>
        <v>#N/A</v>
      </c>
      <c r="AA189" s="79">
        <f t="array" aca="1" ref="AA189" ca="1">(OFFSET($Z$7,MIN(IF(ISERROR(OFFSET($Z189,1,0,MAX($L$3-$X189+$X$7-1,1))),99999,ROW(OFFSET($Z189,1,0,MAX($L$3-$X189+$X$7-1,1)))))-$X$7,0)
-OFFSET($Z$7,MAX(IF(ISERROR(OFFSET($Z$7,0,0,$X189-$X$7)),0,ROW(OFFSET($Z$7,0,0,$X189-$X$7))))-$X$7,0))
/(MIN(IF(ISERROR(OFFSET($Z189,1,0,MAX($L$3-$X189+$X$7-1,1))),99999,ROW(OFFSET($Z189,1,0,MAX($L$3-$X189+$X$7-1,1)))))
-MAX(IF(ISERROR(OFFSET($Z$7,0,0,$X189-$X$7)),0,ROW(OFFSET($Z$7,0,0,$X189-$X$7)))))</f>
        <v>-2.3152547132103249E-5</v>
      </c>
      <c r="AB189" s="78">
        <f t="shared" ca="1" si="43"/>
        <v>2.3108557292552563</v>
      </c>
      <c r="AC189" s="75">
        <f t="shared" ca="1" si="36"/>
        <v>146.35821278756583</v>
      </c>
      <c r="AD189" s="75">
        <f t="shared" ca="1" si="44"/>
        <v>0</v>
      </c>
      <c r="AF189" s="74">
        <f t="shared" ca="1" si="37"/>
        <v>92</v>
      </c>
      <c r="AG189" s="75">
        <f t="shared" ca="1" si="38"/>
        <v>2.3129626110442612</v>
      </c>
      <c r="AH189" s="75">
        <f t="shared" ca="1" si="39"/>
        <v>146.42581885585525</v>
      </c>
      <c r="AI189" s="75">
        <f t="shared" ca="1" si="40"/>
        <v>9.213910933514792E-2</v>
      </c>
    </row>
    <row r="190" spans="24:35" x14ac:dyDescent="0.2">
      <c r="X190" s="76">
        <f>ROW()</f>
        <v>190</v>
      </c>
      <c r="Y190" s="77">
        <f t="shared" ca="1" si="41"/>
        <v>274</v>
      </c>
      <c r="Z190" s="78" t="e">
        <f t="shared" ca="1" si="42"/>
        <v>#N/A</v>
      </c>
      <c r="AA190" s="79">
        <f t="array" aca="1" ref="AA190" ca="1">(OFFSET($Z$7,MIN(IF(ISERROR(OFFSET($Z190,1,0,MAX($L$3-$X190+$X$7-1,1))),99999,ROW(OFFSET($Z190,1,0,MAX($L$3-$X190+$X$7-1,1)))))-$X$7,0)
-OFFSET($Z$7,MAX(IF(ISERROR(OFFSET($Z$7,0,0,$X190-$X$7)),0,ROW(OFFSET($Z$7,0,0,$X190-$X$7))))-$X$7,0))
/(MIN(IF(ISERROR(OFFSET($Z190,1,0,MAX($L$3-$X190+$X$7-1,1))),99999,ROW(OFFSET($Z190,1,0,MAX($L$3-$X190+$X$7-1,1)))))
-MAX(IF(ISERROR(OFFSET($Z$7,0,0,$X190-$X$7)),0,ROW(OFFSET($Z$7,0,0,$X190-$X$7)))))</f>
        <v>-2.3152547132103249E-5</v>
      </c>
      <c r="AB190" s="78">
        <f t="shared" ca="1" si="43"/>
        <v>2.3108325767081244</v>
      </c>
      <c r="AC190" s="75">
        <f t="shared" ca="1" si="36"/>
        <v>146.35746969675662</v>
      </c>
      <c r="AD190" s="75">
        <f t="shared" ca="1" si="44"/>
        <v>0</v>
      </c>
      <c r="AF190" s="74">
        <f t="shared" ca="1" si="37"/>
        <v>92</v>
      </c>
      <c r="AG190" s="75">
        <f t="shared" ca="1" si="38"/>
        <v>2.3129626110442612</v>
      </c>
      <c r="AH190" s="75">
        <f t="shared" ca="1" si="39"/>
        <v>146.42581885585525</v>
      </c>
      <c r="AI190" s="75">
        <f t="shared" ca="1" si="40"/>
        <v>9.213910933514792E-2</v>
      </c>
    </row>
    <row r="191" spans="24:35" x14ac:dyDescent="0.2">
      <c r="X191" s="76">
        <f>ROW()</f>
        <v>191</v>
      </c>
      <c r="Y191" s="77">
        <f t="shared" ca="1" si="41"/>
        <v>275.5</v>
      </c>
      <c r="Z191" s="78" t="e">
        <f t="shared" ca="1" si="42"/>
        <v>#N/A</v>
      </c>
      <c r="AA191" s="79">
        <f t="array" aca="1" ref="AA191" ca="1">(OFFSET($Z$7,MIN(IF(ISERROR(OFFSET($Z191,1,0,MAX($L$3-$X191+$X$7-1,1))),99999,ROW(OFFSET($Z191,1,0,MAX($L$3-$X191+$X$7-1,1)))))-$X$7,0)
-OFFSET($Z$7,MAX(IF(ISERROR(OFFSET($Z$7,0,0,$X191-$X$7)),0,ROW(OFFSET($Z$7,0,0,$X191-$X$7))))-$X$7,0))
/(MIN(IF(ISERROR(OFFSET($Z191,1,0,MAX($L$3-$X191+$X$7-1,1))),99999,ROW(OFFSET($Z191,1,0,MAX($L$3-$X191+$X$7-1,1)))))
-MAX(IF(ISERROR(OFFSET($Z$7,0,0,$X191-$X$7)),0,ROW(OFFSET($Z$7,0,0,$X191-$X$7)))))</f>
        <v>-2.3152547132103249E-5</v>
      </c>
      <c r="AB191" s="78">
        <f t="shared" ca="1" si="43"/>
        <v>2.3108094241609924</v>
      </c>
      <c r="AC191" s="75">
        <f t="shared" ca="1" si="36"/>
        <v>146.35672660231575</v>
      </c>
      <c r="AD191" s="75">
        <f t="shared" ca="1" si="44"/>
        <v>0</v>
      </c>
      <c r="AF191" s="74">
        <f t="shared" ca="1" si="37"/>
        <v>93</v>
      </c>
      <c r="AG191" s="75">
        <f t="shared" ca="1" si="38"/>
        <v>2.3129394584971292</v>
      </c>
      <c r="AH191" s="75">
        <f t="shared" ca="1" si="39"/>
        <v>146.42507609530546</v>
      </c>
      <c r="AI191" s="75">
        <f t="shared" ca="1" si="40"/>
        <v>9.213910933514792E-2</v>
      </c>
    </row>
    <row r="192" spans="24:35" x14ac:dyDescent="0.2">
      <c r="X192" s="76">
        <f>ROW()</f>
        <v>192</v>
      </c>
      <c r="Y192" s="77">
        <f t="shared" ca="1" si="41"/>
        <v>277</v>
      </c>
      <c r="Z192" s="78" t="e">
        <f t="shared" ca="1" si="42"/>
        <v>#N/A</v>
      </c>
      <c r="AA192" s="79">
        <f t="array" aca="1" ref="AA192" ca="1">(OFFSET($Z$7,MIN(IF(ISERROR(OFFSET($Z192,1,0,MAX($L$3-$X192+$X$7-1,1))),99999,ROW(OFFSET($Z192,1,0,MAX($L$3-$X192+$X$7-1,1)))))-$X$7,0)
-OFFSET($Z$7,MAX(IF(ISERROR(OFFSET($Z$7,0,0,$X192-$X$7)),0,ROW(OFFSET($Z$7,0,0,$X192-$X$7))))-$X$7,0))
/(MIN(IF(ISERROR(OFFSET($Z192,1,0,MAX($L$3-$X192+$X$7-1,1))),99999,ROW(OFFSET($Z192,1,0,MAX($L$3-$X192+$X$7-1,1)))))
-MAX(IF(ISERROR(OFFSET($Z$7,0,0,$X192-$X$7)),0,ROW(OFFSET($Z$7,0,0,$X192-$X$7)))))</f>
        <v>-2.3152547132103249E-5</v>
      </c>
      <c r="AB192" s="78">
        <f t="shared" ca="1" si="43"/>
        <v>2.3107862716138605</v>
      </c>
      <c r="AC192" s="75">
        <f t="shared" ca="1" si="36"/>
        <v>146.35598350424303</v>
      </c>
      <c r="AD192" s="75">
        <f t="shared" ca="1" si="44"/>
        <v>0</v>
      </c>
      <c r="AF192" s="74">
        <f t="shared" ca="1" si="37"/>
        <v>93</v>
      </c>
      <c r="AG192" s="75">
        <f t="shared" ca="1" si="38"/>
        <v>2.3129394584971292</v>
      </c>
      <c r="AH192" s="75">
        <f t="shared" ca="1" si="39"/>
        <v>146.42507609530546</v>
      </c>
      <c r="AI192" s="75">
        <f t="shared" ca="1" si="40"/>
        <v>9.213910933514792E-2</v>
      </c>
    </row>
    <row r="193" spans="24:35" x14ac:dyDescent="0.2">
      <c r="X193" s="76">
        <f>ROW()</f>
        <v>193</v>
      </c>
      <c r="Y193" s="77">
        <f t="shared" ca="1" si="41"/>
        <v>278.5</v>
      </c>
      <c r="Z193" s="78" t="e">
        <f t="shared" ca="1" si="42"/>
        <v>#N/A</v>
      </c>
      <c r="AA193" s="79">
        <f t="array" aca="1" ref="AA193" ca="1">(OFFSET($Z$7,MIN(IF(ISERROR(OFFSET($Z193,1,0,MAX($L$3-$X193+$X$7-1,1))),99999,ROW(OFFSET($Z193,1,0,MAX($L$3-$X193+$X$7-1,1)))))-$X$7,0)
-OFFSET($Z$7,MAX(IF(ISERROR(OFFSET($Z$7,0,0,$X193-$X$7)),0,ROW(OFFSET($Z$7,0,0,$X193-$X$7))))-$X$7,0))
/(MIN(IF(ISERROR(OFFSET($Z193,1,0,MAX($L$3-$X193+$X$7-1,1))),99999,ROW(OFFSET($Z193,1,0,MAX($L$3-$X193+$X$7-1,1)))))
-MAX(IF(ISERROR(OFFSET($Z$7,0,0,$X193-$X$7)),0,ROW(OFFSET($Z$7,0,0,$X193-$X$7)))))</f>
        <v>-2.3152547132103249E-5</v>
      </c>
      <c r="AB193" s="78">
        <f t="shared" ca="1" si="43"/>
        <v>2.3107631190667286</v>
      </c>
      <c r="AC193" s="75">
        <f t="shared" ca="1" si="36"/>
        <v>146.35524040253847</v>
      </c>
      <c r="AD193" s="75">
        <f t="shared" ca="1" si="44"/>
        <v>0</v>
      </c>
      <c r="AF193" s="74">
        <f t="shared" ca="1" si="37"/>
        <v>94</v>
      </c>
      <c r="AG193" s="75">
        <f t="shared" ca="1" si="38"/>
        <v>2.3129163059499973</v>
      </c>
      <c r="AH193" s="75">
        <f t="shared" ca="1" si="39"/>
        <v>146.42433333112888</v>
      </c>
      <c r="AI193" s="75">
        <f t="shared" ca="1" si="40"/>
        <v>9.213910933514792E-2</v>
      </c>
    </row>
    <row r="194" spans="24:35" x14ac:dyDescent="0.2">
      <c r="X194" s="76">
        <f>ROW()</f>
        <v>194</v>
      </c>
      <c r="Y194" s="77">
        <f t="shared" ca="1" si="41"/>
        <v>280</v>
      </c>
      <c r="Z194" s="78" t="e">
        <f t="shared" ca="1" si="42"/>
        <v>#N/A</v>
      </c>
      <c r="AA194" s="79">
        <f t="array" aca="1" ref="AA194" ca="1">(OFFSET($Z$7,MIN(IF(ISERROR(OFFSET($Z194,1,0,MAX($L$3-$X194+$X$7-1,1))),99999,ROW(OFFSET($Z194,1,0,MAX($L$3-$X194+$X$7-1,1)))))-$X$7,0)
-OFFSET($Z$7,MAX(IF(ISERROR(OFFSET($Z$7,0,0,$X194-$X$7)),0,ROW(OFFSET($Z$7,0,0,$X194-$X$7))))-$X$7,0))
/(MIN(IF(ISERROR(OFFSET($Z194,1,0,MAX($L$3-$X194+$X$7-1,1))),99999,ROW(OFFSET($Z194,1,0,MAX($L$3-$X194+$X$7-1,1)))))
-MAX(IF(ISERROR(OFFSET($Z$7,0,0,$X194-$X$7)),0,ROW(OFFSET($Z$7,0,0,$X194-$X$7)))))</f>
        <v>-2.3152547132103249E-5</v>
      </c>
      <c r="AB194" s="78">
        <f t="shared" ca="1" si="43"/>
        <v>2.3107399665195967</v>
      </c>
      <c r="AC194" s="75">
        <f t="shared" ca="1" si="36"/>
        <v>146.35449729720207</v>
      </c>
      <c r="AD194" s="75">
        <f t="shared" ca="1" si="44"/>
        <v>0</v>
      </c>
      <c r="AF194" s="74">
        <f t="shared" ca="1" si="37"/>
        <v>94</v>
      </c>
      <c r="AG194" s="75">
        <f t="shared" ca="1" si="38"/>
        <v>2.3129163059499973</v>
      </c>
      <c r="AH194" s="75">
        <f t="shared" ca="1" si="39"/>
        <v>146.42433333112888</v>
      </c>
      <c r="AI194" s="75">
        <f t="shared" ca="1" si="40"/>
        <v>9.213910933514792E-2</v>
      </c>
    </row>
    <row r="195" spans="24:35" x14ac:dyDescent="0.2">
      <c r="X195" s="76">
        <f>ROW()</f>
        <v>195</v>
      </c>
      <c r="Y195" s="77">
        <f t="shared" ca="1" si="41"/>
        <v>281.5</v>
      </c>
      <c r="Z195" s="78" t="e">
        <f t="shared" ca="1" si="42"/>
        <v>#N/A</v>
      </c>
      <c r="AA195" s="79">
        <f t="array" aca="1" ref="AA195" ca="1">(OFFSET($Z$7,MIN(IF(ISERROR(OFFSET($Z195,1,0,MAX($L$3-$X195+$X$7-1,1))),99999,ROW(OFFSET($Z195,1,0,MAX($L$3-$X195+$X$7-1,1)))))-$X$7,0)
-OFFSET($Z$7,MAX(IF(ISERROR(OFFSET($Z$7,0,0,$X195-$X$7)),0,ROW(OFFSET($Z$7,0,0,$X195-$X$7))))-$X$7,0))
/(MIN(IF(ISERROR(OFFSET($Z195,1,0,MAX($L$3-$X195+$X$7-1,1))),99999,ROW(OFFSET($Z195,1,0,MAX($L$3-$X195+$X$7-1,1)))))
-MAX(IF(ISERROR(OFFSET($Z$7,0,0,$X195-$X$7)),0,ROW(OFFSET($Z$7,0,0,$X195-$X$7)))))</f>
        <v>-2.3152547132103249E-5</v>
      </c>
      <c r="AB195" s="78">
        <f t="shared" ca="1" si="43"/>
        <v>2.3107168139724648</v>
      </c>
      <c r="AC195" s="75">
        <f t="shared" ca="1" si="36"/>
        <v>146.35375418823367</v>
      </c>
      <c r="AD195" s="75">
        <f t="shared" ca="1" si="44"/>
        <v>0</v>
      </c>
      <c r="AF195" s="74">
        <f t="shared" ca="1" si="37"/>
        <v>95</v>
      </c>
      <c r="AG195" s="75">
        <f t="shared" ca="1" si="38"/>
        <v>2.3128931534028654</v>
      </c>
      <c r="AH195" s="75">
        <f t="shared" ca="1" si="39"/>
        <v>146.42359056332543</v>
      </c>
      <c r="AI195" s="75">
        <f t="shared" ca="1" si="40"/>
        <v>9.213910933514792E-2</v>
      </c>
    </row>
    <row r="196" spans="24:35" x14ac:dyDescent="0.2">
      <c r="X196" s="76">
        <f>ROW()</f>
        <v>196</v>
      </c>
      <c r="Y196" s="77">
        <f t="shared" ca="1" si="41"/>
        <v>283</v>
      </c>
      <c r="Z196" s="78" t="e">
        <f t="shared" ca="1" si="42"/>
        <v>#N/A</v>
      </c>
      <c r="AA196" s="79">
        <f t="array" aca="1" ref="AA196" ca="1">(OFFSET($Z$7,MIN(IF(ISERROR(OFFSET($Z196,1,0,MAX($L$3-$X196+$X$7-1,1))),99999,ROW(OFFSET($Z196,1,0,MAX($L$3-$X196+$X$7-1,1)))))-$X$7,0)
-OFFSET($Z$7,MAX(IF(ISERROR(OFFSET($Z$7,0,0,$X196-$X$7)),0,ROW(OFFSET($Z$7,0,0,$X196-$X$7))))-$X$7,0))
/(MIN(IF(ISERROR(OFFSET($Z196,1,0,MAX($L$3-$X196+$X$7-1,1))),99999,ROW(OFFSET($Z196,1,0,MAX($L$3-$X196+$X$7-1,1)))))
-MAX(IF(ISERROR(OFFSET($Z$7,0,0,$X196-$X$7)),0,ROW(OFFSET($Z$7,0,0,$X196-$X$7)))))</f>
        <v>-2.3152547132103249E-5</v>
      </c>
      <c r="AB196" s="78">
        <f t="shared" ca="1" si="43"/>
        <v>2.3106936614253328</v>
      </c>
      <c r="AC196" s="75">
        <f t="shared" ca="1" si="36"/>
        <v>146.35301107563328</v>
      </c>
      <c r="AD196" s="75">
        <f t="shared" ca="1" si="44"/>
        <v>0</v>
      </c>
      <c r="AF196" s="74">
        <f t="shared" ca="1" si="37"/>
        <v>95</v>
      </c>
      <c r="AG196" s="75">
        <f t="shared" ca="1" si="38"/>
        <v>2.3128931534028654</v>
      </c>
      <c r="AH196" s="75">
        <f t="shared" ca="1" si="39"/>
        <v>146.42359056332543</v>
      </c>
      <c r="AI196" s="75">
        <f t="shared" ca="1" si="40"/>
        <v>9.213910933514792E-2</v>
      </c>
    </row>
    <row r="197" spans="24:35" x14ac:dyDescent="0.2">
      <c r="X197" s="76">
        <f>ROW()</f>
        <v>197</v>
      </c>
      <c r="Y197" s="77">
        <f t="shared" ca="1" si="41"/>
        <v>284.5</v>
      </c>
      <c r="Z197" s="78" t="e">
        <f t="shared" ca="1" si="42"/>
        <v>#N/A</v>
      </c>
      <c r="AA197" s="79">
        <f t="array" aca="1" ref="AA197" ca="1">(OFFSET($Z$7,MIN(IF(ISERROR(OFFSET($Z197,1,0,MAX($L$3-$X197+$X$7-1,1))),99999,ROW(OFFSET($Z197,1,0,MAX($L$3-$X197+$X$7-1,1)))))-$X$7,0)
-OFFSET($Z$7,MAX(IF(ISERROR(OFFSET($Z$7,0,0,$X197-$X$7)),0,ROW(OFFSET($Z$7,0,0,$X197-$X$7))))-$X$7,0))
/(MIN(IF(ISERROR(OFFSET($Z197,1,0,MAX($L$3-$X197+$X$7-1,1))),99999,ROW(OFFSET($Z197,1,0,MAX($L$3-$X197+$X$7-1,1)))))
-MAX(IF(ISERROR(OFFSET($Z$7,0,0,$X197-$X$7)),0,ROW(OFFSET($Z$7,0,0,$X197-$X$7)))))</f>
        <v>-2.3152547132103249E-5</v>
      </c>
      <c r="AB197" s="78">
        <f t="shared" ca="1" si="43"/>
        <v>2.3106705088782009</v>
      </c>
      <c r="AC197" s="75">
        <f t="shared" ca="1" si="36"/>
        <v>146.35226795940085</v>
      </c>
      <c r="AD197" s="75">
        <f t="shared" ca="1" si="44"/>
        <v>0</v>
      </c>
      <c r="AF197" s="74">
        <f t="shared" ca="1" si="37"/>
        <v>96</v>
      </c>
      <c r="AG197" s="75">
        <f t="shared" ca="1" si="38"/>
        <v>2.3128700008557335</v>
      </c>
      <c r="AH197" s="75">
        <f t="shared" ca="1" si="39"/>
        <v>146.42284779189515</v>
      </c>
      <c r="AI197" s="75">
        <f t="shared" ca="1" si="40"/>
        <v>9.213910933514792E-2</v>
      </c>
    </row>
    <row r="198" spans="24:35" x14ac:dyDescent="0.2">
      <c r="X198" s="76">
        <f>ROW()</f>
        <v>198</v>
      </c>
      <c r="Y198" s="77">
        <f t="shared" ca="1" si="41"/>
        <v>286</v>
      </c>
      <c r="Z198" s="78" t="e">
        <f t="shared" ca="1" si="42"/>
        <v>#N/A</v>
      </c>
      <c r="AA198" s="79">
        <f t="array" aca="1" ref="AA198" ca="1">(OFFSET($Z$7,MIN(IF(ISERROR(OFFSET($Z198,1,0,MAX($L$3-$X198+$X$7-1,1))),99999,ROW(OFFSET($Z198,1,0,MAX($L$3-$X198+$X$7-1,1)))))-$X$7,0)
-OFFSET($Z$7,MAX(IF(ISERROR(OFFSET($Z$7,0,0,$X198-$X$7)),0,ROW(OFFSET($Z$7,0,0,$X198-$X$7))))-$X$7,0))
/(MIN(IF(ISERROR(OFFSET($Z198,1,0,MAX($L$3-$X198+$X$7-1,1))),99999,ROW(OFFSET($Z198,1,0,MAX($L$3-$X198+$X$7-1,1)))))
-MAX(IF(ISERROR(OFFSET($Z$7,0,0,$X198-$X$7)),0,ROW(OFFSET($Z$7,0,0,$X198-$X$7)))))</f>
        <v>-2.3152547132103249E-5</v>
      </c>
      <c r="AB198" s="78">
        <f t="shared" ca="1" si="43"/>
        <v>2.310647356331069</v>
      </c>
      <c r="AC198" s="75">
        <f t="shared" ca="1" si="36"/>
        <v>146.3515248395363</v>
      </c>
      <c r="AD198" s="75">
        <f t="shared" ca="1" si="44"/>
        <v>0</v>
      </c>
      <c r="AF198" s="74">
        <f t="shared" ca="1" si="37"/>
        <v>96</v>
      </c>
      <c r="AG198" s="75">
        <f t="shared" ca="1" si="38"/>
        <v>2.3128700008557335</v>
      </c>
      <c r="AH198" s="75">
        <f t="shared" ca="1" si="39"/>
        <v>146.42284779189515</v>
      </c>
      <c r="AI198" s="75">
        <f t="shared" ca="1" si="40"/>
        <v>9.213910933514792E-2</v>
      </c>
    </row>
    <row r="199" spans="24:35" x14ac:dyDescent="0.2">
      <c r="X199" s="76">
        <f>ROW()</f>
        <v>199</v>
      </c>
      <c r="Y199" s="77">
        <f t="shared" ca="1" si="41"/>
        <v>287.5</v>
      </c>
      <c r="Z199" s="78" t="e">
        <f t="shared" ca="1" si="42"/>
        <v>#N/A</v>
      </c>
      <c r="AA199" s="79">
        <f t="array" aca="1" ref="AA199" ca="1">(OFFSET($Z$7,MIN(IF(ISERROR(OFFSET($Z199,1,0,MAX($L$3-$X199+$X$7-1,1))),99999,ROW(OFFSET($Z199,1,0,MAX($L$3-$X199+$X$7-1,1)))))-$X$7,0)
-OFFSET($Z$7,MAX(IF(ISERROR(OFFSET($Z$7,0,0,$X199-$X$7)),0,ROW(OFFSET($Z$7,0,0,$X199-$X$7))))-$X$7,0))
/(MIN(IF(ISERROR(OFFSET($Z199,1,0,MAX($L$3-$X199+$X$7-1,1))),99999,ROW(OFFSET($Z199,1,0,MAX($L$3-$X199+$X$7-1,1)))))
-MAX(IF(ISERROR(OFFSET($Z$7,0,0,$X199-$X$7)),0,ROW(OFFSET($Z$7,0,0,$X199-$X$7)))))</f>
        <v>-2.3152547132103249E-5</v>
      </c>
      <c r="AB199" s="78">
        <f t="shared" ca="1" si="43"/>
        <v>2.3106242037839371</v>
      </c>
      <c r="AC199" s="75">
        <f t="shared" ca="1" si="36"/>
        <v>146.35078171603959</v>
      </c>
      <c r="AD199" s="75">
        <f t="shared" ca="1" si="44"/>
        <v>0</v>
      </c>
      <c r="AF199" s="74">
        <f t="shared" ca="1" si="37"/>
        <v>97</v>
      </c>
      <c r="AG199" s="75">
        <f t="shared" ca="1" si="38"/>
        <v>2.3128468483086015</v>
      </c>
      <c r="AH199" s="75">
        <f t="shared" ca="1" si="39"/>
        <v>146.42210501683792</v>
      </c>
      <c r="AI199" s="75">
        <f t="shared" ca="1" si="40"/>
        <v>9.213910933514792E-2</v>
      </c>
    </row>
    <row r="200" spans="24:35" x14ac:dyDescent="0.2">
      <c r="X200" s="76">
        <f>ROW()</f>
        <v>200</v>
      </c>
      <c r="Y200" s="77">
        <f t="shared" ca="1" si="41"/>
        <v>289</v>
      </c>
      <c r="Z200" s="78" t="e">
        <f t="shared" ca="1" si="42"/>
        <v>#N/A</v>
      </c>
      <c r="AA200" s="79">
        <f t="array" aca="1" ref="AA200" ca="1">(OFFSET($Z$7,MIN(IF(ISERROR(OFFSET($Z200,1,0,MAX($L$3-$X200+$X$7-1,1))),99999,ROW(OFFSET($Z200,1,0,MAX($L$3-$X200+$X$7-1,1)))))-$X$7,0)
-OFFSET($Z$7,MAX(IF(ISERROR(OFFSET($Z$7,0,0,$X200-$X$7)),0,ROW(OFFSET($Z$7,0,0,$X200-$X$7))))-$X$7,0))
/(MIN(IF(ISERROR(OFFSET($Z200,1,0,MAX($L$3-$X200+$X$7-1,1))),99999,ROW(OFFSET($Z200,1,0,MAX($L$3-$X200+$X$7-1,1)))))
-MAX(IF(ISERROR(OFFSET($Z$7,0,0,$X200-$X$7)),0,ROW(OFFSET($Z$7,0,0,$X200-$X$7)))))</f>
        <v>-2.3152547132103249E-5</v>
      </c>
      <c r="AB200" s="78">
        <f t="shared" ca="1" si="43"/>
        <v>2.3106010512368051</v>
      </c>
      <c r="AC200" s="75">
        <f t="shared" ref="AC200:AC256" ca="1" si="45">MIN(AB200+3*SQRT((AB200)*(MAX($E$6,1)-AB200)/MAX(OFFSET(D$6,ROW()-ROW(AC$6),0),1)),MAX($E$6,1))</f>
        <v>146.35003858891068</v>
      </c>
      <c r="AD200" s="75">
        <f t="shared" ca="1" si="44"/>
        <v>0</v>
      </c>
      <c r="AF200" s="74">
        <f t="shared" ca="1" si="37"/>
        <v>97</v>
      </c>
      <c r="AG200" s="75">
        <f t="shared" ca="1" si="38"/>
        <v>2.3128468483086015</v>
      </c>
      <c r="AH200" s="75">
        <f t="shared" ca="1" si="39"/>
        <v>146.42210501683792</v>
      </c>
      <c r="AI200" s="75">
        <f t="shared" ca="1" si="40"/>
        <v>9.213910933514792E-2</v>
      </c>
    </row>
    <row r="201" spans="24:35" x14ac:dyDescent="0.2">
      <c r="X201" s="76">
        <f>ROW()</f>
        <v>201</v>
      </c>
      <c r="Y201" s="77">
        <f t="shared" ca="1" si="41"/>
        <v>290.5</v>
      </c>
      <c r="Z201" s="78" t="e">
        <f t="shared" ca="1" si="42"/>
        <v>#N/A</v>
      </c>
      <c r="AA201" s="79">
        <f t="array" aca="1" ref="AA201" ca="1">(OFFSET($Z$7,MIN(IF(ISERROR(OFFSET($Z201,1,0,MAX($L$3-$X201+$X$7-1,1))),99999,ROW(OFFSET($Z201,1,0,MAX($L$3-$X201+$X$7-1,1)))))-$X$7,0)
-OFFSET($Z$7,MAX(IF(ISERROR(OFFSET($Z$7,0,0,$X201-$X$7)),0,ROW(OFFSET($Z$7,0,0,$X201-$X$7))))-$X$7,0))
/(MIN(IF(ISERROR(OFFSET($Z201,1,0,MAX($L$3-$X201+$X$7-1,1))),99999,ROW(OFFSET($Z201,1,0,MAX($L$3-$X201+$X$7-1,1)))))
-MAX(IF(ISERROR(OFFSET($Z$7,0,0,$X201-$X$7)),0,ROW(OFFSET($Z$7,0,0,$X201-$X$7)))))</f>
        <v>-2.3152547132103249E-5</v>
      </c>
      <c r="AB201" s="78">
        <f t="shared" ca="1" si="43"/>
        <v>2.3105778986896732</v>
      </c>
      <c r="AC201" s="75">
        <f t="shared" ca="1" si="45"/>
        <v>146.3492954581495</v>
      </c>
      <c r="AD201" s="75">
        <f t="shared" ca="1" si="44"/>
        <v>0</v>
      </c>
      <c r="AF201" s="74">
        <f t="shared" ref="AF201:AF264" ca="1" si="46">0.5+INT((ROW()-ROW(AF$6))/2)-IF($AG202&lt;&gt;$AG201,0.5,0)+IF($AG200&lt;&gt;$AG201,0.5,0)</f>
        <v>98</v>
      </c>
      <c r="AG201" s="75">
        <f t="shared" ca="1" si="38"/>
        <v>2.3128236957614696</v>
      </c>
      <c r="AH201" s="75">
        <f t="shared" ca="1" si="39"/>
        <v>146.42136223815368</v>
      </c>
      <c r="AI201" s="75">
        <f t="shared" ca="1" si="40"/>
        <v>9.213910933514792E-2</v>
      </c>
    </row>
    <row r="202" spans="24:35" x14ac:dyDescent="0.2">
      <c r="X202" s="76">
        <f>ROW()</f>
        <v>202</v>
      </c>
      <c r="Y202" s="77">
        <f t="shared" ca="1" si="41"/>
        <v>292</v>
      </c>
      <c r="Z202" s="78" t="e">
        <f t="shared" ca="1" si="42"/>
        <v>#N/A</v>
      </c>
      <c r="AA202" s="79">
        <f t="array" aca="1" ref="AA202" ca="1">(OFFSET($Z$7,MIN(IF(ISERROR(OFFSET($Z202,1,0,MAX($L$3-$X202+$X$7-1,1))),99999,ROW(OFFSET($Z202,1,0,MAX($L$3-$X202+$X$7-1,1)))))-$X$7,0)
-OFFSET($Z$7,MAX(IF(ISERROR(OFFSET($Z$7,0,0,$X202-$X$7)),0,ROW(OFFSET($Z$7,0,0,$X202-$X$7))))-$X$7,0))
/(MIN(IF(ISERROR(OFFSET($Z202,1,0,MAX($L$3-$X202+$X$7-1,1))),99999,ROW(OFFSET($Z202,1,0,MAX($L$3-$X202+$X$7-1,1)))))
-MAX(IF(ISERROR(OFFSET($Z$7,0,0,$X202-$X$7)),0,ROW(OFFSET($Z$7,0,0,$X202-$X$7)))))</f>
        <v>-2.3152547132103249E-5</v>
      </c>
      <c r="AB202" s="78">
        <f t="shared" ca="1" si="43"/>
        <v>2.3105547461425413</v>
      </c>
      <c r="AC202" s="75">
        <f t="shared" ca="1" si="45"/>
        <v>146.348552323756</v>
      </c>
      <c r="AD202" s="75">
        <f t="shared" ca="1" si="44"/>
        <v>0</v>
      </c>
      <c r="AF202" s="74">
        <f t="shared" ca="1" si="46"/>
        <v>98</v>
      </c>
      <c r="AG202" s="75">
        <f t="shared" ca="1" si="38"/>
        <v>2.3128236957614696</v>
      </c>
      <c r="AH202" s="75">
        <f t="shared" ca="1" si="39"/>
        <v>146.42136223815368</v>
      </c>
      <c r="AI202" s="75">
        <f t="shared" ca="1" si="40"/>
        <v>9.213910933514792E-2</v>
      </c>
    </row>
    <row r="203" spans="24:35" x14ac:dyDescent="0.2">
      <c r="X203" s="76">
        <f>ROW()</f>
        <v>203</v>
      </c>
      <c r="Y203" s="77">
        <f t="shared" ca="1" si="41"/>
        <v>293.5</v>
      </c>
      <c r="Z203" s="78" t="e">
        <f t="shared" ca="1" si="42"/>
        <v>#N/A</v>
      </c>
      <c r="AA203" s="79">
        <f t="array" aca="1" ref="AA203" ca="1">(OFFSET($Z$7,MIN(IF(ISERROR(OFFSET($Z203,1,0,MAX($L$3-$X203+$X$7-1,1))),99999,ROW(OFFSET($Z203,1,0,MAX($L$3-$X203+$X$7-1,1)))))-$X$7,0)
-OFFSET($Z$7,MAX(IF(ISERROR(OFFSET($Z$7,0,0,$X203-$X$7)),0,ROW(OFFSET($Z$7,0,0,$X203-$X$7))))-$X$7,0))
/(MIN(IF(ISERROR(OFFSET($Z203,1,0,MAX($L$3-$X203+$X$7-1,1))),99999,ROW(OFFSET($Z203,1,0,MAX($L$3-$X203+$X$7-1,1)))))
-MAX(IF(ISERROR(OFFSET($Z$7,0,0,$X203-$X$7)),0,ROW(OFFSET($Z$7,0,0,$X203-$X$7)))))</f>
        <v>-2.3152547132103249E-5</v>
      </c>
      <c r="AB203" s="78">
        <f t="shared" ca="1" si="43"/>
        <v>2.3105315935954094</v>
      </c>
      <c r="AC203" s="75">
        <f t="shared" ca="1" si="45"/>
        <v>146.34780918573009</v>
      </c>
      <c r="AD203" s="75">
        <f t="shared" ca="1" si="44"/>
        <v>0</v>
      </c>
      <c r="AF203" s="74">
        <f t="shared" ca="1" si="46"/>
        <v>99</v>
      </c>
      <c r="AG203" s="75">
        <f t="shared" ca="1" si="38"/>
        <v>2.3128005432143377</v>
      </c>
      <c r="AH203" s="75">
        <f t="shared" ca="1" si="39"/>
        <v>146.4206194558424</v>
      </c>
      <c r="AI203" s="75">
        <f t="shared" ca="1" si="40"/>
        <v>9.213910933514792E-2</v>
      </c>
    </row>
    <row r="204" spans="24:35" x14ac:dyDescent="0.2">
      <c r="X204" s="76">
        <f>ROW()</f>
        <v>204</v>
      </c>
      <c r="Y204" s="77">
        <f t="shared" ca="1" si="41"/>
        <v>295</v>
      </c>
      <c r="Z204" s="78" t="e">
        <f t="shared" ca="1" si="42"/>
        <v>#N/A</v>
      </c>
      <c r="AA204" s="79">
        <f t="array" aca="1" ref="AA204" ca="1">(OFFSET($Z$7,MIN(IF(ISERROR(OFFSET($Z204,1,0,MAX($L$3-$X204+$X$7-1,1))),99999,ROW(OFFSET($Z204,1,0,MAX($L$3-$X204+$X$7-1,1)))))-$X$7,0)
-OFFSET($Z$7,MAX(IF(ISERROR(OFFSET($Z$7,0,0,$X204-$X$7)),0,ROW(OFFSET($Z$7,0,0,$X204-$X$7))))-$X$7,0))
/(MIN(IF(ISERROR(OFFSET($Z204,1,0,MAX($L$3-$X204+$X$7-1,1))),99999,ROW(OFFSET($Z204,1,0,MAX($L$3-$X204+$X$7-1,1)))))
-MAX(IF(ISERROR(OFFSET($Z$7,0,0,$X204-$X$7)),0,ROW(OFFSET($Z$7,0,0,$X204-$X$7)))))</f>
        <v>-2.3152547132103249E-5</v>
      </c>
      <c r="AB204" s="78">
        <f t="shared" ca="1" si="43"/>
        <v>2.3105084410482775</v>
      </c>
      <c r="AC204" s="75">
        <f t="shared" ca="1" si="45"/>
        <v>146.34706604407177</v>
      </c>
      <c r="AD204" s="75">
        <f t="shared" ca="1" si="44"/>
        <v>0</v>
      </c>
      <c r="AF204" s="74">
        <f t="shared" ca="1" si="46"/>
        <v>99</v>
      </c>
      <c r="AG204" s="75">
        <f t="shared" ca="1" si="38"/>
        <v>2.3128005432143377</v>
      </c>
      <c r="AH204" s="75">
        <f t="shared" ca="1" si="39"/>
        <v>146.4206194558424</v>
      </c>
      <c r="AI204" s="75">
        <f t="shared" ca="1" si="40"/>
        <v>9.213910933514792E-2</v>
      </c>
    </row>
    <row r="205" spans="24:35" x14ac:dyDescent="0.2">
      <c r="X205" s="76">
        <f>ROW()</f>
        <v>205</v>
      </c>
      <c r="Y205" s="77">
        <f t="shared" ca="1" si="41"/>
        <v>296.5</v>
      </c>
      <c r="Z205" s="78" t="e">
        <f t="shared" ca="1" si="42"/>
        <v>#N/A</v>
      </c>
      <c r="AA205" s="79">
        <f t="array" aca="1" ref="AA205" ca="1">(OFFSET($Z$7,MIN(IF(ISERROR(OFFSET($Z205,1,0,MAX($L$3-$X205+$X$7-1,1))),99999,ROW(OFFSET($Z205,1,0,MAX($L$3-$X205+$X$7-1,1)))))-$X$7,0)
-OFFSET($Z$7,MAX(IF(ISERROR(OFFSET($Z$7,0,0,$X205-$X$7)),0,ROW(OFFSET($Z$7,0,0,$X205-$X$7))))-$X$7,0))
/(MIN(IF(ISERROR(OFFSET($Z205,1,0,MAX($L$3-$X205+$X$7-1,1))),99999,ROW(OFFSET($Z205,1,0,MAX($L$3-$X205+$X$7-1,1)))))
-MAX(IF(ISERROR(OFFSET($Z$7,0,0,$X205-$X$7)),0,ROW(OFFSET($Z$7,0,0,$X205-$X$7)))))</f>
        <v>-2.3152547132103249E-5</v>
      </c>
      <c r="AB205" s="78">
        <f t="shared" ca="1" si="43"/>
        <v>2.3104852885011455</v>
      </c>
      <c r="AC205" s="75">
        <f t="shared" ca="1" si="45"/>
        <v>146.34632289878095</v>
      </c>
      <c r="AD205" s="75">
        <f t="shared" ca="1" si="44"/>
        <v>0</v>
      </c>
      <c r="AF205" s="74">
        <f t="shared" ca="1" si="46"/>
        <v>100</v>
      </c>
      <c r="AG205" s="75">
        <f t="shared" ca="1" si="38"/>
        <v>2.3127773906672058</v>
      </c>
      <c r="AH205" s="75">
        <f t="shared" ca="1" si="39"/>
        <v>146.41987666990403</v>
      </c>
      <c r="AI205" s="75">
        <f t="shared" ca="1" si="40"/>
        <v>9.213910933514792E-2</v>
      </c>
    </row>
    <row r="206" spans="24:35" x14ac:dyDescent="0.2">
      <c r="X206" s="76">
        <f>ROW()</f>
        <v>206</v>
      </c>
      <c r="Y206" s="77">
        <f t="shared" ca="1" si="41"/>
        <v>298</v>
      </c>
      <c r="Z206" s="78" t="e">
        <f t="shared" ca="1" si="42"/>
        <v>#N/A</v>
      </c>
      <c r="AA206" s="79">
        <f t="array" aca="1" ref="AA206" ca="1">(OFFSET($Z$7,MIN(IF(ISERROR(OFFSET($Z206,1,0,MAX($L$3-$X206+$X$7-1,1))),99999,ROW(OFFSET($Z206,1,0,MAX($L$3-$X206+$X$7-1,1)))))-$X$7,0)
-OFFSET($Z$7,MAX(IF(ISERROR(OFFSET($Z$7,0,0,$X206-$X$7)),0,ROW(OFFSET($Z$7,0,0,$X206-$X$7))))-$X$7,0))
/(MIN(IF(ISERROR(OFFSET($Z206,1,0,MAX($L$3-$X206+$X$7-1,1))),99999,ROW(OFFSET($Z206,1,0,MAX($L$3-$X206+$X$7-1,1)))))
-MAX(IF(ISERROR(OFFSET($Z$7,0,0,$X206-$X$7)),0,ROW(OFFSET($Z$7,0,0,$X206-$X$7)))))</f>
        <v>-2.3152547132103249E-5</v>
      </c>
      <c r="AB206" s="78">
        <f t="shared" ca="1" si="43"/>
        <v>2.3104621359540136</v>
      </c>
      <c r="AC206" s="75">
        <f t="shared" ca="1" si="45"/>
        <v>146.34557974985756</v>
      </c>
      <c r="AD206" s="75">
        <f t="shared" ca="1" si="44"/>
        <v>0</v>
      </c>
      <c r="AF206" s="74">
        <f t="shared" ca="1" si="46"/>
        <v>100</v>
      </c>
      <c r="AG206" s="75">
        <f t="shared" ca="1" si="38"/>
        <v>2.3127773906672058</v>
      </c>
      <c r="AH206" s="75">
        <f t="shared" ca="1" si="39"/>
        <v>146.41987666990403</v>
      </c>
      <c r="AI206" s="75">
        <f t="shared" ca="1" si="40"/>
        <v>9.213910933514792E-2</v>
      </c>
    </row>
    <row r="207" spans="24:35" x14ac:dyDescent="0.2">
      <c r="X207" s="76">
        <f>ROW()</f>
        <v>207</v>
      </c>
      <c r="Y207" s="77">
        <f t="shared" ca="1" si="41"/>
        <v>299.5</v>
      </c>
      <c r="Z207" s="78" t="e">
        <f t="shared" ca="1" si="42"/>
        <v>#N/A</v>
      </c>
      <c r="AA207" s="79">
        <f t="array" aca="1" ref="AA207" ca="1">(OFFSET($Z$7,MIN(IF(ISERROR(OFFSET($Z207,1,0,MAX($L$3-$X207+$X$7-1,1))),99999,ROW(OFFSET($Z207,1,0,MAX($L$3-$X207+$X$7-1,1)))))-$X$7,0)
-OFFSET($Z$7,MAX(IF(ISERROR(OFFSET($Z$7,0,0,$X207-$X$7)),0,ROW(OFFSET($Z$7,0,0,$X207-$X$7))))-$X$7,0))
/(MIN(IF(ISERROR(OFFSET($Z207,1,0,MAX($L$3-$X207+$X$7-1,1))),99999,ROW(OFFSET($Z207,1,0,MAX($L$3-$X207+$X$7-1,1)))))
-MAX(IF(ISERROR(OFFSET($Z$7,0,0,$X207-$X$7)),0,ROW(OFFSET($Z$7,0,0,$X207-$X$7)))))</f>
        <v>-2.3152547132103249E-5</v>
      </c>
      <c r="AB207" s="78">
        <f t="shared" ca="1" si="43"/>
        <v>2.3104389834068817</v>
      </c>
      <c r="AC207" s="75">
        <f t="shared" ca="1" si="45"/>
        <v>146.34483659730157</v>
      </c>
      <c r="AD207" s="75">
        <f t="shared" ca="1" si="44"/>
        <v>0</v>
      </c>
      <c r="AF207" s="74">
        <f t="shared" ca="1" si="46"/>
        <v>101</v>
      </c>
      <c r="AG207" s="75">
        <f t="shared" ca="1" si="38"/>
        <v>2.3127542381200739</v>
      </c>
      <c r="AH207" s="75">
        <f t="shared" ca="1" si="39"/>
        <v>146.41913388033851</v>
      </c>
      <c r="AI207" s="75">
        <f t="shared" ca="1" si="40"/>
        <v>9.213910933514792E-2</v>
      </c>
    </row>
    <row r="208" spans="24:35" x14ac:dyDescent="0.2">
      <c r="X208" s="76">
        <f>ROW()</f>
        <v>208</v>
      </c>
      <c r="Y208" s="77">
        <f t="shared" ca="1" si="41"/>
        <v>301</v>
      </c>
      <c r="Z208" s="78" t="e">
        <f t="shared" ca="1" si="42"/>
        <v>#N/A</v>
      </c>
      <c r="AA208" s="79">
        <f t="array" aca="1" ref="AA208" ca="1">(OFFSET($Z$7,MIN(IF(ISERROR(OFFSET($Z208,1,0,MAX($L$3-$X208+$X$7-1,1))),99999,ROW(OFFSET($Z208,1,0,MAX($L$3-$X208+$X$7-1,1)))))-$X$7,0)
-OFFSET($Z$7,MAX(IF(ISERROR(OFFSET($Z$7,0,0,$X208-$X$7)),0,ROW(OFFSET($Z$7,0,0,$X208-$X$7))))-$X$7,0))
/(MIN(IF(ISERROR(OFFSET($Z208,1,0,MAX($L$3-$X208+$X$7-1,1))),99999,ROW(OFFSET($Z208,1,0,MAX($L$3-$X208+$X$7-1,1)))))
-MAX(IF(ISERROR(OFFSET($Z$7,0,0,$X208-$X$7)),0,ROW(OFFSET($Z$7,0,0,$X208-$X$7)))))</f>
        <v>-2.3152547132103249E-5</v>
      </c>
      <c r="AB208" s="78">
        <f t="shared" ca="1" si="43"/>
        <v>2.3104158308597498</v>
      </c>
      <c r="AC208" s="75">
        <f t="shared" ca="1" si="45"/>
        <v>146.34409344111296</v>
      </c>
      <c r="AD208" s="75">
        <f t="shared" ca="1" si="44"/>
        <v>0</v>
      </c>
      <c r="AF208" s="74">
        <f t="shared" ca="1" si="46"/>
        <v>101</v>
      </c>
      <c r="AG208" s="75">
        <f t="shared" ca="1" si="38"/>
        <v>2.3127542381200739</v>
      </c>
      <c r="AH208" s="75">
        <f t="shared" ca="1" si="39"/>
        <v>146.41913388033851</v>
      </c>
      <c r="AI208" s="75">
        <f t="shared" ca="1" si="40"/>
        <v>9.213910933514792E-2</v>
      </c>
    </row>
    <row r="209" spans="24:35" x14ac:dyDescent="0.2">
      <c r="X209" s="76">
        <f>ROW()</f>
        <v>209</v>
      </c>
      <c r="Y209" s="77">
        <f t="shared" ca="1" si="41"/>
        <v>302.5</v>
      </c>
      <c r="Z209" s="78" t="e">
        <f t="shared" ca="1" si="42"/>
        <v>#N/A</v>
      </c>
      <c r="AA209" s="79">
        <f t="array" aca="1" ref="AA209" ca="1">(OFFSET($Z$7,MIN(IF(ISERROR(OFFSET($Z209,1,0,MAX($L$3-$X209+$X$7-1,1))),99999,ROW(OFFSET($Z209,1,0,MAX($L$3-$X209+$X$7-1,1)))))-$X$7,0)
-OFFSET($Z$7,MAX(IF(ISERROR(OFFSET($Z$7,0,0,$X209-$X$7)),0,ROW(OFFSET($Z$7,0,0,$X209-$X$7))))-$X$7,0))
/(MIN(IF(ISERROR(OFFSET($Z209,1,0,MAX($L$3-$X209+$X$7-1,1))),99999,ROW(OFFSET($Z209,1,0,MAX($L$3-$X209+$X$7-1,1)))))
-MAX(IF(ISERROR(OFFSET($Z$7,0,0,$X209-$X$7)),0,ROW(OFFSET($Z$7,0,0,$X209-$X$7)))))</f>
        <v>-2.3152547132103249E-5</v>
      </c>
      <c r="AB209" s="78">
        <f t="shared" ca="1" si="43"/>
        <v>2.3103926783126179</v>
      </c>
      <c r="AC209" s="75">
        <f t="shared" ca="1" si="45"/>
        <v>146.34335028129163</v>
      </c>
      <c r="AD209" s="75">
        <f t="shared" ca="1" si="44"/>
        <v>0</v>
      </c>
      <c r="AF209" s="74">
        <f t="shared" ca="1" si="46"/>
        <v>102</v>
      </c>
      <c r="AG209" s="75">
        <f t="shared" ca="1" si="38"/>
        <v>2.3127310855729419</v>
      </c>
      <c r="AH209" s="75">
        <f t="shared" ca="1" si="39"/>
        <v>146.41839108714575</v>
      </c>
      <c r="AI209" s="75">
        <f t="shared" ca="1" si="40"/>
        <v>9.213910933514792E-2</v>
      </c>
    </row>
    <row r="210" spans="24:35" x14ac:dyDescent="0.2">
      <c r="X210" s="76">
        <f>ROW()</f>
        <v>210</v>
      </c>
      <c r="Y210" s="77">
        <f t="shared" ca="1" si="41"/>
        <v>304</v>
      </c>
      <c r="Z210" s="78" t="e">
        <f t="shared" ca="1" si="42"/>
        <v>#N/A</v>
      </c>
      <c r="AA210" s="79">
        <f t="array" aca="1" ref="AA210" ca="1">(OFFSET($Z$7,MIN(IF(ISERROR(OFFSET($Z210,1,0,MAX($L$3-$X210+$X$7-1,1))),99999,ROW(OFFSET($Z210,1,0,MAX($L$3-$X210+$X$7-1,1)))))-$X$7,0)
-OFFSET($Z$7,MAX(IF(ISERROR(OFFSET($Z$7,0,0,$X210-$X$7)),0,ROW(OFFSET($Z$7,0,0,$X210-$X$7))))-$X$7,0))
/(MIN(IF(ISERROR(OFFSET($Z210,1,0,MAX($L$3-$X210+$X$7-1,1))),99999,ROW(OFFSET($Z210,1,0,MAX($L$3-$X210+$X$7-1,1)))))
-MAX(IF(ISERROR(OFFSET($Z$7,0,0,$X210-$X$7)),0,ROW(OFFSET($Z$7,0,0,$X210-$X$7)))))</f>
        <v>-2.3152547132103249E-5</v>
      </c>
      <c r="AB210" s="78">
        <f t="shared" ca="1" si="43"/>
        <v>2.3103695257654859</v>
      </c>
      <c r="AC210" s="75">
        <f t="shared" ca="1" si="45"/>
        <v>146.34260711783756</v>
      </c>
      <c r="AD210" s="75">
        <f t="shared" ca="1" si="44"/>
        <v>0</v>
      </c>
      <c r="AF210" s="74">
        <f t="shared" ca="1" si="46"/>
        <v>102</v>
      </c>
      <c r="AG210" s="75">
        <f t="shared" ca="1" si="38"/>
        <v>2.3127310855729419</v>
      </c>
      <c r="AH210" s="75">
        <f t="shared" ca="1" si="39"/>
        <v>146.41839108714575</v>
      </c>
      <c r="AI210" s="75">
        <f t="shared" ca="1" si="40"/>
        <v>9.213910933514792E-2</v>
      </c>
    </row>
    <row r="211" spans="24:35" x14ac:dyDescent="0.2">
      <c r="X211" s="76">
        <f>ROW()</f>
        <v>211</v>
      </c>
      <c r="Y211" s="77">
        <f t="shared" ca="1" si="41"/>
        <v>305.5</v>
      </c>
      <c r="Z211" s="78" t="e">
        <f t="shared" ca="1" si="42"/>
        <v>#N/A</v>
      </c>
      <c r="AA211" s="79">
        <f t="array" aca="1" ref="AA211" ca="1">(OFFSET($Z$7,MIN(IF(ISERROR(OFFSET($Z211,1,0,MAX($L$3-$X211+$X$7-1,1))),99999,ROW(OFFSET($Z211,1,0,MAX($L$3-$X211+$X$7-1,1)))))-$X$7,0)
-OFFSET($Z$7,MAX(IF(ISERROR(OFFSET($Z$7,0,0,$X211-$X$7)),0,ROW(OFFSET($Z$7,0,0,$X211-$X$7))))-$X$7,0))
/(MIN(IF(ISERROR(OFFSET($Z211,1,0,MAX($L$3-$X211+$X$7-1,1))),99999,ROW(OFFSET($Z211,1,0,MAX($L$3-$X211+$X$7-1,1)))))
-MAX(IF(ISERROR(OFFSET($Z$7,0,0,$X211-$X$7)),0,ROW(OFFSET($Z$7,0,0,$X211-$X$7)))))</f>
        <v>-2.3152547132103249E-5</v>
      </c>
      <c r="AB211" s="78">
        <f t="shared" ca="1" si="43"/>
        <v>2.310346373218354</v>
      </c>
      <c r="AC211" s="75">
        <f t="shared" ca="1" si="45"/>
        <v>146.34186395075065</v>
      </c>
      <c r="AD211" s="75">
        <f t="shared" ca="1" si="44"/>
        <v>0</v>
      </c>
      <c r="AF211" s="74">
        <f t="shared" ca="1" si="46"/>
        <v>103</v>
      </c>
      <c r="AG211" s="75">
        <f t="shared" ca="1" si="38"/>
        <v>2.31270793302581</v>
      </c>
      <c r="AH211" s="75">
        <f t="shared" ca="1" si="39"/>
        <v>146.41764829032573</v>
      </c>
      <c r="AI211" s="75">
        <f t="shared" ca="1" si="40"/>
        <v>9.213910933514792E-2</v>
      </c>
    </row>
    <row r="212" spans="24:35" x14ac:dyDescent="0.2">
      <c r="X212" s="76">
        <f>ROW()</f>
        <v>212</v>
      </c>
      <c r="Y212" s="77">
        <f t="shared" ca="1" si="41"/>
        <v>307</v>
      </c>
      <c r="Z212" s="78" t="e">
        <f t="shared" ca="1" si="42"/>
        <v>#N/A</v>
      </c>
      <c r="AA212" s="79">
        <f t="array" aca="1" ref="AA212" ca="1">(OFFSET($Z$7,MIN(IF(ISERROR(OFFSET($Z212,1,0,MAX($L$3-$X212+$X$7-1,1))),99999,ROW(OFFSET($Z212,1,0,MAX($L$3-$X212+$X$7-1,1)))))-$X$7,0)
-OFFSET($Z$7,MAX(IF(ISERROR(OFFSET($Z$7,0,0,$X212-$X$7)),0,ROW(OFFSET($Z$7,0,0,$X212-$X$7))))-$X$7,0))
/(MIN(IF(ISERROR(OFFSET($Z212,1,0,MAX($L$3-$X212+$X$7-1,1))),99999,ROW(OFFSET($Z212,1,0,MAX($L$3-$X212+$X$7-1,1)))))
-MAX(IF(ISERROR(OFFSET($Z$7,0,0,$X212-$X$7)),0,ROW(OFFSET($Z$7,0,0,$X212-$X$7)))))</f>
        <v>-2.3152547132103249E-5</v>
      </c>
      <c r="AB212" s="78">
        <f t="shared" ca="1" si="43"/>
        <v>2.3103232206712221</v>
      </c>
      <c r="AC212" s="75">
        <f t="shared" ca="1" si="45"/>
        <v>146.34112078003088</v>
      </c>
      <c r="AD212" s="75">
        <f t="shared" ca="1" si="44"/>
        <v>0</v>
      </c>
      <c r="AF212" s="74">
        <f t="shared" ca="1" si="46"/>
        <v>103</v>
      </c>
      <c r="AG212" s="75">
        <f t="shared" ca="1" si="38"/>
        <v>2.31270793302581</v>
      </c>
      <c r="AH212" s="75">
        <f t="shared" ca="1" si="39"/>
        <v>146.41764829032573</v>
      </c>
      <c r="AI212" s="75">
        <f t="shared" ca="1" si="40"/>
        <v>9.213910933514792E-2</v>
      </c>
    </row>
    <row r="213" spans="24:35" x14ac:dyDescent="0.2">
      <c r="X213" s="76">
        <f>ROW()</f>
        <v>213</v>
      </c>
      <c r="Y213" s="77">
        <f t="shared" ca="1" si="41"/>
        <v>308.5</v>
      </c>
      <c r="Z213" s="78" t="e">
        <f t="shared" ca="1" si="42"/>
        <v>#N/A</v>
      </c>
      <c r="AA213" s="79">
        <f t="array" aca="1" ref="AA213" ca="1">(OFFSET($Z$7,MIN(IF(ISERROR(OFFSET($Z213,1,0,MAX($L$3-$X213+$X$7-1,1))),99999,ROW(OFFSET($Z213,1,0,MAX($L$3-$X213+$X$7-1,1)))))-$X$7,0)
-OFFSET($Z$7,MAX(IF(ISERROR(OFFSET($Z$7,0,0,$X213-$X$7)),0,ROW(OFFSET($Z$7,0,0,$X213-$X$7))))-$X$7,0))
/(MIN(IF(ISERROR(OFFSET($Z213,1,0,MAX($L$3-$X213+$X$7-1,1))),99999,ROW(OFFSET($Z213,1,0,MAX($L$3-$X213+$X$7-1,1)))))
-MAX(IF(ISERROR(OFFSET($Z$7,0,0,$X213-$X$7)),0,ROW(OFFSET($Z$7,0,0,$X213-$X$7)))))</f>
        <v>-2.3152547132103249E-5</v>
      </c>
      <c r="AB213" s="78">
        <f t="shared" ca="1" si="43"/>
        <v>2.3103000681240902</v>
      </c>
      <c r="AC213" s="75">
        <f t="shared" ca="1" si="45"/>
        <v>146.34037760567819</v>
      </c>
      <c r="AD213" s="75">
        <f t="shared" ca="1" si="44"/>
        <v>0</v>
      </c>
      <c r="AF213" s="74">
        <f t="shared" ca="1" si="46"/>
        <v>104</v>
      </c>
      <c r="AG213" s="75">
        <f t="shared" ca="1" si="38"/>
        <v>2.3126847804786781</v>
      </c>
      <c r="AH213" s="75">
        <f t="shared" ca="1" si="39"/>
        <v>146.41690548987839</v>
      </c>
      <c r="AI213" s="75">
        <f t="shared" ca="1" si="40"/>
        <v>9.213910933514792E-2</v>
      </c>
    </row>
    <row r="214" spans="24:35" x14ac:dyDescent="0.2">
      <c r="X214" s="76">
        <f>ROW()</f>
        <v>214</v>
      </c>
      <c r="Y214" s="77">
        <f t="shared" ca="1" si="41"/>
        <v>310</v>
      </c>
      <c r="Z214" s="78" t="e">
        <f t="shared" ca="1" si="42"/>
        <v>#N/A</v>
      </c>
      <c r="AA214" s="79">
        <f t="array" aca="1" ref="AA214" ca="1">(OFFSET($Z$7,MIN(IF(ISERROR(OFFSET($Z214,1,0,MAX($L$3-$X214+$X$7-1,1))),99999,ROW(OFFSET($Z214,1,0,MAX($L$3-$X214+$X$7-1,1)))))-$X$7,0)
-OFFSET($Z$7,MAX(IF(ISERROR(OFFSET($Z$7,0,0,$X214-$X$7)),0,ROW(OFFSET($Z$7,0,0,$X214-$X$7))))-$X$7,0))
/(MIN(IF(ISERROR(OFFSET($Z214,1,0,MAX($L$3-$X214+$X$7-1,1))),99999,ROW(OFFSET($Z214,1,0,MAX($L$3-$X214+$X$7-1,1)))))
-MAX(IF(ISERROR(OFFSET($Z$7,0,0,$X214-$X$7)),0,ROW(OFFSET($Z$7,0,0,$X214-$X$7)))))</f>
        <v>-2.3152547132103249E-5</v>
      </c>
      <c r="AB214" s="78">
        <f t="shared" ca="1" si="43"/>
        <v>2.3102769155769582</v>
      </c>
      <c r="AC214" s="75">
        <f t="shared" ca="1" si="45"/>
        <v>146.33963442769249</v>
      </c>
      <c r="AD214" s="75">
        <f t="shared" ca="1" si="44"/>
        <v>0</v>
      </c>
      <c r="AF214" s="74">
        <f t="shared" ca="1" si="46"/>
        <v>104</v>
      </c>
      <c r="AG214" s="75">
        <f t="shared" ca="1" si="38"/>
        <v>2.3126847804786781</v>
      </c>
      <c r="AH214" s="75">
        <f t="shared" ca="1" si="39"/>
        <v>146.41690548987839</v>
      </c>
      <c r="AI214" s="75">
        <f t="shared" ca="1" si="40"/>
        <v>9.213910933514792E-2</v>
      </c>
    </row>
    <row r="215" spans="24:35" x14ac:dyDescent="0.2">
      <c r="X215" s="76">
        <f>ROW()</f>
        <v>215</v>
      </c>
      <c r="Y215" s="77">
        <f t="shared" ca="1" si="41"/>
        <v>311.5</v>
      </c>
      <c r="Z215" s="78" t="e">
        <f t="shared" ca="1" si="42"/>
        <v>#N/A</v>
      </c>
      <c r="AA215" s="79">
        <f t="array" aca="1" ref="AA215" ca="1">(OFFSET($Z$7,MIN(IF(ISERROR(OFFSET($Z215,1,0,MAX($L$3-$X215+$X$7-1,1))),99999,ROW(OFFSET($Z215,1,0,MAX($L$3-$X215+$X$7-1,1)))))-$X$7,0)
-OFFSET($Z$7,MAX(IF(ISERROR(OFFSET($Z$7,0,0,$X215-$X$7)),0,ROW(OFFSET($Z$7,0,0,$X215-$X$7))))-$X$7,0))
/(MIN(IF(ISERROR(OFFSET($Z215,1,0,MAX($L$3-$X215+$X$7-1,1))),99999,ROW(OFFSET($Z215,1,0,MAX($L$3-$X215+$X$7-1,1)))))
-MAX(IF(ISERROR(OFFSET($Z$7,0,0,$X215-$X$7)),0,ROW(OFFSET($Z$7,0,0,$X215-$X$7)))))</f>
        <v>-2.3152547132103249E-5</v>
      </c>
      <c r="AB215" s="78">
        <f t="shared" ca="1" si="43"/>
        <v>2.3102537630298263</v>
      </c>
      <c r="AC215" s="75">
        <f t="shared" ca="1" si="45"/>
        <v>146.33889124607379</v>
      </c>
      <c r="AD215" s="75">
        <f t="shared" ca="1" si="44"/>
        <v>0</v>
      </c>
      <c r="AF215" s="74">
        <f t="shared" ca="1" si="46"/>
        <v>105</v>
      </c>
      <c r="AG215" s="75">
        <f t="shared" ca="1" si="38"/>
        <v>2.3126616279315462</v>
      </c>
      <c r="AH215" s="75">
        <f t="shared" ca="1" si="39"/>
        <v>146.41616268580367</v>
      </c>
      <c r="AI215" s="75">
        <f t="shared" ca="1" si="40"/>
        <v>9.213910933514792E-2</v>
      </c>
    </row>
    <row r="216" spans="24:35" x14ac:dyDescent="0.2">
      <c r="X216" s="76">
        <f>ROW()</f>
        <v>216</v>
      </c>
      <c r="Y216" s="77">
        <f t="shared" ca="1" si="41"/>
        <v>313</v>
      </c>
      <c r="Z216" s="78" t="e">
        <f t="shared" ca="1" si="42"/>
        <v>#N/A</v>
      </c>
      <c r="AA216" s="79">
        <f t="array" aca="1" ref="AA216" ca="1">(OFFSET($Z$7,MIN(IF(ISERROR(OFFSET($Z216,1,0,MAX($L$3-$X216+$X$7-1,1))),99999,ROW(OFFSET($Z216,1,0,MAX($L$3-$X216+$X$7-1,1)))))-$X$7,0)
-OFFSET($Z$7,MAX(IF(ISERROR(OFFSET($Z$7,0,0,$X216-$X$7)),0,ROW(OFFSET($Z$7,0,0,$X216-$X$7))))-$X$7,0))
/(MIN(IF(ISERROR(OFFSET($Z216,1,0,MAX($L$3-$X216+$X$7-1,1))),99999,ROW(OFFSET($Z216,1,0,MAX($L$3-$X216+$X$7-1,1)))))
-MAX(IF(ISERROR(OFFSET($Z$7,0,0,$X216-$X$7)),0,ROW(OFFSET($Z$7,0,0,$X216-$X$7)))))</f>
        <v>-2.3152547132103249E-5</v>
      </c>
      <c r="AB216" s="78">
        <f t="shared" ca="1" si="43"/>
        <v>2.3102306104826944</v>
      </c>
      <c r="AC216" s="75">
        <f t="shared" ca="1" si="45"/>
        <v>146.33814806082199</v>
      </c>
      <c r="AD216" s="75">
        <f t="shared" ca="1" si="44"/>
        <v>0</v>
      </c>
      <c r="AF216" s="74">
        <f t="shared" ca="1" si="46"/>
        <v>105</v>
      </c>
      <c r="AG216" s="75">
        <f t="shared" ca="1" si="38"/>
        <v>2.3126616279315462</v>
      </c>
      <c r="AH216" s="75">
        <f t="shared" ca="1" si="39"/>
        <v>146.41616268580367</v>
      </c>
      <c r="AI216" s="75">
        <f t="shared" ca="1" si="40"/>
        <v>9.213910933514792E-2</v>
      </c>
    </row>
    <row r="217" spans="24:35" x14ac:dyDescent="0.2">
      <c r="X217" s="76">
        <f>ROW()</f>
        <v>217</v>
      </c>
      <c r="Y217" s="77">
        <f t="shared" ca="1" si="41"/>
        <v>314.5</v>
      </c>
      <c r="Z217" s="78" t="e">
        <f t="shared" ca="1" si="42"/>
        <v>#N/A</v>
      </c>
      <c r="AA217" s="79">
        <f t="array" aca="1" ref="AA217" ca="1">(OFFSET($Z$7,MIN(IF(ISERROR(OFFSET($Z217,1,0,MAX($L$3-$X217+$X$7-1,1))),99999,ROW(OFFSET($Z217,1,0,MAX($L$3-$X217+$X$7-1,1)))))-$X$7,0)
-OFFSET($Z$7,MAX(IF(ISERROR(OFFSET($Z$7,0,0,$X217-$X$7)),0,ROW(OFFSET($Z$7,0,0,$X217-$X$7))))-$X$7,0))
/(MIN(IF(ISERROR(OFFSET($Z217,1,0,MAX($L$3-$X217+$X$7-1,1))),99999,ROW(OFFSET($Z217,1,0,MAX($L$3-$X217+$X$7-1,1)))))
-MAX(IF(ISERROR(OFFSET($Z$7,0,0,$X217-$X$7)),0,ROW(OFFSET($Z$7,0,0,$X217-$X$7)))))</f>
        <v>-2.3152547132103249E-5</v>
      </c>
      <c r="AB217" s="78">
        <f t="shared" ca="1" si="43"/>
        <v>2.3102074579355625</v>
      </c>
      <c r="AC217" s="75">
        <f t="shared" ca="1" si="45"/>
        <v>146.33740487193703</v>
      </c>
      <c r="AD217" s="75">
        <f t="shared" ca="1" si="44"/>
        <v>0</v>
      </c>
      <c r="AF217" s="74">
        <f t="shared" ca="1" si="46"/>
        <v>106</v>
      </c>
      <c r="AG217" s="75">
        <f t="shared" ca="1" si="38"/>
        <v>2.3126384753844142</v>
      </c>
      <c r="AH217" s="75">
        <f t="shared" ca="1" si="39"/>
        <v>146.41541987810149</v>
      </c>
      <c r="AI217" s="75">
        <f t="shared" ca="1" si="40"/>
        <v>9.213910933514792E-2</v>
      </c>
    </row>
    <row r="218" spans="24:35" x14ac:dyDescent="0.2">
      <c r="X218" s="76">
        <f>ROW()</f>
        <v>218</v>
      </c>
      <c r="Y218" s="77">
        <f t="shared" ca="1" si="41"/>
        <v>316</v>
      </c>
      <c r="Z218" s="78" t="e">
        <f t="shared" ca="1" si="42"/>
        <v>#N/A</v>
      </c>
      <c r="AA218" s="79">
        <f t="array" aca="1" ref="AA218" ca="1">(OFFSET($Z$7,MIN(IF(ISERROR(OFFSET($Z218,1,0,MAX($L$3-$X218+$X$7-1,1))),99999,ROW(OFFSET($Z218,1,0,MAX($L$3-$X218+$X$7-1,1)))))-$X$7,0)
-OFFSET($Z$7,MAX(IF(ISERROR(OFFSET($Z$7,0,0,$X218-$X$7)),0,ROW(OFFSET($Z$7,0,0,$X218-$X$7))))-$X$7,0))
/(MIN(IF(ISERROR(OFFSET($Z218,1,0,MAX($L$3-$X218+$X$7-1,1))),99999,ROW(OFFSET($Z218,1,0,MAX($L$3-$X218+$X$7-1,1)))))
-MAX(IF(ISERROR(OFFSET($Z$7,0,0,$X218-$X$7)),0,ROW(OFFSET($Z$7,0,0,$X218-$X$7)))))</f>
        <v>-2.3152547132103249E-5</v>
      </c>
      <c r="AB218" s="78">
        <f t="shared" ca="1" si="43"/>
        <v>2.3101843053884306</v>
      </c>
      <c r="AC218" s="75">
        <f t="shared" ca="1" si="45"/>
        <v>146.33666167941888</v>
      </c>
      <c r="AD218" s="75">
        <f t="shared" ca="1" si="44"/>
        <v>0</v>
      </c>
      <c r="AF218" s="74">
        <f t="shared" ca="1" si="46"/>
        <v>106</v>
      </c>
      <c r="AG218" s="75">
        <f t="shared" ca="1" si="38"/>
        <v>2.3126384753844142</v>
      </c>
      <c r="AH218" s="75">
        <f t="shared" ca="1" si="39"/>
        <v>146.41541987810149</v>
      </c>
      <c r="AI218" s="75">
        <f t="shared" ca="1" si="40"/>
        <v>9.213910933514792E-2</v>
      </c>
    </row>
    <row r="219" spans="24:35" x14ac:dyDescent="0.2">
      <c r="X219" s="76">
        <f>ROW()</f>
        <v>219</v>
      </c>
      <c r="Y219" s="77">
        <f t="shared" ca="1" si="41"/>
        <v>317.5</v>
      </c>
      <c r="Z219" s="78" t="e">
        <f t="shared" ca="1" si="42"/>
        <v>#N/A</v>
      </c>
      <c r="AA219" s="79">
        <f t="array" aca="1" ref="AA219" ca="1">(OFFSET($Z$7,MIN(IF(ISERROR(OFFSET($Z219,1,0,MAX($L$3-$X219+$X$7-1,1))),99999,ROW(OFFSET($Z219,1,0,MAX($L$3-$X219+$X$7-1,1)))))-$X$7,0)
-OFFSET($Z$7,MAX(IF(ISERROR(OFFSET($Z$7,0,0,$X219-$X$7)),0,ROW(OFFSET($Z$7,0,0,$X219-$X$7))))-$X$7,0))
/(MIN(IF(ISERROR(OFFSET($Z219,1,0,MAX($L$3-$X219+$X$7-1,1))),99999,ROW(OFFSET($Z219,1,0,MAX($L$3-$X219+$X$7-1,1)))))
-MAX(IF(ISERROR(OFFSET($Z$7,0,0,$X219-$X$7)),0,ROW(OFFSET($Z$7,0,0,$X219-$X$7)))))</f>
        <v>-2.3152547132103249E-5</v>
      </c>
      <c r="AB219" s="78">
        <f t="shared" ca="1" si="43"/>
        <v>2.3101611528412986</v>
      </c>
      <c r="AC219" s="75">
        <f t="shared" ca="1" si="45"/>
        <v>146.33591848326751</v>
      </c>
      <c r="AD219" s="75">
        <f t="shared" ca="1" si="44"/>
        <v>0</v>
      </c>
      <c r="AF219" s="74">
        <f t="shared" ca="1" si="46"/>
        <v>107</v>
      </c>
      <c r="AG219" s="75">
        <f t="shared" ca="1" si="38"/>
        <v>2.3126153228372823</v>
      </c>
      <c r="AH219" s="75">
        <f t="shared" ca="1" si="39"/>
        <v>146.4146770667719</v>
      </c>
      <c r="AI219" s="75">
        <f t="shared" ca="1" si="40"/>
        <v>9.213910933514792E-2</v>
      </c>
    </row>
    <row r="220" spans="24:35" x14ac:dyDescent="0.2">
      <c r="X220" s="76">
        <f>ROW()</f>
        <v>220</v>
      </c>
      <c r="Y220" s="77">
        <f t="shared" ca="1" si="41"/>
        <v>319</v>
      </c>
      <c r="Z220" s="78" t="e">
        <f t="shared" ca="1" si="42"/>
        <v>#N/A</v>
      </c>
      <c r="AA220" s="79">
        <f t="array" aca="1" ref="AA220" ca="1">(OFFSET($Z$7,MIN(IF(ISERROR(OFFSET($Z220,1,0,MAX($L$3-$X220+$X$7-1,1))),99999,ROW(OFFSET($Z220,1,0,MAX($L$3-$X220+$X$7-1,1)))))-$X$7,0)
-OFFSET($Z$7,MAX(IF(ISERROR(OFFSET($Z$7,0,0,$X220-$X$7)),0,ROW(OFFSET($Z$7,0,0,$X220-$X$7))))-$X$7,0))
/(MIN(IF(ISERROR(OFFSET($Z220,1,0,MAX($L$3-$X220+$X$7-1,1))),99999,ROW(OFFSET($Z220,1,0,MAX($L$3-$X220+$X$7-1,1)))))
-MAX(IF(ISERROR(OFFSET($Z$7,0,0,$X220-$X$7)),0,ROW(OFFSET($Z$7,0,0,$X220-$X$7)))))</f>
        <v>-2.3152547132103249E-5</v>
      </c>
      <c r="AB220" s="78">
        <f t="shared" ca="1" si="43"/>
        <v>2.3101380002941667</v>
      </c>
      <c r="AC220" s="75">
        <f t="shared" ca="1" si="45"/>
        <v>146.33517528348278</v>
      </c>
      <c r="AD220" s="75">
        <f t="shared" ca="1" si="44"/>
        <v>0</v>
      </c>
      <c r="AF220" s="74">
        <f t="shared" ca="1" si="46"/>
        <v>107</v>
      </c>
      <c r="AG220" s="75">
        <f t="shared" ca="1" si="38"/>
        <v>2.3126153228372823</v>
      </c>
      <c r="AH220" s="75">
        <f t="shared" ca="1" si="39"/>
        <v>146.4146770667719</v>
      </c>
      <c r="AI220" s="75">
        <f t="shared" ca="1" si="40"/>
        <v>9.213910933514792E-2</v>
      </c>
    </row>
    <row r="221" spans="24:35" x14ac:dyDescent="0.2">
      <c r="X221" s="76">
        <f>ROW()</f>
        <v>221</v>
      </c>
      <c r="Y221" s="77">
        <f t="shared" ca="1" si="41"/>
        <v>320.5</v>
      </c>
      <c r="Z221" s="78" t="e">
        <f t="shared" ca="1" si="42"/>
        <v>#N/A</v>
      </c>
      <c r="AA221" s="79">
        <f t="array" aca="1" ref="AA221" ca="1">(OFFSET($Z$7,MIN(IF(ISERROR(OFFSET($Z221,1,0,MAX($L$3-$X221+$X$7-1,1))),99999,ROW(OFFSET($Z221,1,0,MAX($L$3-$X221+$X$7-1,1)))))-$X$7,0)
-OFFSET($Z$7,MAX(IF(ISERROR(OFFSET($Z$7,0,0,$X221-$X$7)),0,ROW(OFFSET($Z$7,0,0,$X221-$X$7))))-$X$7,0))
/(MIN(IF(ISERROR(OFFSET($Z221,1,0,MAX($L$3-$X221+$X$7-1,1))),99999,ROW(OFFSET($Z221,1,0,MAX($L$3-$X221+$X$7-1,1)))))
-MAX(IF(ISERROR(OFFSET($Z$7,0,0,$X221-$X$7)),0,ROW(OFFSET($Z$7,0,0,$X221-$X$7)))))</f>
        <v>-2.3152547132103249E-5</v>
      </c>
      <c r="AB221" s="78">
        <f t="shared" ca="1" si="43"/>
        <v>2.3101148477470348</v>
      </c>
      <c r="AC221" s="75">
        <f t="shared" ca="1" si="45"/>
        <v>146.33443208006472</v>
      </c>
      <c r="AD221" s="75">
        <f t="shared" ca="1" si="44"/>
        <v>0</v>
      </c>
      <c r="AF221" s="74">
        <f t="shared" ca="1" si="46"/>
        <v>108</v>
      </c>
      <c r="AG221" s="75">
        <f t="shared" ca="1" si="38"/>
        <v>2.3125921702901504</v>
      </c>
      <c r="AH221" s="75">
        <f t="shared" ca="1" si="39"/>
        <v>146.41393425181474</v>
      </c>
      <c r="AI221" s="75">
        <f t="shared" ca="1" si="40"/>
        <v>9.213910933514792E-2</v>
      </c>
    </row>
    <row r="222" spans="24:35" x14ac:dyDescent="0.2">
      <c r="X222" s="76">
        <f>ROW()</f>
        <v>222</v>
      </c>
      <c r="Y222" s="77">
        <f t="shared" ca="1" si="41"/>
        <v>322</v>
      </c>
      <c r="Z222" s="78" t="e">
        <f t="shared" ca="1" si="42"/>
        <v>#N/A</v>
      </c>
      <c r="AA222" s="79">
        <f t="array" aca="1" ref="AA222" ca="1">(OFFSET($Z$7,MIN(IF(ISERROR(OFFSET($Z222,1,0,MAX($L$3-$X222+$X$7-1,1))),99999,ROW(OFFSET($Z222,1,0,MAX($L$3-$X222+$X$7-1,1)))))-$X$7,0)
-OFFSET($Z$7,MAX(IF(ISERROR(OFFSET($Z$7,0,0,$X222-$X$7)),0,ROW(OFFSET($Z$7,0,0,$X222-$X$7))))-$X$7,0))
/(MIN(IF(ISERROR(OFFSET($Z222,1,0,MAX($L$3-$X222+$X$7-1,1))),99999,ROW(OFFSET($Z222,1,0,MAX($L$3-$X222+$X$7-1,1)))))
-MAX(IF(ISERROR(OFFSET($Z$7,0,0,$X222-$X$7)),0,ROW(OFFSET($Z$7,0,0,$X222-$X$7)))))</f>
        <v>-2.3152547132103249E-5</v>
      </c>
      <c r="AB222" s="78">
        <f t="shared" ca="1" si="43"/>
        <v>2.3100916951999029</v>
      </c>
      <c r="AC222" s="75">
        <f t="shared" ca="1" si="45"/>
        <v>146.33368887301322</v>
      </c>
      <c r="AD222" s="75">
        <f t="shared" ca="1" si="44"/>
        <v>0</v>
      </c>
      <c r="AF222" s="74">
        <f t="shared" ca="1" si="46"/>
        <v>108</v>
      </c>
      <c r="AG222" s="75">
        <f t="shared" ca="1" si="38"/>
        <v>2.3125921702901504</v>
      </c>
      <c r="AH222" s="75">
        <f t="shared" ca="1" si="39"/>
        <v>146.41393425181474</v>
      </c>
      <c r="AI222" s="75">
        <f t="shared" ca="1" si="40"/>
        <v>9.213910933514792E-2</v>
      </c>
    </row>
    <row r="223" spans="24:35" x14ac:dyDescent="0.2">
      <c r="X223" s="76">
        <f>ROW()</f>
        <v>223</v>
      </c>
      <c r="Y223" s="77">
        <f t="shared" ca="1" si="41"/>
        <v>323.5</v>
      </c>
      <c r="Z223" s="78" t="e">
        <f t="shared" ca="1" si="42"/>
        <v>#N/A</v>
      </c>
      <c r="AA223" s="79">
        <f t="array" aca="1" ref="AA223" ca="1">(OFFSET($Z$7,MIN(IF(ISERROR(OFFSET($Z223,1,0,MAX($L$3-$X223+$X$7-1,1))),99999,ROW(OFFSET($Z223,1,0,MAX($L$3-$X223+$X$7-1,1)))))-$X$7,0)
-OFFSET($Z$7,MAX(IF(ISERROR(OFFSET($Z$7,0,0,$X223-$X$7)),0,ROW(OFFSET($Z$7,0,0,$X223-$X$7))))-$X$7,0))
/(MIN(IF(ISERROR(OFFSET($Z223,1,0,MAX($L$3-$X223+$X$7-1,1))),99999,ROW(OFFSET($Z223,1,0,MAX($L$3-$X223+$X$7-1,1)))))
-MAX(IF(ISERROR(OFFSET($Z$7,0,0,$X223-$X$7)),0,ROW(OFFSET($Z$7,0,0,$X223-$X$7)))))</f>
        <v>-2.3152547132103249E-5</v>
      </c>
      <c r="AB223" s="78">
        <f t="shared" ca="1" si="43"/>
        <v>2.310068542652771</v>
      </c>
      <c r="AC223" s="75">
        <f t="shared" ca="1" si="45"/>
        <v>146.33294566232829</v>
      </c>
      <c r="AD223" s="75">
        <f t="shared" ca="1" si="44"/>
        <v>0</v>
      </c>
      <c r="AF223" s="74">
        <f t="shared" ca="1" si="46"/>
        <v>109</v>
      </c>
      <c r="AG223" s="75">
        <f t="shared" ca="1" si="38"/>
        <v>2.3125690177430185</v>
      </c>
      <c r="AH223" s="75">
        <f t="shared" ca="1" si="39"/>
        <v>146.41319143322997</v>
      </c>
      <c r="AI223" s="75">
        <f t="shared" ca="1" si="40"/>
        <v>9.213910933514792E-2</v>
      </c>
    </row>
    <row r="224" spans="24:35" x14ac:dyDescent="0.2">
      <c r="X224" s="76">
        <f>ROW()</f>
        <v>224</v>
      </c>
      <c r="Y224" s="77">
        <f t="shared" ca="1" si="41"/>
        <v>325</v>
      </c>
      <c r="Z224" s="78" t="e">
        <f t="shared" ca="1" si="42"/>
        <v>#N/A</v>
      </c>
      <c r="AA224" s="79">
        <f t="array" aca="1" ref="AA224" ca="1">(OFFSET($Z$7,MIN(IF(ISERROR(OFFSET($Z224,1,0,MAX($L$3-$X224+$X$7-1,1))),99999,ROW(OFFSET($Z224,1,0,MAX($L$3-$X224+$X$7-1,1)))))-$X$7,0)
-OFFSET($Z$7,MAX(IF(ISERROR(OFFSET($Z$7,0,0,$X224-$X$7)),0,ROW(OFFSET($Z$7,0,0,$X224-$X$7))))-$X$7,0))
/(MIN(IF(ISERROR(OFFSET($Z224,1,0,MAX($L$3-$X224+$X$7-1,1))),99999,ROW(OFFSET($Z224,1,0,MAX($L$3-$X224+$X$7-1,1)))))
-MAX(IF(ISERROR(OFFSET($Z$7,0,0,$X224-$X$7)),0,ROW(OFFSET($Z$7,0,0,$X224-$X$7)))))</f>
        <v>-2.3152547132103249E-5</v>
      </c>
      <c r="AB224" s="78">
        <f t="shared" ca="1" si="43"/>
        <v>2.310045390105639</v>
      </c>
      <c r="AC224" s="75">
        <f t="shared" ca="1" si="45"/>
        <v>146.33220244800981</v>
      </c>
      <c r="AD224" s="75">
        <f t="shared" ca="1" si="44"/>
        <v>0</v>
      </c>
      <c r="AF224" s="74">
        <f t="shared" ca="1" si="46"/>
        <v>109</v>
      </c>
      <c r="AG224" s="75">
        <f t="shared" ca="1" si="38"/>
        <v>2.3125690177430185</v>
      </c>
      <c r="AH224" s="75">
        <f t="shared" ca="1" si="39"/>
        <v>146.41319143322997</v>
      </c>
      <c r="AI224" s="75">
        <f t="shared" ca="1" si="40"/>
        <v>9.213910933514792E-2</v>
      </c>
    </row>
    <row r="225" spans="24:35" x14ac:dyDescent="0.2">
      <c r="X225" s="76">
        <f>ROW()</f>
        <v>225</v>
      </c>
      <c r="Y225" s="77">
        <f t="shared" ca="1" si="41"/>
        <v>326.5</v>
      </c>
      <c r="Z225" s="78" t="e">
        <f t="shared" ca="1" si="42"/>
        <v>#N/A</v>
      </c>
      <c r="AA225" s="79">
        <f t="array" aca="1" ref="AA225" ca="1">(OFFSET($Z$7,MIN(IF(ISERROR(OFFSET($Z225,1,0,MAX($L$3-$X225+$X$7-1,1))),99999,ROW(OFFSET($Z225,1,0,MAX($L$3-$X225+$X$7-1,1)))))-$X$7,0)
-OFFSET($Z$7,MAX(IF(ISERROR(OFFSET($Z$7,0,0,$X225-$X$7)),0,ROW(OFFSET($Z$7,0,0,$X225-$X$7))))-$X$7,0))
/(MIN(IF(ISERROR(OFFSET($Z225,1,0,MAX($L$3-$X225+$X$7-1,1))),99999,ROW(OFFSET($Z225,1,0,MAX($L$3-$X225+$X$7-1,1)))))
-MAX(IF(ISERROR(OFFSET($Z$7,0,0,$X225-$X$7)),0,ROW(OFFSET($Z$7,0,0,$X225-$X$7)))))</f>
        <v>-2.3152547132103249E-5</v>
      </c>
      <c r="AB225" s="78">
        <f t="shared" ca="1" si="43"/>
        <v>2.3100222375585071</v>
      </c>
      <c r="AC225" s="75">
        <f t="shared" ca="1" si="45"/>
        <v>146.33145923005776</v>
      </c>
      <c r="AD225" s="75">
        <f t="shared" ca="1" si="44"/>
        <v>0</v>
      </c>
      <c r="AF225" s="74">
        <f t="shared" ca="1" si="46"/>
        <v>110</v>
      </c>
      <c r="AG225" s="75">
        <f t="shared" ca="1" si="38"/>
        <v>2.3125458651958866</v>
      </c>
      <c r="AH225" s="75">
        <f t="shared" ca="1" si="39"/>
        <v>146.41244861101757</v>
      </c>
      <c r="AI225" s="75">
        <f t="shared" ca="1" si="40"/>
        <v>9.213910933514792E-2</v>
      </c>
    </row>
    <row r="226" spans="24:35" x14ac:dyDescent="0.2">
      <c r="X226" s="76">
        <f>ROW()</f>
        <v>226</v>
      </c>
      <c r="Y226" s="77">
        <f t="shared" ca="1" si="41"/>
        <v>328</v>
      </c>
      <c r="Z226" s="78" t="e">
        <f t="shared" ca="1" si="42"/>
        <v>#N/A</v>
      </c>
      <c r="AA226" s="79">
        <f t="array" aca="1" ref="AA226" ca="1">(OFFSET($Z$7,MIN(IF(ISERROR(OFFSET($Z226,1,0,MAX($L$3-$X226+$X$7-1,1))),99999,ROW(OFFSET($Z226,1,0,MAX($L$3-$X226+$X$7-1,1)))))-$X$7,0)
-OFFSET($Z$7,MAX(IF(ISERROR(OFFSET($Z$7,0,0,$X226-$X$7)),0,ROW(OFFSET($Z$7,0,0,$X226-$X$7))))-$X$7,0))
/(MIN(IF(ISERROR(OFFSET($Z226,1,0,MAX($L$3-$X226+$X$7-1,1))),99999,ROW(OFFSET($Z226,1,0,MAX($L$3-$X226+$X$7-1,1)))))
-MAX(IF(ISERROR(OFFSET($Z$7,0,0,$X226-$X$7)),0,ROW(OFFSET($Z$7,0,0,$X226-$X$7)))))</f>
        <v>-2.3152547132103249E-5</v>
      </c>
      <c r="AB226" s="78">
        <f t="shared" ca="1" si="43"/>
        <v>2.3099990850113752</v>
      </c>
      <c r="AC226" s="75">
        <f t="shared" ca="1" si="45"/>
        <v>146.33071600847208</v>
      </c>
      <c r="AD226" s="75">
        <f t="shared" ca="1" si="44"/>
        <v>0</v>
      </c>
      <c r="AF226" s="74">
        <f t="shared" ca="1" si="46"/>
        <v>110</v>
      </c>
      <c r="AG226" s="75">
        <f t="shared" ca="1" si="38"/>
        <v>2.3125458651958866</v>
      </c>
      <c r="AH226" s="75">
        <f t="shared" ca="1" si="39"/>
        <v>146.41244861101757</v>
      </c>
      <c r="AI226" s="75">
        <f t="shared" ca="1" si="40"/>
        <v>9.213910933514792E-2</v>
      </c>
    </row>
    <row r="227" spans="24:35" x14ac:dyDescent="0.2">
      <c r="X227" s="76">
        <f>ROW()</f>
        <v>227</v>
      </c>
      <c r="Y227" s="77">
        <f t="shared" ca="1" si="41"/>
        <v>329.5</v>
      </c>
      <c r="Z227" s="78" t="e">
        <f t="shared" ca="1" si="42"/>
        <v>#N/A</v>
      </c>
      <c r="AA227" s="79">
        <f t="array" aca="1" ref="AA227" ca="1">(OFFSET($Z$7,MIN(IF(ISERROR(OFFSET($Z227,1,0,MAX($L$3-$X227+$X$7-1,1))),99999,ROW(OFFSET($Z227,1,0,MAX($L$3-$X227+$X$7-1,1)))))-$X$7,0)
-OFFSET($Z$7,MAX(IF(ISERROR(OFFSET($Z$7,0,0,$X227-$X$7)),0,ROW(OFFSET($Z$7,0,0,$X227-$X$7))))-$X$7,0))
/(MIN(IF(ISERROR(OFFSET($Z227,1,0,MAX($L$3-$X227+$X$7-1,1))),99999,ROW(OFFSET($Z227,1,0,MAX($L$3-$X227+$X$7-1,1)))))
-MAX(IF(ISERROR(OFFSET($Z$7,0,0,$X227-$X$7)),0,ROW(OFFSET($Z$7,0,0,$X227-$X$7)))))</f>
        <v>-2.3152547132103249E-5</v>
      </c>
      <c r="AB227" s="78">
        <f t="shared" ca="1" si="43"/>
        <v>2.3099759324642433</v>
      </c>
      <c r="AC227" s="75">
        <f t="shared" ca="1" si="45"/>
        <v>146.32997278325271</v>
      </c>
      <c r="AD227" s="75">
        <f t="shared" ca="1" si="44"/>
        <v>0</v>
      </c>
      <c r="AF227" s="74">
        <f t="shared" ca="1" si="46"/>
        <v>111</v>
      </c>
      <c r="AG227" s="75">
        <f t="shared" ca="1" si="38"/>
        <v>2.3125227126487546</v>
      </c>
      <c r="AH227" s="75">
        <f t="shared" ca="1" si="39"/>
        <v>146.41170578517747</v>
      </c>
      <c r="AI227" s="75">
        <f t="shared" ca="1" si="40"/>
        <v>9.213910933514792E-2</v>
      </c>
    </row>
    <row r="228" spans="24:35" x14ac:dyDescent="0.2">
      <c r="X228" s="76">
        <f>ROW()</f>
        <v>228</v>
      </c>
      <c r="Y228" s="77">
        <f t="shared" ca="1" si="41"/>
        <v>331</v>
      </c>
      <c r="Z228" s="78" t="e">
        <f t="shared" ca="1" si="42"/>
        <v>#N/A</v>
      </c>
      <c r="AA228" s="79">
        <f t="array" aca="1" ref="AA228" ca="1">(OFFSET($Z$7,MIN(IF(ISERROR(OFFSET($Z228,1,0,MAX($L$3-$X228+$X$7-1,1))),99999,ROW(OFFSET($Z228,1,0,MAX($L$3-$X228+$X$7-1,1)))))-$X$7,0)
-OFFSET($Z$7,MAX(IF(ISERROR(OFFSET($Z$7,0,0,$X228-$X$7)),0,ROW(OFFSET($Z$7,0,0,$X228-$X$7))))-$X$7,0))
/(MIN(IF(ISERROR(OFFSET($Z228,1,0,MAX($L$3-$X228+$X$7-1,1))),99999,ROW(OFFSET($Z228,1,0,MAX($L$3-$X228+$X$7-1,1)))))
-MAX(IF(ISERROR(OFFSET($Z$7,0,0,$X228-$X$7)),0,ROW(OFFSET($Z$7,0,0,$X228-$X$7)))))</f>
        <v>-2.3152547132103249E-5</v>
      </c>
      <c r="AB228" s="78">
        <f t="shared" ca="1" si="43"/>
        <v>2.3099527799171113</v>
      </c>
      <c r="AC228" s="75">
        <f t="shared" ca="1" si="45"/>
        <v>146.32922955439955</v>
      </c>
      <c r="AD228" s="75">
        <f t="shared" ca="1" si="44"/>
        <v>0</v>
      </c>
      <c r="AF228" s="74">
        <f t="shared" ca="1" si="46"/>
        <v>111</v>
      </c>
      <c r="AG228" s="75">
        <f t="shared" ca="1" si="38"/>
        <v>2.3125227126487546</v>
      </c>
      <c r="AH228" s="75">
        <f t="shared" ca="1" si="39"/>
        <v>146.41170578517747</v>
      </c>
      <c r="AI228" s="75">
        <f t="shared" ca="1" si="40"/>
        <v>9.213910933514792E-2</v>
      </c>
    </row>
    <row r="229" spans="24:35" x14ac:dyDescent="0.2">
      <c r="X229" s="76">
        <f>ROW()</f>
        <v>229</v>
      </c>
      <c r="Y229" s="77">
        <f t="shared" ca="1" si="41"/>
        <v>332.5</v>
      </c>
      <c r="Z229" s="78" t="e">
        <f t="shared" ca="1" si="42"/>
        <v>#N/A</v>
      </c>
      <c r="AA229" s="79">
        <f t="array" aca="1" ref="AA229" ca="1">(OFFSET($Z$7,MIN(IF(ISERROR(OFFSET($Z229,1,0,MAX($L$3-$X229+$X$7-1,1))),99999,ROW(OFFSET($Z229,1,0,MAX($L$3-$X229+$X$7-1,1)))))-$X$7,0)
-OFFSET($Z$7,MAX(IF(ISERROR(OFFSET($Z$7,0,0,$X229-$X$7)),0,ROW(OFFSET($Z$7,0,0,$X229-$X$7))))-$X$7,0))
/(MIN(IF(ISERROR(OFFSET($Z229,1,0,MAX($L$3-$X229+$X$7-1,1))),99999,ROW(OFFSET($Z229,1,0,MAX($L$3-$X229+$X$7-1,1)))))
-MAX(IF(ISERROR(OFFSET($Z$7,0,0,$X229-$X$7)),0,ROW(OFFSET($Z$7,0,0,$X229-$X$7)))))</f>
        <v>-2.3152547132103249E-5</v>
      </c>
      <c r="AB229" s="78">
        <f t="shared" ca="1" si="43"/>
        <v>2.3099296273699794</v>
      </c>
      <c r="AC229" s="75">
        <f t="shared" ca="1" si="45"/>
        <v>146.32848632191264</v>
      </c>
      <c r="AD229" s="75">
        <f t="shared" ca="1" si="44"/>
        <v>0</v>
      </c>
      <c r="AF229" s="74">
        <f t="shared" ca="1" si="46"/>
        <v>112</v>
      </c>
      <c r="AG229" s="75">
        <f t="shared" ca="1" si="38"/>
        <v>2.3124995601016227</v>
      </c>
      <c r="AH229" s="75">
        <f t="shared" ca="1" si="39"/>
        <v>146.41096295570961</v>
      </c>
      <c r="AI229" s="75">
        <f t="shared" ca="1" si="40"/>
        <v>9.213910933514792E-2</v>
      </c>
    </row>
    <row r="230" spans="24:35" x14ac:dyDescent="0.2">
      <c r="X230" s="76">
        <f>ROW()</f>
        <v>230</v>
      </c>
      <c r="Y230" s="77">
        <f t="shared" ca="1" si="41"/>
        <v>334</v>
      </c>
      <c r="Z230" s="78" t="e">
        <f t="shared" ca="1" si="42"/>
        <v>#N/A</v>
      </c>
      <c r="AA230" s="79">
        <f t="array" aca="1" ref="AA230" ca="1">(OFFSET($Z$7,MIN(IF(ISERROR(OFFSET($Z230,1,0,MAX($L$3-$X230+$X$7-1,1))),99999,ROW(OFFSET($Z230,1,0,MAX($L$3-$X230+$X$7-1,1)))))-$X$7,0)
-OFFSET($Z$7,MAX(IF(ISERROR(OFFSET($Z$7,0,0,$X230-$X$7)),0,ROW(OFFSET($Z$7,0,0,$X230-$X$7))))-$X$7,0))
/(MIN(IF(ISERROR(OFFSET($Z230,1,0,MAX($L$3-$X230+$X$7-1,1))),99999,ROW(OFFSET($Z230,1,0,MAX($L$3-$X230+$X$7-1,1)))))
-MAX(IF(ISERROR(OFFSET($Z$7,0,0,$X230-$X$7)),0,ROW(OFFSET($Z$7,0,0,$X230-$X$7)))))</f>
        <v>-2.3152547132103249E-5</v>
      </c>
      <c r="AB230" s="78">
        <f t="shared" ca="1" si="43"/>
        <v>2.3099064748228475</v>
      </c>
      <c r="AC230" s="75">
        <f t="shared" ca="1" si="45"/>
        <v>146.32774308579187</v>
      </c>
      <c r="AD230" s="75">
        <f t="shared" ca="1" si="44"/>
        <v>0</v>
      </c>
      <c r="AF230" s="74">
        <f t="shared" ca="1" si="46"/>
        <v>112</v>
      </c>
      <c r="AG230" s="75">
        <f t="shared" ca="1" si="38"/>
        <v>2.3124995601016227</v>
      </c>
      <c r="AH230" s="75">
        <f t="shared" ca="1" si="39"/>
        <v>146.41096295570961</v>
      </c>
      <c r="AI230" s="75">
        <f t="shared" ca="1" si="40"/>
        <v>9.213910933514792E-2</v>
      </c>
    </row>
    <row r="231" spans="24:35" x14ac:dyDescent="0.2">
      <c r="X231" s="76">
        <f>ROW()</f>
        <v>231</v>
      </c>
      <c r="Y231" s="77">
        <f t="shared" ca="1" si="41"/>
        <v>335.5</v>
      </c>
      <c r="Z231" s="78" t="e">
        <f t="shared" ca="1" si="42"/>
        <v>#N/A</v>
      </c>
      <c r="AA231" s="79">
        <f t="array" aca="1" ref="AA231" ca="1">(OFFSET($Z$7,MIN(IF(ISERROR(OFFSET($Z231,1,0,MAX($L$3-$X231+$X$7-1,1))),99999,ROW(OFFSET($Z231,1,0,MAX($L$3-$X231+$X$7-1,1)))))-$X$7,0)
-OFFSET($Z$7,MAX(IF(ISERROR(OFFSET($Z$7,0,0,$X231-$X$7)),0,ROW(OFFSET($Z$7,0,0,$X231-$X$7))))-$X$7,0))
/(MIN(IF(ISERROR(OFFSET($Z231,1,0,MAX($L$3-$X231+$X$7-1,1))),99999,ROW(OFFSET($Z231,1,0,MAX($L$3-$X231+$X$7-1,1)))))
-MAX(IF(ISERROR(OFFSET($Z$7,0,0,$X231-$X$7)),0,ROW(OFFSET($Z$7,0,0,$X231-$X$7)))))</f>
        <v>-2.3152547132103249E-5</v>
      </c>
      <c r="AB231" s="78">
        <f t="shared" ca="1" si="43"/>
        <v>2.3098833222757156</v>
      </c>
      <c r="AC231" s="75">
        <f t="shared" ca="1" si="45"/>
        <v>146.32699984603721</v>
      </c>
      <c r="AD231" s="75">
        <f t="shared" ca="1" si="44"/>
        <v>0</v>
      </c>
      <c r="AF231" s="74">
        <f t="shared" ca="1" si="46"/>
        <v>113</v>
      </c>
      <c r="AG231" s="75">
        <f t="shared" ca="1" si="38"/>
        <v>2.3124764075544908</v>
      </c>
      <c r="AH231" s="75">
        <f t="shared" ca="1" si="39"/>
        <v>146.41022012261394</v>
      </c>
      <c r="AI231" s="75">
        <f t="shared" ca="1" si="40"/>
        <v>9.213910933514792E-2</v>
      </c>
    </row>
    <row r="232" spans="24:35" x14ac:dyDescent="0.2">
      <c r="X232" s="76">
        <f>ROW()</f>
        <v>232</v>
      </c>
      <c r="Y232" s="77">
        <f t="shared" ca="1" si="41"/>
        <v>337</v>
      </c>
      <c r="Z232" s="78" t="e">
        <f t="shared" ca="1" si="42"/>
        <v>#N/A</v>
      </c>
      <c r="AA232" s="79">
        <f t="array" aca="1" ref="AA232" ca="1">(OFFSET($Z$7,MIN(IF(ISERROR(OFFSET($Z232,1,0,MAX($L$3-$X232+$X$7-1,1))),99999,ROW(OFFSET($Z232,1,0,MAX($L$3-$X232+$X$7-1,1)))))-$X$7,0)
-OFFSET($Z$7,MAX(IF(ISERROR(OFFSET($Z$7,0,0,$X232-$X$7)),0,ROW(OFFSET($Z$7,0,0,$X232-$X$7))))-$X$7,0))
/(MIN(IF(ISERROR(OFFSET($Z232,1,0,MAX($L$3-$X232+$X$7-1,1))),99999,ROW(OFFSET($Z232,1,0,MAX($L$3-$X232+$X$7-1,1)))))
-MAX(IF(ISERROR(OFFSET($Z$7,0,0,$X232-$X$7)),0,ROW(OFFSET($Z$7,0,0,$X232-$X$7)))))</f>
        <v>-2.3152547132103249E-5</v>
      </c>
      <c r="AB232" s="78">
        <f t="shared" ca="1" si="43"/>
        <v>2.3098601697285837</v>
      </c>
      <c r="AC232" s="75">
        <f t="shared" ca="1" si="45"/>
        <v>146.32625660264856</v>
      </c>
      <c r="AD232" s="75">
        <f t="shared" ca="1" si="44"/>
        <v>0</v>
      </c>
      <c r="AF232" s="74">
        <f t="shared" ca="1" si="46"/>
        <v>113</v>
      </c>
      <c r="AG232" s="75">
        <f t="shared" ca="1" si="38"/>
        <v>2.3124764075544908</v>
      </c>
      <c r="AH232" s="75">
        <f t="shared" ca="1" si="39"/>
        <v>146.41022012261394</v>
      </c>
      <c r="AI232" s="75">
        <f t="shared" ca="1" si="40"/>
        <v>9.213910933514792E-2</v>
      </c>
    </row>
    <row r="233" spans="24:35" x14ac:dyDescent="0.2">
      <c r="X233" s="76">
        <f>ROW()</f>
        <v>233</v>
      </c>
      <c r="Y233" s="77">
        <f t="shared" ca="1" si="41"/>
        <v>338.5</v>
      </c>
      <c r="Z233" s="78" t="e">
        <f t="shared" ca="1" si="42"/>
        <v>#N/A</v>
      </c>
      <c r="AA233" s="79">
        <f t="array" aca="1" ref="AA233" ca="1">(OFFSET($Z$7,MIN(IF(ISERROR(OFFSET($Z233,1,0,MAX($L$3-$X233+$X$7-1,1))),99999,ROW(OFFSET($Z233,1,0,MAX($L$3-$X233+$X$7-1,1)))))-$X$7,0)
-OFFSET($Z$7,MAX(IF(ISERROR(OFFSET($Z$7,0,0,$X233-$X$7)),0,ROW(OFFSET($Z$7,0,0,$X233-$X$7))))-$X$7,0))
/(MIN(IF(ISERROR(OFFSET($Z233,1,0,MAX($L$3-$X233+$X$7-1,1))),99999,ROW(OFFSET($Z233,1,0,MAX($L$3-$X233+$X$7-1,1)))))
-MAX(IF(ISERROR(OFFSET($Z$7,0,0,$X233-$X$7)),0,ROW(OFFSET($Z$7,0,0,$X233-$X$7)))))</f>
        <v>-2.3152547132103249E-5</v>
      </c>
      <c r="AB233" s="78">
        <f t="shared" ca="1" si="43"/>
        <v>2.3098370171814517</v>
      </c>
      <c r="AC233" s="75">
        <f t="shared" ca="1" si="45"/>
        <v>146.3255133556259</v>
      </c>
      <c r="AD233" s="75">
        <f t="shared" ca="1" si="44"/>
        <v>0</v>
      </c>
      <c r="AF233" s="74">
        <f t="shared" ca="1" si="46"/>
        <v>114</v>
      </c>
      <c r="AG233" s="75">
        <f t="shared" ca="1" si="38"/>
        <v>2.3124532550073589</v>
      </c>
      <c r="AH233" s="75">
        <f t="shared" ca="1" si="39"/>
        <v>146.4094772858904</v>
      </c>
      <c r="AI233" s="75">
        <f t="shared" ca="1" si="40"/>
        <v>9.213910933514792E-2</v>
      </c>
    </row>
    <row r="234" spans="24:35" x14ac:dyDescent="0.2">
      <c r="X234" s="76">
        <f>ROW()</f>
        <v>234</v>
      </c>
      <c r="Y234" s="77">
        <f t="shared" ca="1" si="41"/>
        <v>340</v>
      </c>
      <c r="Z234" s="78" t="e">
        <f t="shared" ca="1" si="42"/>
        <v>#N/A</v>
      </c>
      <c r="AA234" s="79">
        <f t="array" aca="1" ref="AA234" ca="1">(OFFSET($Z$7,MIN(IF(ISERROR(OFFSET($Z234,1,0,MAX($L$3-$X234+$X$7-1,1))),99999,ROW(OFFSET($Z234,1,0,MAX($L$3-$X234+$X$7-1,1)))))-$X$7,0)
-OFFSET($Z$7,MAX(IF(ISERROR(OFFSET($Z$7,0,0,$X234-$X$7)),0,ROW(OFFSET($Z$7,0,0,$X234-$X$7))))-$X$7,0))
/(MIN(IF(ISERROR(OFFSET($Z234,1,0,MAX($L$3-$X234+$X$7-1,1))),99999,ROW(OFFSET($Z234,1,0,MAX($L$3-$X234+$X$7-1,1)))))
-MAX(IF(ISERROR(OFFSET($Z$7,0,0,$X234-$X$7)),0,ROW(OFFSET($Z$7,0,0,$X234-$X$7)))))</f>
        <v>-2.3152547132103249E-5</v>
      </c>
      <c r="AB234" s="78">
        <f t="shared" ca="1" si="43"/>
        <v>2.3098138646343198</v>
      </c>
      <c r="AC234" s="75">
        <f t="shared" ca="1" si="45"/>
        <v>146.32477010496919</v>
      </c>
      <c r="AD234" s="75">
        <f t="shared" ca="1" si="44"/>
        <v>0</v>
      </c>
      <c r="AF234" s="74">
        <f t="shared" ca="1" si="46"/>
        <v>114</v>
      </c>
      <c r="AG234" s="75">
        <f t="shared" ca="1" si="38"/>
        <v>2.3124532550073589</v>
      </c>
      <c r="AH234" s="75">
        <f t="shared" ca="1" si="39"/>
        <v>146.4094772858904</v>
      </c>
      <c r="AI234" s="75">
        <f t="shared" ca="1" si="40"/>
        <v>9.213910933514792E-2</v>
      </c>
    </row>
    <row r="235" spans="24:35" x14ac:dyDescent="0.2">
      <c r="X235" s="76">
        <f>ROW()</f>
        <v>235</v>
      </c>
      <c r="Y235" s="77">
        <f t="shared" ca="1" si="41"/>
        <v>341.5</v>
      </c>
      <c r="Z235" s="78" t="e">
        <f t="shared" ca="1" si="42"/>
        <v>#N/A</v>
      </c>
      <c r="AA235" s="79">
        <f t="array" aca="1" ref="AA235" ca="1">(OFFSET($Z$7,MIN(IF(ISERROR(OFFSET($Z235,1,0,MAX($L$3-$X235+$X$7-1,1))),99999,ROW(OFFSET($Z235,1,0,MAX($L$3-$X235+$X$7-1,1)))))-$X$7,0)
-OFFSET($Z$7,MAX(IF(ISERROR(OFFSET($Z$7,0,0,$X235-$X$7)),0,ROW(OFFSET($Z$7,0,0,$X235-$X$7))))-$X$7,0))
/(MIN(IF(ISERROR(OFFSET($Z235,1,0,MAX($L$3-$X235+$X$7-1,1))),99999,ROW(OFFSET($Z235,1,0,MAX($L$3-$X235+$X$7-1,1)))))
-MAX(IF(ISERROR(OFFSET($Z$7,0,0,$X235-$X$7)),0,ROW(OFFSET($Z$7,0,0,$X235-$X$7)))))</f>
        <v>-2.3152547132103249E-5</v>
      </c>
      <c r="AB235" s="78">
        <f t="shared" ca="1" si="43"/>
        <v>2.3097907120871879</v>
      </c>
      <c r="AC235" s="75">
        <f t="shared" ca="1" si="45"/>
        <v>146.32402685067834</v>
      </c>
      <c r="AD235" s="75">
        <f t="shared" ca="1" si="44"/>
        <v>0</v>
      </c>
      <c r="AF235" s="74">
        <f t="shared" ca="1" si="46"/>
        <v>115</v>
      </c>
      <c r="AG235" s="75">
        <f t="shared" ca="1" si="38"/>
        <v>2.312430102460227</v>
      </c>
      <c r="AH235" s="75">
        <f t="shared" ca="1" si="39"/>
        <v>146.40873444553895</v>
      </c>
      <c r="AI235" s="75">
        <f t="shared" ca="1" si="40"/>
        <v>9.213910933514792E-2</v>
      </c>
    </row>
    <row r="236" spans="24:35" x14ac:dyDescent="0.2">
      <c r="X236" s="76">
        <f>ROW()</f>
        <v>236</v>
      </c>
      <c r="Y236" s="77">
        <f t="shared" ca="1" si="41"/>
        <v>343</v>
      </c>
      <c r="Z236" s="78" t="e">
        <f t="shared" ca="1" si="42"/>
        <v>#N/A</v>
      </c>
      <c r="AA236" s="79">
        <f t="array" aca="1" ref="AA236" ca="1">(OFFSET($Z$7,MIN(IF(ISERROR(OFFSET($Z236,1,0,MAX($L$3-$X236+$X$7-1,1))),99999,ROW(OFFSET($Z236,1,0,MAX($L$3-$X236+$X$7-1,1)))))-$X$7,0)
-OFFSET($Z$7,MAX(IF(ISERROR(OFFSET($Z$7,0,0,$X236-$X$7)),0,ROW(OFFSET($Z$7,0,0,$X236-$X$7))))-$X$7,0))
/(MIN(IF(ISERROR(OFFSET($Z236,1,0,MAX($L$3-$X236+$X$7-1,1))),99999,ROW(OFFSET($Z236,1,0,MAX($L$3-$X236+$X$7-1,1)))))
-MAX(IF(ISERROR(OFFSET($Z$7,0,0,$X236-$X$7)),0,ROW(OFFSET($Z$7,0,0,$X236-$X$7)))))</f>
        <v>-2.3152547132103249E-5</v>
      </c>
      <c r="AB236" s="78">
        <f t="shared" ca="1" si="43"/>
        <v>2.309767559540056</v>
      </c>
      <c r="AC236" s="75">
        <f t="shared" ca="1" si="45"/>
        <v>146.32328359275331</v>
      </c>
      <c r="AD236" s="75">
        <f t="shared" ca="1" si="44"/>
        <v>0</v>
      </c>
      <c r="AF236" s="74">
        <f t="shared" ca="1" si="46"/>
        <v>115</v>
      </c>
      <c r="AG236" s="75">
        <f t="shared" ca="1" si="38"/>
        <v>2.312430102460227</v>
      </c>
      <c r="AH236" s="75">
        <f t="shared" ca="1" si="39"/>
        <v>146.40873444553895</v>
      </c>
      <c r="AI236" s="75">
        <f t="shared" ca="1" si="40"/>
        <v>9.213910933514792E-2</v>
      </c>
    </row>
    <row r="237" spans="24:35" x14ac:dyDescent="0.2">
      <c r="X237" s="76">
        <f>ROW()</f>
        <v>237</v>
      </c>
      <c r="Y237" s="77">
        <f t="shared" ca="1" si="41"/>
        <v>344.5</v>
      </c>
      <c r="Z237" s="78" t="e">
        <f t="shared" ca="1" si="42"/>
        <v>#N/A</v>
      </c>
      <c r="AA237" s="79">
        <f t="array" aca="1" ref="AA237" ca="1">(OFFSET($Z$7,MIN(IF(ISERROR(OFFSET($Z237,1,0,MAX($L$3-$X237+$X$7-1,1))),99999,ROW(OFFSET($Z237,1,0,MAX($L$3-$X237+$X$7-1,1)))))-$X$7,0)
-OFFSET($Z$7,MAX(IF(ISERROR(OFFSET($Z$7,0,0,$X237-$X$7)),0,ROW(OFFSET($Z$7,0,0,$X237-$X$7))))-$X$7,0))
/(MIN(IF(ISERROR(OFFSET($Z237,1,0,MAX($L$3-$X237+$X$7-1,1))),99999,ROW(OFFSET($Z237,1,0,MAX($L$3-$X237+$X$7-1,1)))))
-MAX(IF(ISERROR(OFFSET($Z$7,0,0,$X237-$X$7)),0,ROW(OFFSET($Z$7,0,0,$X237-$X$7)))))</f>
        <v>-2.3152547132103249E-5</v>
      </c>
      <c r="AB237" s="78">
        <f t="shared" ca="1" si="43"/>
        <v>2.309744406992924</v>
      </c>
      <c r="AC237" s="75">
        <f t="shared" ca="1" si="45"/>
        <v>146.32254033119409</v>
      </c>
      <c r="AD237" s="75">
        <f t="shared" ca="1" si="44"/>
        <v>0</v>
      </c>
      <c r="AF237" s="74">
        <f t="shared" ca="1" si="46"/>
        <v>116</v>
      </c>
      <c r="AG237" s="75">
        <f t="shared" ca="1" si="38"/>
        <v>2.312406949913095</v>
      </c>
      <c r="AH237" s="75">
        <f t="shared" ca="1" si="39"/>
        <v>146.4079916015595</v>
      </c>
      <c r="AI237" s="75">
        <f t="shared" ca="1" si="40"/>
        <v>9.213910933514792E-2</v>
      </c>
    </row>
    <row r="238" spans="24:35" x14ac:dyDescent="0.2">
      <c r="X238" s="76">
        <f>ROW()</f>
        <v>238</v>
      </c>
      <c r="Y238" s="77">
        <f t="shared" ca="1" si="41"/>
        <v>346</v>
      </c>
      <c r="Z238" s="78" t="e">
        <f t="shared" ca="1" si="42"/>
        <v>#N/A</v>
      </c>
      <c r="AA238" s="79">
        <f t="array" aca="1" ref="AA238" ca="1">(OFFSET($Z$7,MIN(IF(ISERROR(OFFSET($Z238,1,0,MAX($L$3-$X238+$X$7-1,1))),99999,ROW(OFFSET($Z238,1,0,MAX($L$3-$X238+$X$7-1,1)))))-$X$7,0)
-OFFSET($Z$7,MAX(IF(ISERROR(OFFSET($Z$7,0,0,$X238-$X$7)),0,ROW(OFFSET($Z$7,0,0,$X238-$X$7))))-$X$7,0))
/(MIN(IF(ISERROR(OFFSET($Z238,1,0,MAX($L$3-$X238+$X$7-1,1))),99999,ROW(OFFSET($Z238,1,0,MAX($L$3-$X238+$X$7-1,1)))))
-MAX(IF(ISERROR(OFFSET($Z$7,0,0,$X238-$X$7)),0,ROW(OFFSET($Z$7,0,0,$X238-$X$7)))))</f>
        <v>-2.3152547132103249E-5</v>
      </c>
      <c r="AB238" s="78">
        <f t="shared" ca="1" si="43"/>
        <v>2.3097212544457921</v>
      </c>
      <c r="AC238" s="75">
        <f t="shared" ca="1" si="45"/>
        <v>146.3217970660005</v>
      </c>
      <c r="AD238" s="75">
        <f t="shared" ca="1" si="44"/>
        <v>0</v>
      </c>
      <c r="AF238" s="74">
        <f t="shared" ca="1" si="46"/>
        <v>116</v>
      </c>
      <c r="AG238" s="75">
        <f t="shared" ca="1" si="38"/>
        <v>2.312406949913095</v>
      </c>
      <c r="AH238" s="75">
        <f t="shared" ca="1" si="39"/>
        <v>146.4079916015595</v>
      </c>
      <c r="AI238" s="75">
        <f t="shared" ca="1" si="40"/>
        <v>9.213910933514792E-2</v>
      </c>
    </row>
    <row r="239" spans="24:35" x14ac:dyDescent="0.2">
      <c r="X239" s="76">
        <f>ROW()</f>
        <v>239</v>
      </c>
      <c r="Y239" s="77">
        <f t="shared" ca="1" si="41"/>
        <v>347.5</v>
      </c>
      <c r="Z239" s="78" t="e">
        <f t="shared" ca="1" si="42"/>
        <v>#N/A</v>
      </c>
      <c r="AA239" s="79">
        <f t="array" aca="1" ref="AA239" ca="1">(OFFSET($Z$7,MIN(IF(ISERROR(OFFSET($Z239,1,0,MAX($L$3-$X239+$X$7-1,1))),99999,ROW(OFFSET($Z239,1,0,MAX($L$3-$X239+$X$7-1,1)))))-$X$7,0)
-OFFSET($Z$7,MAX(IF(ISERROR(OFFSET($Z$7,0,0,$X239-$X$7)),0,ROW(OFFSET($Z$7,0,0,$X239-$X$7))))-$X$7,0))
/(MIN(IF(ISERROR(OFFSET($Z239,1,0,MAX($L$3-$X239+$X$7-1,1))),99999,ROW(OFFSET($Z239,1,0,MAX($L$3-$X239+$X$7-1,1)))))
-MAX(IF(ISERROR(OFFSET($Z$7,0,0,$X239-$X$7)),0,ROW(OFFSET($Z$7,0,0,$X239-$X$7)))))</f>
        <v>-2.3152547132103249E-5</v>
      </c>
      <c r="AB239" s="78">
        <f t="shared" ca="1" si="43"/>
        <v>2.3096981018986602</v>
      </c>
      <c r="AC239" s="75">
        <f t="shared" ca="1" si="45"/>
        <v>146.3210537971726</v>
      </c>
      <c r="AD239" s="75">
        <f t="shared" ca="1" si="44"/>
        <v>0</v>
      </c>
      <c r="AF239" s="74">
        <f t="shared" ca="1" si="46"/>
        <v>117</v>
      </c>
      <c r="AG239" s="75">
        <f t="shared" ca="1" si="38"/>
        <v>2.3123837973659631</v>
      </c>
      <c r="AH239" s="75">
        <f t="shared" ca="1" si="39"/>
        <v>146.40724875395205</v>
      </c>
      <c r="AI239" s="75">
        <f t="shared" ca="1" si="40"/>
        <v>9.213910933514792E-2</v>
      </c>
    </row>
    <row r="240" spans="24:35" x14ac:dyDescent="0.2">
      <c r="X240" s="76">
        <f>ROW()</f>
        <v>240</v>
      </c>
      <c r="Y240" s="77">
        <f t="shared" ca="1" si="41"/>
        <v>349</v>
      </c>
      <c r="Z240" s="78" t="e">
        <f t="shared" ca="1" si="42"/>
        <v>#N/A</v>
      </c>
      <c r="AA240" s="79">
        <f t="array" aca="1" ref="AA240" ca="1">(OFFSET($Z$7,MIN(IF(ISERROR(OFFSET($Z240,1,0,MAX($L$3-$X240+$X$7-1,1))),99999,ROW(OFFSET($Z240,1,0,MAX($L$3-$X240+$X$7-1,1)))))-$X$7,0)
-OFFSET($Z$7,MAX(IF(ISERROR(OFFSET($Z$7,0,0,$X240-$X$7)),0,ROW(OFFSET($Z$7,0,0,$X240-$X$7))))-$X$7,0))
/(MIN(IF(ISERROR(OFFSET($Z240,1,0,MAX($L$3-$X240+$X$7-1,1))),99999,ROW(OFFSET($Z240,1,0,MAX($L$3-$X240+$X$7-1,1)))))
-MAX(IF(ISERROR(OFFSET($Z$7,0,0,$X240-$X$7)),0,ROW(OFFSET($Z$7,0,0,$X240-$X$7)))))</f>
        <v>-2.3152547132103249E-5</v>
      </c>
      <c r="AB240" s="78">
        <f t="shared" ca="1" si="43"/>
        <v>2.3096749493515283</v>
      </c>
      <c r="AC240" s="75">
        <f t="shared" ca="1" si="45"/>
        <v>146.32031052471032</v>
      </c>
      <c r="AD240" s="75">
        <f t="shared" ca="1" si="44"/>
        <v>0</v>
      </c>
      <c r="AF240" s="74">
        <f t="shared" ca="1" si="46"/>
        <v>117</v>
      </c>
      <c r="AG240" s="75">
        <f t="shared" ca="1" si="38"/>
        <v>2.3123837973659631</v>
      </c>
      <c r="AH240" s="75">
        <f t="shared" ca="1" si="39"/>
        <v>146.40724875395205</v>
      </c>
      <c r="AI240" s="75">
        <f t="shared" ca="1" si="40"/>
        <v>9.213910933514792E-2</v>
      </c>
    </row>
    <row r="241" spans="24:35" x14ac:dyDescent="0.2">
      <c r="X241" s="76">
        <f>ROW()</f>
        <v>241</v>
      </c>
      <c r="Y241" s="77">
        <f t="shared" ca="1" si="41"/>
        <v>350.5</v>
      </c>
      <c r="Z241" s="78" t="e">
        <f t="shared" ca="1" si="42"/>
        <v>#N/A</v>
      </c>
      <c r="AA241" s="79">
        <f t="array" aca="1" ref="AA241" ca="1">(OFFSET($Z$7,MIN(IF(ISERROR(OFFSET($Z241,1,0,MAX($L$3-$X241+$X$7-1,1))),99999,ROW(OFFSET($Z241,1,0,MAX($L$3-$X241+$X$7-1,1)))))-$X$7,0)
-OFFSET($Z$7,MAX(IF(ISERROR(OFFSET($Z$7,0,0,$X241-$X$7)),0,ROW(OFFSET($Z$7,0,0,$X241-$X$7))))-$X$7,0))
/(MIN(IF(ISERROR(OFFSET($Z241,1,0,MAX($L$3-$X241+$X$7-1,1))),99999,ROW(OFFSET($Z241,1,0,MAX($L$3-$X241+$X$7-1,1)))))
-MAX(IF(ISERROR(OFFSET($Z$7,0,0,$X241-$X$7)),0,ROW(OFFSET($Z$7,0,0,$X241-$X$7)))))</f>
        <v>-2.3152547132103249E-5</v>
      </c>
      <c r="AB241" s="78">
        <f t="shared" ca="1" si="43"/>
        <v>2.3096517968043964</v>
      </c>
      <c r="AC241" s="75">
        <f t="shared" ca="1" si="45"/>
        <v>146.31956724861357</v>
      </c>
      <c r="AD241" s="75">
        <f t="shared" ca="1" si="44"/>
        <v>0</v>
      </c>
      <c r="AF241" s="74">
        <f t="shared" ca="1" si="46"/>
        <v>118</v>
      </c>
      <c r="AG241" s="75">
        <f t="shared" ca="1" si="38"/>
        <v>2.3123606448188312</v>
      </c>
      <c r="AH241" s="75">
        <f t="shared" ca="1" si="39"/>
        <v>146.4065059027165</v>
      </c>
      <c r="AI241" s="75">
        <f t="shared" ca="1" si="40"/>
        <v>9.213910933514792E-2</v>
      </c>
    </row>
    <row r="242" spans="24:35" x14ac:dyDescent="0.2">
      <c r="X242" s="76">
        <f>ROW()</f>
        <v>242</v>
      </c>
      <c r="Y242" s="77">
        <f t="shared" ca="1" si="41"/>
        <v>352</v>
      </c>
      <c r="Z242" s="78" t="e">
        <f t="shared" ca="1" si="42"/>
        <v>#N/A</v>
      </c>
      <c r="AA242" s="79">
        <f t="array" aca="1" ref="AA242" ca="1">(OFFSET($Z$7,MIN(IF(ISERROR(OFFSET($Z242,1,0,MAX($L$3-$X242+$X$7-1,1))),99999,ROW(OFFSET($Z242,1,0,MAX($L$3-$X242+$X$7-1,1)))))-$X$7,0)
-OFFSET($Z$7,MAX(IF(ISERROR(OFFSET($Z$7,0,0,$X242-$X$7)),0,ROW(OFFSET($Z$7,0,0,$X242-$X$7))))-$X$7,0))
/(MIN(IF(ISERROR(OFFSET($Z242,1,0,MAX($L$3-$X242+$X$7-1,1))),99999,ROW(OFFSET($Z242,1,0,MAX($L$3-$X242+$X$7-1,1)))))
-MAX(IF(ISERROR(OFFSET($Z$7,0,0,$X242-$X$7)),0,ROW(OFFSET($Z$7,0,0,$X242-$X$7)))))</f>
        <v>-2.3152547132103249E-5</v>
      </c>
      <c r="AB242" s="78">
        <f t="shared" ca="1" si="43"/>
        <v>2.3096286442572644</v>
      </c>
      <c r="AC242" s="75">
        <f t="shared" ca="1" si="45"/>
        <v>146.31882396888233</v>
      </c>
      <c r="AD242" s="75">
        <f t="shared" ca="1" si="44"/>
        <v>0</v>
      </c>
      <c r="AF242" s="74">
        <f t="shared" ca="1" si="46"/>
        <v>118</v>
      </c>
      <c r="AG242" s="75">
        <f t="shared" ca="1" si="38"/>
        <v>2.3123606448188312</v>
      </c>
      <c r="AH242" s="75">
        <f t="shared" ca="1" si="39"/>
        <v>146.4065059027165</v>
      </c>
      <c r="AI242" s="75">
        <f t="shared" ca="1" si="40"/>
        <v>9.213910933514792E-2</v>
      </c>
    </row>
    <row r="243" spans="24:35" x14ac:dyDescent="0.2">
      <c r="X243" s="76">
        <f>ROW()</f>
        <v>243</v>
      </c>
      <c r="Y243" s="77">
        <f t="shared" ca="1" si="41"/>
        <v>353.5</v>
      </c>
      <c r="Z243" s="78" t="e">
        <f t="shared" ca="1" si="42"/>
        <v>#N/A</v>
      </c>
      <c r="AA243" s="79">
        <f t="array" aca="1" ref="AA243" ca="1">(OFFSET($Z$7,MIN(IF(ISERROR(OFFSET($Z243,1,0,MAX($L$3-$X243+$X$7-1,1))),99999,ROW(OFFSET($Z243,1,0,MAX($L$3-$X243+$X$7-1,1)))))-$X$7,0)
-OFFSET($Z$7,MAX(IF(ISERROR(OFFSET($Z$7,0,0,$X243-$X$7)),0,ROW(OFFSET($Z$7,0,0,$X243-$X$7))))-$X$7,0))
/(MIN(IF(ISERROR(OFFSET($Z243,1,0,MAX($L$3-$X243+$X$7-1,1))),99999,ROW(OFFSET($Z243,1,0,MAX($L$3-$X243+$X$7-1,1)))))
-MAX(IF(ISERROR(OFFSET($Z$7,0,0,$X243-$X$7)),0,ROW(OFFSET($Z$7,0,0,$X243-$X$7)))))</f>
        <v>-2.3152547132103249E-5</v>
      </c>
      <c r="AB243" s="78">
        <f t="shared" ca="1" si="43"/>
        <v>2.3096054917101325</v>
      </c>
      <c r="AC243" s="75">
        <f t="shared" ca="1" si="45"/>
        <v>146.31808068551655</v>
      </c>
      <c r="AD243" s="75">
        <f t="shared" ca="1" si="44"/>
        <v>0</v>
      </c>
      <c r="AF243" s="74">
        <f t="shared" ca="1" si="46"/>
        <v>119</v>
      </c>
      <c r="AG243" s="75">
        <f t="shared" ca="1" si="38"/>
        <v>2.3123374922716993</v>
      </c>
      <c r="AH243" s="75">
        <f t="shared" ca="1" si="39"/>
        <v>146.40576304785284</v>
      </c>
      <c r="AI243" s="75">
        <f t="shared" ca="1" si="40"/>
        <v>9.213910933514792E-2</v>
      </c>
    </row>
    <row r="244" spans="24:35" x14ac:dyDescent="0.2">
      <c r="X244" s="76">
        <f>ROW()</f>
        <v>244</v>
      </c>
      <c r="Y244" s="77">
        <f t="shared" ca="1" si="41"/>
        <v>355</v>
      </c>
      <c r="Z244" s="78" t="e">
        <f t="shared" ca="1" si="42"/>
        <v>#N/A</v>
      </c>
      <c r="AA244" s="79">
        <f t="array" aca="1" ref="AA244" ca="1">(OFFSET($Z$7,MIN(IF(ISERROR(OFFSET($Z244,1,0,MAX($L$3-$X244+$X$7-1,1))),99999,ROW(OFFSET($Z244,1,0,MAX($L$3-$X244+$X$7-1,1)))))-$X$7,0)
-OFFSET($Z$7,MAX(IF(ISERROR(OFFSET($Z$7,0,0,$X244-$X$7)),0,ROW(OFFSET($Z$7,0,0,$X244-$X$7))))-$X$7,0))
/(MIN(IF(ISERROR(OFFSET($Z244,1,0,MAX($L$3-$X244+$X$7-1,1))),99999,ROW(OFFSET($Z244,1,0,MAX($L$3-$X244+$X$7-1,1)))))
-MAX(IF(ISERROR(OFFSET($Z$7,0,0,$X244-$X$7)),0,ROW(OFFSET($Z$7,0,0,$X244-$X$7)))))</f>
        <v>-2.3152547132103249E-5</v>
      </c>
      <c r="AB244" s="78">
        <f t="shared" ca="1" si="43"/>
        <v>2.3095823391630006</v>
      </c>
      <c r="AC244" s="75">
        <f t="shared" ca="1" si="45"/>
        <v>146.31733739851612</v>
      </c>
      <c r="AD244" s="75">
        <f t="shared" ca="1" si="44"/>
        <v>0</v>
      </c>
      <c r="AF244" s="74">
        <f t="shared" ca="1" si="46"/>
        <v>119</v>
      </c>
      <c r="AG244" s="75">
        <f t="shared" ca="1" si="38"/>
        <v>2.3123374922716993</v>
      </c>
      <c r="AH244" s="75">
        <f t="shared" ca="1" si="39"/>
        <v>146.40576304785284</v>
      </c>
      <c r="AI244" s="75">
        <f t="shared" ca="1" si="40"/>
        <v>9.213910933514792E-2</v>
      </c>
    </row>
    <row r="245" spans="24:35" x14ac:dyDescent="0.2">
      <c r="X245" s="76">
        <f>ROW()</f>
        <v>245</v>
      </c>
      <c r="Y245" s="77">
        <f t="shared" ca="1" si="41"/>
        <v>356.5</v>
      </c>
      <c r="Z245" s="78" t="e">
        <f t="shared" ca="1" si="42"/>
        <v>#N/A</v>
      </c>
      <c r="AA245" s="79">
        <f t="array" aca="1" ref="AA245" ca="1">(OFFSET($Z$7,MIN(IF(ISERROR(OFFSET($Z245,1,0,MAX($L$3-$X245+$X$7-1,1))),99999,ROW(OFFSET($Z245,1,0,MAX($L$3-$X245+$X$7-1,1)))))-$X$7,0)
-OFFSET($Z$7,MAX(IF(ISERROR(OFFSET($Z$7,0,0,$X245-$X$7)),0,ROW(OFFSET($Z$7,0,0,$X245-$X$7))))-$X$7,0))
/(MIN(IF(ISERROR(OFFSET($Z245,1,0,MAX($L$3-$X245+$X$7-1,1))),99999,ROW(OFFSET($Z245,1,0,MAX($L$3-$X245+$X$7-1,1)))))
-MAX(IF(ISERROR(OFFSET($Z$7,0,0,$X245-$X$7)),0,ROW(OFFSET($Z$7,0,0,$X245-$X$7)))))</f>
        <v>-2.3152547132103249E-5</v>
      </c>
      <c r="AB245" s="78">
        <f t="shared" ca="1" si="43"/>
        <v>2.3095591866158687</v>
      </c>
      <c r="AC245" s="75">
        <f t="shared" ca="1" si="45"/>
        <v>146.31659410788103</v>
      </c>
      <c r="AD245" s="75">
        <f t="shared" ca="1" si="44"/>
        <v>0</v>
      </c>
      <c r="AF245" s="74">
        <f t="shared" ca="1" si="46"/>
        <v>120</v>
      </c>
      <c r="AG245" s="75">
        <f t="shared" ref="AG245:AG308" ca="1" si="47">OFFSET(AB$7,(ROW()-ROW(AB$7))/2,0)</f>
        <v>2.3123143397245673</v>
      </c>
      <c r="AH245" s="75">
        <f t="shared" ref="AH245:AH308" ca="1" si="48">OFFSET(AC$7,(ROW()-ROW(AC$7))/2,0)</f>
        <v>146.40502018936098</v>
      </c>
      <c r="AI245" s="75">
        <f t="shared" ref="AI245:AI308" ca="1" si="49">IF(OFFSET(AD$7,(ROW()-ROW(AD$7))/2,0)&lt;=0,MAX(OFFSET(AC$7,0,0,$L$3))/150,OFFSET(AD$7,(ROW()-ROW(AD$7))/2,0))</f>
        <v>9.213910933514792E-2</v>
      </c>
    </row>
    <row r="246" spans="24:35" x14ac:dyDescent="0.2">
      <c r="X246" s="76">
        <f>ROW()</f>
        <v>246</v>
      </c>
      <c r="Y246" s="77">
        <f t="shared" ca="1" si="41"/>
        <v>358</v>
      </c>
      <c r="Z246" s="78" t="e">
        <f t="shared" ca="1" si="42"/>
        <v>#N/A</v>
      </c>
      <c r="AA246" s="79">
        <f t="array" aca="1" ref="AA246" ca="1">(OFFSET($Z$7,MIN(IF(ISERROR(OFFSET($Z246,1,0,MAX($L$3-$X246+$X$7-1,1))),99999,ROW(OFFSET($Z246,1,0,MAX($L$3-$X246+$X$7-1,1)))))-$X$7,0)
-OFFSET($Z$7,MAX(IF(ISERROR(OFFSET($Z$7,0,0,$X246-$X$7)),0,ROW(OFFSET($Z$7,0,0,$X246-$X$7))))-$X$7,0))
/(MIN(IF(ISERROR(OFFSET($Z246,1,0,MAX($L$3-$X246+$X$7-1,1))),99999,ROW(OFFSET($Z246,1,0,MAX($L$3-$X246+$X$7-1,1)))))
-MAX(IF(ISERROR(OFFSET($Z$7,0,0,$X246-$X$7)),0,ROW(OFFSET($Z$7,0,0,$X246-$X$7)))))</f>
        <v>-2.3152547132103249E-5</v>
      </c>
      <c r="AB246" s="78">
        <f t="shared" ca="1" si="43"/>
        <v>2.3095360340687368</v>
      </c>
      <c r="AC246" s="75">
        <f t="shared" ca="1" si="45"/>
        <v>146.31585081361121</v>
      </c>
      <c r="AD246" s="75">
        <f t="shared" ca="1" si="44"/>
        <v>0</v>
      </c>
      <c r="AF246" s="74">
        <f t="shared" ca="1" si="46"/>
        <v>120</v>
      </c>
      <c r="AG246" s="75">
        <f t="shared" ca="1" si="47"/>
        <v>2.3123143397245673</v>
      </c>
      <c r="AH246" s="75">
        <f t="shared" ca="1" si="48"/>
        <v>146.40502018936098</v>
      </c>
      <c r="AI246" s="75">
        <f t="shared" ca="1" si="49"/>
        <v>9.213910933514792E-2</v>
      </c>
    </row>
    <row r="247" spans="24:35" x14ac:dyDescent="0.2">
      <c r="X247" s="76">
        <f>ROW()</f>
        <v>247</v>
      </c>
      <c r="Y247" s="77">
        <f t="shared" ca="1" si="41"/>
        <v>359.5</v>
      </c>
      <c r="Z247" s="78" t="e">
        <f t="shared" ca="1" si="42"/>
        <v>#N/A</v>
      </c>
      <c r="AA247" s="79">
        <f t="array" aca="1" ref="AA247" ca="1">(OFFSET($Z$7,MIN(IF(ISERROR(OFFSET($Z247,1,0,MAX($L$3-$X247+$X$7-1,1))),99999,ROW(OFFSET($Z247,1,0,MAX($L$3-$X247+$X$7-1,1)))))-$X$7,0)
-OFFSET($Z$7,MAX(IF(ISERROR(OFFSET($Z$7,0,0,$X247-$X$7)),0,ROW(OFFSET($Z$7,0,0,$X247-$X$7))))-$X$7,0))
/(MIN(IF(ISERROR(OFFSET($Z247,1,0,MAX($L$3-$X247+$X$7-1,1))),99999,ROW(OFFSET($Z247,1,0,MAX($L$3-$X247+$X$7-1,1)))))
-MAX(IF(ISERROR(OFFSET($Z$7,0,0,$X247-$X$7)),0,ROW(OFFSET($Z$7,0,0,$X247-$X$7)))))</f>
        <v>-2.3152547132103249E-5</v>
      </c>
      <c r="AB247" s="78">
        <f t="shared" ca="1" si="43"/>
        <v>2.3095128815216048</v>
      </c>
      <c r="AC247" s="75">
        <f t="shared" ca="1" si="45"/>
        <v>146.31510751570661</v>
      </c>
      <c r="AD247" s="75">
        <f t="shared" ca="1" si="44"/>
        <v>0</v>
      </c>
      <c r="AF247" s="74">
        <f t="shared" ca="1" si="46"/>
        <v>121</v>
      </c>
      <c r="AG247" s="75">
        <f t="shared" ca="1" si="47"/>
        <v>2.3122911871774354</v>
      </c>
      <c r="AH247" s="75">
        <f t="shared" ca="1" si="48"/>
        <v>146.40427732724086</v>
      </c>
      <c r="AI247" s="75">
        <f t="shared" ca="1" si="49"/>
        <v>9.213910933514792E-2</v>
      </c>
    </row>
    <row r="248" spans="24:35" x14ac:dyDescent="0.2">
      <c r="X248" s="76">
        <f>ROW()</f>
        <v>248</v>
      </c>
      <c r="Y248" s="77">
        <f t="shared" ref="Y248:Y256" ca="1" si="50">IF(ROW()-ROW(Y$6)&lt;$L$3,Y247+1,Y247+1.5)</f>
        <v>361</v>
      </c>
      <c r="Z248" s="78" t="e">
        <f t="shared" ref="Z248:Z256" ca="1" si="51">IF(ISERROR(MATCH(OFFSET(G$6,ROW()-ROW($E$6),0),$R$7:$R$16,0)),NA(),OFFSET($U$6,MATCH(OFFSET(G$6,ROW()-ROW($E$6),0),$R$7:$R$16,0),0))</f>
        <v>#N/A</v>
      </c>
      <c r="AA248" s="79">
        <f t="array" aca="1" ref="AA248" ca="1">(OFFSET($Z$7,MIN(IF(ISERROR(OFFSET($Z248,1,0,MAX($L$3-$X248+$X$7-1,1))),99999,ROW(OFFSET($Z248,1,0,MAX($L$3-$X248+$X$7-1,1)))))-$X$7,0)
-OFFSET($Z$7,MAX(IF(ISERROR(OFFSET($Z$7,0,0,$X248-$X$7)),0,ROW(OFFSET($Z$7,0,0,$X248-$X$7))))-$X$7,0))
/(MIN(IF(ISERROR(OFFSET($Z248,1,0,MAX($L$3-$X248+$X$7-1,1))),99999,ROW(OFFSET($Z248,1,0,MAX($L$3-$X248+$X$7-1,1)))))
-MAX(IF(ISERROR(OFFSET($Z$7,0,0,$X248-$X$7)),0,ROW(OFFSET($Z$7,0,0,$X248-$X$7)))))</f>
        <v>-2.3152547132103249E-5</v>
      </c>
      <c r="AB248" s="78">
        <f t="shared" ref="AB248:AB256" ca="1" si="52">IF(ISNUMBER(Z248),Z248,AB247+AA248)</f>
        <v>2.3094897289744729</v>
      </c>
      <c r="AC248" s="75">
        <f t="shared" ca="1" si="45"/>
        <v>146.3143642141672</v>
      </c>
      <c r="AD248" s="75">
        <f t="shared" ref="AD248:AD256" ca="1" si="53">MAX(AB248-3*SQRT((AB248)*(MAX($E$6,1)-AB248)/MAX(OFFSET(D$6,ROW()-ROW(AD$6),0),1)),0)</f>
        <v>0</v>
      </c>
      <c r="AF248" s="74">
        <f t="shared" ca="1" si="46"/>
        <v>121</v>
      </c>
      <c r="AG248" s="75">
        <f t="shared" ca="1" si="47"/>
        <v>2.3122911871774354</v>
      </c>
      <c r="AH248" s="75">
        <f t="shared" ca="1" si="48"/>
        <v>146.40427732724086</v>
      </c>
      <c r="AI248" s="75">
        <f t="shared" ca="1" si="49"/>
        <v>9.213910933514792E-2</v>
      </c>
    </row>
    <row r="249" spans="24:35" x14ac:dyDescent="0.2">
      <c r="X249" s="76">
        <f>ROW()</f>
        <v>249</v>
      </c>
      <c r="Y249" s="77">
        <f t="shared" ca="1" si="50"/>
        <v>362.5</v>
      </c>
      <c r="Z249" s="78" t="e">
        <f t="shared" ca="1" si="51"/>
        <v>#N/A</v>
      </c>
      <c r="AA249" s="79">
        <f t="array" aca="1" ref="AA249" ca="1">(OFFSET($Z$7,MIN(IF(ISERROR(OFFSET($Z249,1,0,MAX($L$3-$X249+$X$7-1,1))),99999,ROW(OFFSET($Z249,1,0,MAX($L$3-$X249+$X$7-1,1)))))-$X$7,0)
-OFFSET($Z$7,MAX(IF(ISERROR(OFFSET($Z$7,0,0,$X249-$X$7)),0,ROW(OFFSET($Z$7,0,0,$X249-$X$7))))-$X$7,0))
/(MIN(IF(ISERROR(OFFSET($Z249,1,0,MAX($L$3-$X249+$X$7-1,1))),99999,ROW(OFFSET($Z249,1,0,MAX($L$3-$X249+$X$7-1,1)))))
-MAX(IF(ISERROR(OFFSET($Z$7,0,0,$X249-$X$7)),0,ROW(OFFSET($Z$7,0,0,$X249-$X$7)))))</f>
        <v>-2.3152547132103249E-5</v>
      </c>
      <c r="AB249" s="78">
        <f t="shared" ca="1" si="52"/>
        <v>2.309466576427341</v>
      </c>
      <c r="AC249" s="75">
        <f t="shared" ca="1" si="45"/>
        <v>146.3136209089929</v>
      </c>
      <c r="AD249" s="75">
        <f t="shared" ca="1" si="53"/>
        <v>0</v>
      </c>
      <c r="AF249" s="74">
        <f t="shared" ca="1" si="46"/>
        <v>122</v>
      </c>
      <c r="AG249" s="75">
        <f t="shared" ca="1" si="47"/>
        <v>2.3122680346303035</v>
      </c>
      <c r="AH249" s="75">
        <f t="shared" ca="1" si="48"/>
        <v>146.40353446149246</v>
      </c>
      <c r="AI249" s="75">
        <f t="shared" ca="1" si="49"/>
        <v>9.213910933514792E-2</v>
      </c>
    </row>
    <row r="250" spans="24:35" x14ac:dyDescent="0.2">
      <c r="X250" s="76">
        <f>ROW()</f>
        <v>250</v>
      </c>
      <c r="Y250" s="77">
        <f t="shared" ca="1" si="50"/>
        <v>364</v>
      </c>
      <c r="Z250" s="78" t="e">
        <f t="shared" ca="1" si="51"/>
        <v>#N/A</v>
      </c>
      <c r="AA250" s="79">
        <f t="array" aca="1" ref="AA250" ca="1">(OFFSET($Z$7,MIN(IF(ISERROR(OFFSET($Z250,1,0,MAX($L$3-$X250+$X$7-1,1))),99999,ROW(OFFSET($Z250,1,0,MAX($L$3-$X250+$X$7-1,1)))))-$X$7,0)
-OFFSET($Z$7,MAX(IF(ISERROR(OFFSET($Z$7,0,0,$X250-$X$7)),0,ROW(OFFSET($Z$7,0,0,$X250-$X$7))))-$X$7,0))
/(MIN(IF(ISERROR(OFFSET($Z250,1,0,MAX($L$3-$X250+$X$7-1,1))),99999,ROW(OFFSET($Z250,1,0,MAX($L$3-$X250+$X$7-1,1)))))
-MAX(IF(ISERROR(OFFSET($Z$7,0,0,$X250-$X$7)),0,ROW(OFFSET($Z$7,0,0,$X250-$X$7)))))</f>
        <v>-2.3152547132103249E-5</v>
      </c>
      <c r="AB250" s="78">
        <f t="shared" ca="1" si="52"/>
        <v>2.3094434238802091</v>
      </c>
      <c r="AC250" s="75">
        <f t="shared" ca="1" si="45"/>
        <v>146.31287760018361</v>
      </c>
      <c r="AD250" s="75">
        <f t="shared" ca="1" si="53"/>
        <v>0</v>
      </c>
      <c r="AF250" s="74">
        <f t="shared" ca="1" si="46"/>
        <v>122</v>
      </c>
      <c r="AG250" s="75">
        <f t="shared" ca="1" si="47"/>
        <v>2.3122680346303035</v>
      </c>
      <c r="AH250" s="75">
        <f t="shared" ca="1" si="48"/>
        <v>146.40353446149246</v>
      </c>
      <c r="AI250" s="75">
        <f t="shared" ca="1" si="49"/>
        <v>9.213910933514792E-2</v>
      </c>
    </row>
    <row r="251" spans="24:35" x14ac:dyDescent="0.2">
      <c r="X251" s="76">
        <f>ROW()</f>
        <v>251</v>
      </c>
      <c r="Y251" s="77">
        <f t="shared" ca="1" si="50"/>
        <v>365.5</v>
      </c>
      <c r="Z251" s="78" t="e">
        <f t="shared" ca="1" si="51"/>
        <v>#N/A</v>
      </c>
      <c r="AA251" s="79">
        <f t="array" aca="1" ref="AA251" ca="1">(OFFSET($Z$7,MIN(IF(ISERROR(OFFSET($Z251,1,0,MAX($L$3-$X251+$X$7-1,1))),99999,ROW(OFFSET($Z251,1,0,MAX($L$3-$X251+$X$7-1,1)))))-$X$7,0)
-OFFSET($Z$7,MAX(IF(ISERROR(OFFSET($Z$7,0,0,$X251-$X$7)),0,ROW(OFFSET($Z$7,0,0,$X251-$X$7))))-$X$7,0))
/(MIN(IF(ISERROR(OFFSET($Z251,1,0,MAX($L$3-$X251+$X$7-1,1))),99999,ROW(OFFSET($Z251,1,0,MAX($L$3-$X251+$X$7-1,1)))))
-MAX(IF(ISERROR(OFFSET($Z$7,0,0,$X251-$X$7)),0,ROW(OFFSET($Z$7,0,0,$X251-$X$7)))))</f>
        <v>-2.3152547132103249E-5</v>
      </c>
      <c r="AB251" s="78">
        <f t="shared" ca="1" si="52"/>
        <v>2.3094202713330771</v>
      </c>
      <c r="AC251" s="75">
        <f t="shared" ca="1" si="45"/>
        <v>146.31213428773935</v>
      </c>
      <c r="AD251" s="75">
        <f t="shared" ca="1" si="53"/>
        <v>0</v>
      </c>
      <c r="AF251" s="74">
        <f t="shared" ca="1" si="46"/>
        <v>123</v>
      </c>
      <c r="AG251" s="75">
        <f t="shared" ca="1" si="47"/>
        <v>2.3122448820831716</v>
      </c>
      <c r="AH251" s="75">
        <f t="shared" ca="1" si="48"/>
        <v>146.4027915921157</v>
      </c>
      <c r="AI251" s="75">
        <f t="shared" ca="1" si="49"/>
        <v>9.213910933514792E-2</v>
      </c>
    </row>
    <row r="252" spans="24:35" x14ac:dyDescent="0.2">
      <c r="X252" s="76">
        <f>ROW()</f>
        <v>252</v>
      </c>
      <c r="Y252" s="77">
        <f t="shared" ca="1" si="50"/>
        <v>367</v>
      </c>
      <c r="Z252" s="78" t="e">
        <f t="shared" ca="1" si="51"/>
        <v>#N/A</v>
      </c>
      <c r="AA252" s="79">
        <f t="array" aca="1" ref="AA252" ca="1">(OFFSET($Z$7,MIN(IF(ISERROR(OFFSET($Z252,1,0,MAX($L$3-$X252+$X$7-1,1))),99999,ROW(OFFSET($Z252,1,0,MAX($L$3-$X252+$X$7-1,1)))))-$X$7,0)
-OFFSET($Z$7,MAX(IF(ISERROR(OFFSET($Z$7,0,0,$X252-$X$7)),0,ROW(OFFSET($Z$7,0,0,$X252-$X$7))))-$X$7,0))
/(MIN(IF(ISERROR(OFFSET($Z252,1,0,MAX($L$3-$X252+$X$7-1,1))),99999,ROW(OFFSET($Z252,1,0,MAX($L$3-$X252+$X$7-1,1)))))
-MAX(IF(ISERROR(OFFSET($Z$7,0,0,$X252-$X$7)),0,ROW(OFFSET($Z$7,0,0,$X252-$X$7)))))</f>
        <v>-2.3152547132103249E-5</v>
      </c>
      <c r="AB252" s="78">
        <f t="shared" ca="1" si="52"/>
        <v>2.3093971187859452</v>
      </c>
      <c r="AC252" s="75">
        <f t="shared" ca="1" si="45"/>
        <v>146.31139097166007</v>
      </c>
      <c r="AD252" s="75">
        <f t="shared" ca="1" si="53"/>
        <v>0</v>
      </c>
      <c r="AF252" s="74">
        <f t="shared" ca="1" si="46"/>
        <v>123</v>
      </c>
      <c r="AG252" s="75">
        <f t="shared" ca="1" si="47"/>
        <v>2.3122448820831716</v>
      </c>
      <c r="AH252" s="75">
        <f t="shared" ca="1" si="48"/>
        <v>146.4027915921157</v>
      </c>
      <c r="AI252" s="75">
        <f t="shared" ca="1" si="49"/>
        <v>9.213910933514792E-2</v>
      </c>
    </row>
    <row r="253" spans="24:35" x14ac:dyDescent="0.2">
      <c r="X253" s="76">
        <f>ROW()</f>
        <v>253</v>
      </c>
      <c r="Y253" s="77">
        <f t="shared" ca="1" si="50"/>
        <v>368.5</v>
      </c>
      <c r="Z253" s="78" t="e">
        <f t="shared" ca="1" si="51"/>
        <v>#N/A</v>
      </c>
      <c r="AA253" s="79">
        <f t="array" aca="1" ref="AA253" ca="1">(OFFSET($Z$7,MIN(IF(ISERROR(OFFSET($Z253,1,0,MAX($L$3-$X253+$X$7-1,1))),99999,ROW(OFFSET($Z253,1,0,MAX($L$3-$X253+$X$7-1,1)))))-$X$7,0)
-OFFSET($Z$7,MAX(IF(ISERROR(OFFSET($Z$7,0,0,$X253-$X$7)),0,ROW(OFFSET($Z$7,0,0,$X253-$X$7))))-$X$7,0))
/(MIN(IF(ISERROR(OFFSET($Z253,1,0,MAX($L$3-$X253+$X$7-1,1))),99999,ROW(OFFSET($Z253,1,0,MAX($L$3-$X253+$X$7-1,1)))))
-MAX(IF(ISERROR(OFFSET($Z$7,0,0,$X253-$X$7)),0,ROW(OFFSET($Z$7,0,0,$X253-$X$7)))))</f>
        <v>-2.3152547132103249E-5</v>
      </c>
      <c r="AB253" s="78">
        <f t="shared" ca="1" si="52"/>
        <v>2.3093739662388133</v>
      </c>
      <c r="AC253" s="75">
        <f t="shared" ca="1" si="45"/>
        <v>146.31064765194566</v>
      </c>
      <c r="AD253" s="75">
        <f t="shared" ca="1" si="53"/>
        <v>0</v>
      </c>
      <c r="AF253" s="74">
        <f t="shared" ca="1" si="46"/>
        <v>124</v>
      </c>
      <c r="AG253" s="75">
        <f t="shared" ca="1" si="47"/>
        <v>2.3122217295360397</v>
      </c>
      <c r="AH253" s="75">
        <f t="shared" ca="1" si="48"/>
        <v>146.40204871911052</v>
      </c>
      <c r="AI253" s="75">
        <f t="shared" ca="1" si="49"/>
        <v>9.213910933514792E-2</v>
      </c>
    </row>
    <row r="254" spans="24:35" x14ac:dyDescent="0.2">
      <c r="X254" s="76">
        <f>ROW()</f>
        <v>254</v>
      </c>
      <c r="Y254" s="77">
        <f t="shared" ca="1" si="50"/>
        <v>370</v>
      </c>
      <c r="Z254" s="78" t="e">
        <f t="shared" ca="1" si="51"/>
        <v>#N/A</v>
      </c>
      <c r="AA254" s="79">
        <f t="array" aca="1" ref="AA254" ca="1">(OFFSET($Z$7,MIN(IF(ISERROR(OFFSET($Z254,1,0,MAX($L$3-$X254+$X$7-1,1))),99999,ROW(OFFSET($Z254,1,0,MAX($L$3-$X254+$X$7-1,1)))))-$X$7,0)
-OFFSET($Z$7,MAX(IF(ISERROR(OFFSET($Z$7,0,0,$X254-$X$7)),0,ROW(OFFSET($Z$7,0,0,$X254-$X$7))))-$X$7,0))
/(MIN(IF(ISERROR(OFFSET($Z254,1,0,MAX($L$3-$X254+$X$7-1,1))),99999,ROW(OFFSET($Z254,1,0,MAX($L$3-$X254+$X$7-1,1)))))
-MAX(IF(ISERROR(OFFSET($Z$7,0,0,$X254-$X$7)),0,ROW(OFFSET($Z$7,0,0,$X254-$X$7)))))</f>
        <v>-2.3152547132103249E-5</v>
      </c>
      <c r="AB254" s="78">
        <f t="shared" ca="1" si="52"/>
        <v>2.3093508136916814</v>
      </c>
      <c r="AC254" s="75">
        <f t="shared" ca="1" si="45"/>
        <v>146.30990432859608</v>
      </c>
      <c r="AD254" s="75">
        <f t="shared" ca="1" si="53"/>
        <v>0</v>
      </c>
      <c r="AF254" s="74">
        <f t="shared" ca="1" si="46"/>
        <v>124</v>
      </c>
      <c r="AG254" s="75">
        <f t="shared" ca="1" si="47"/>
        <v>2.3122217295360397</v>
      </c>
      <c r="AH254" s="75">
        <f t="shared" ca="1" si="48"/>
        <v>146.40204871911052</v>
      </c>
      <c r="AI254" s="75">
        <f t="shared" ca="1" si="49"/>
        <v>9.213910933514792E-2</v>
      </c>
    </row>
    <row r="255" spans="24:35" x14ac:dyDescent="0.2">
      <c r="X255" s="76">
        <f>ROW()</f>
        <v>255</v>
      </c>
      <c r="Y255" s="77">
        <f t="shared" ca="1" si="50"/>
        <v>371.5</v>
      </c>
      <c r="Z255" s="78" t="e">
        <f t="shared" ca="1" si="51"/>
        <v>#N/A</v>
      </c>
      <c r="AA255" s="79">
        <f t="array" aca="1" ref="AA255" ca="1">(OFFSET($Z$7,MIN(IF(ISERROR(OFFSET($Z255,1,0,MAX($L$3-$X255+$X$7-1,1))),99999,ROW(OFFSET($Z255,1,0,MAX($L$3-$X255+$X$7-1,1)))))-$X$7,0)
-OFFSET($Z$7,MAX(IF(ISERROR(OFFSET($Z$7,0,0,$X255-$X$7)),0,ROW(OFFSET($Z$7,0,0,$X255-$X$7))))-$X$7,0))
/(MIN(IF(ISERROR(OFFSET($Z255,1,0,MAX($L$3-$X255+$X$7-1,1))),99999,ROW(OFFSET($Z255,1,0,MAX($L$3-$X255+$X$7-1,1)))))
-MAX(IF(ISERROR(OFFSET($Z$7,0,0,$X255-$X$7)),0,ROW(OFFSET($Z$7,0,0,$X255-$X$7)))))</f>
        <v>-2.3152547132103249E-5</v>
      </c>
      <c r="AB255" s="78">
        <f t="shared" ca="1" si="52"/>
        <v>2.3093276611445495</v>
      </c>
      <c r="AC255" s="75">
        <f t="shared" ca="1" si="45"/>
        <v>146.3091610016113</v>
      </c>
      <c r="AD255" s="75">
        <f t="shared" ca="1" si="53"/>
        <v>0</v>
      </c>
      <c r="AF255" s="74">
        <f t="shared" ca="1" si="46"/>
        <v>125</v>
      </c>
      <c r="AG255" s="75">
        <f t="shared" ca="1" si="47"/>
        <v>2.3121985769889077</v>
      </c>
      <c r="AH255" s="75">
        <f t="shared" ca="1" si="48"/>
        <v>146.40130584247692</v>
      </c>
      <c r="AI255" s="75">
        <f t="shared" ca="1" si="49"/>
        <v>9.213910933514792E-2</v>
      </c>
    </row>
    <row r="256" spans="24:35" x14ac:dyDescent="0.2">
      <c r="X256" s="76">
        <f>ROW()</f>
        <v>256</v>
      </c>
      <c r="Y256" s="77">
        <f t="shared" ca="1" si="50"/>
        <v>373</v>
      </c>
      <c r="Z256" s="78" t="e">
        <f t="shared" ca="1" si="51"/>
        <v>#N/A</v>
      </c>
      <c r="AA256" s="80"/>
      <c r="AB256" s="78">
        <f t="shared" ca="1" si="52"/>
        <v>2.3093276611445495</v>
      </c>
      <c r="AC256" s="75">
        <f t="shared" ca="1" si="45"/>
        <v>146.3091610016113</v>
      </c>
      <c r="AD256" s="75">
        <f t="shared" ca="1" si="53"/>
        <v>0</v>
      </c>
      <c r="AF256" s="74">
        <f t="shared" ca="1" si="46"/>
        <v>125</v>
      </c>
      <c r="AG256" s="75">
        <f t="shared" ca="1" si="47"/>
        <v>2.3121985769889077</v>
      </c>
      <c r="AH256" s="75">
        <f t="shared" ca="1" si="48"/>
        <v>146.40130584247692</v>
      </c>
      <c r="AI256" s="75">
        <f t="shared" ca="1" si="49"/>
        <v>9.213910933514792E-2</v>
      </c>
    </row>
    <row r="257" spans="32:35" x14ac:dyDescent="0.2">
      <c r="AF257" s="74">
        <f t="shared" ca="1" si="46"/>
        <v>126</v>
      </c>
      <c r="AG257" s="75">
        <f t="shared" ca="1" si="47"/>
        <v>2.3121754244417758</v>
      </c>
      <c r="AH257" s="75">
        <f t="shared" ca="1" si="48"/>
        <v>146.40056296221474</v>
      </c>
      <c r="AI257" s="75">
        <f t="shared" ca="1" si="49"/>
        <v>9.213910933514792E-2</v>
      </c>
    </row>
    <row r="258" spans="32:35" x14ac:dyDescent="0.2">
      <c r="AF258" s="74">
        <f t="shared" ca="1" si="46"/>
        <v>126</v>
      </c>
      <c r="AG258" s="75">
        <f t="shared" ca="1" si="47"/>
        <v>2.3121754244417758</v>
      </c>
      <c r="AH258" s="75">
        <f t="shared" ca="1" si="48"/>
        <v>146.40056296221474</v>
      </c>
      <c r="AI258" s="75">
        <f t="shared" ca="1" si="49"/>
        <v>9.213910933514792E-2</v>
      </c>
    </row>
    <row r="259" spans="32:35" x14ac:dyDescent="0.2">
      <c r="AF259" s="74">
        <f t="shared" ca="1" si="46"/>
        <v>127</v>
      </c>
      <c r="AG259" s="75">
        <f t="shared" ca="1" si="47"/>
        <v>2.3121522718946439</v>
      </c>
      <c r="AH259" s="75">
        <f t="shared" ca="1" si="48"/>
        <v>146.39982007832401</v>
      </c>
      <c r="AI259" s="75">
        <f t="shared" ca="1" si="49"/>
        <v>9.213910933514792E-2</v>
      </c>
    </row>
    <row r="260" spans="32:35" x14ac:dyDescent="0.2">
      <c r="AF260" s="74">
        <f t="shared" ca="1" si="46"/>
        <v>127</v>
      </c>
      <c r="AG260" s="75">
        <f t="shared" ca="1" si="47"/>
        <v>2.3121522718946439</v>
      </c>
      <c r="AH260" s="75">
        <f t="shared" ca="1" si="48"/>
        <v>146.39982007832401</v>
      </c>
      <c r="AI260" s="75">
        <f t="shared" ca="1" si="49"/>
        <v>9.213910933514792E-2</v>
      </c>
    </row>
    <row r="261" spans="32:35" x14ac:dyDescent="0.2">
      <c r="AF261" s="74">
        <f t="shared" ca="1" si="46"/>
        <v>128</v>
      </c>
      <c r="AG261" s="75">
        <f t="shared" ca="1" si="47"/>
        <v>2.312129119347512</v>
      </c>
      <c r="AH261" s="75">
        <f t="shared" ca="1" si="48"/>
        <v>146.39907719080466</v>
      </c>
      <c r="AI261" s="75">
        <f t="shared" ca="1" si="49"/>
        <v>9.213910933514792E-2</v>
      </c>
    </row>
    <row r="262" spans="32:35" x14ac:dyDescent="0.2">
      <c r="AF262" s="74">
        <f t="shared" ca="1" si="46"/>
        <v>128</v>
      </c>
      <c r="AG262" s="75">
        <f t="shared" ca="1" si="47"/>
        <v>2.312129119347512</v>
      </c>
      <c r="AH262" s="75">
        <f t="shared" ca="1" si="48"/>
        <v>146.39907719080466</v>
      </c>
      <c r="AI262" s="75">
        <f t="shared" ca="1" si="49"/>
        <v>9.213910933514792E-2</v>
      </c>
    </row>
    <row r="263" spans="32:35" x14ac:dyDescent="0.2">
      <c r="AF263" s="74">
        <f t="shared" ca="1" si="46"/>
        <v>129</v>
      </c>
      <c r="AG263" s="75">
        <f t="shared" ca="1" si="47"/>
        <v>2.3121059668003801</v>
      </c>
      <c r="AH263" s="75">
        <f t="shared" ca="1" si="48"/>
        <v>146.39833429965665</v>
      </c>
      <c r="AI263" s="75">
        <f t="shared" ca="1" si="49"/>
        <v>9.213910933514792E-2</v>
      </c>
    </row>
    <row r="264" spans="32:35" x14ac:dyDescent="0.2">
      <c r="AF264" s="74">
        <f t="shared" ca="1" si="46"/>
        <v>129</v>
      </c>
      <c r="AG264" s="75">
        <f t="shared" ca="1" si="47"/>
        <v>2.3121059668003801</v>
      </c>
      <c r="AH264" s="75">
        <f t="shared" ca="1" si="48"/>
        <v>146.39833429965665</v>
      </c>
      <c r="AI264" s="75">
        <f t="shared" ca="1" si="49"/>
        <v>9.213910933514792E-2</v>
      </c>
    </row>
    <row r="265" spans="32:35" x14ac:dyDescent="0.2">
      <c r="AF265" s="74">
        <f t="shared" ref="AF265:AF328" ca="1" si="54">0.5+INT((ROW()-ROW(AF$6))/2)-IF($AG266&lt;&gt;$AG265,0.5,0)+IF($AG264&lt;&gt;$AG265,0.5,0)</f>
        <v>130</v>
      </c>
      <c r="AG265" s="75">
        <f t="shared" ca="1" si="47"/>
        <v>2.3120828142532481</v>
      </c>
      <c r="AH265" s="75">
        <f t="shared" ca="1" si="48"/>
        <v>146.3975914048799</v>
      </c>
      <c r="AI265" s="75">
        <f t="shared" ca="1" si="49"/>
        <v>9.213910933514792E-2</v>
      </c>
    </row>
    <row r="266" spans="32:35" x14ac:dyDescent="0.2">
      <c r="AF266" s="74">
        <f t="shared" ca="1" si="54"/>
        <v>130</v>
      </c>
      <c r="AG266" s="75">
        <f t="shared" ca="1" si="47"/>
        <v>2.3120828142532481</v>
      </c>
      <c r="AH266" s="75">
        <f t="shared" ca="1" si="48"/>
        <v>146.3975914048799</v>
      </c>
      <c r="AI266" s="75">
        <f t="shared" ca="1" si="49"/>
        <v>9.213910933514792E-2</v>
      </c>
    </row>
    <row r="267" spans="32:35" x14ac:dyDescent="0.2">
      <c r="AF267" s="74">
        <f t="shared" ca="1" si="54"/>
        <v>131</v>
      </c>
      <c r="AG267" s="75">
        <f t="shared" ca="1" si="47"/>
        <v>2.3120596617061162</v>
      </c>
      <c r="AH267" s="75">
        <f t="shared" ca="1" si="48"/>
        <v>146.39684850647436</v>
      </c>
      <c r="AI267" s="75">
        <f t="shared" ca="1" si="49"/>
        <v>9.213910933514792E-2</v>
      </c>
    </row>
    <row r="268" spans="32:35" x14ac:dyDescent="0.2">
      <c r="AF268" s="74">
        <f t="shared" ca="1" si="54"/>
        <v>131</v>
      </c>
      <c r="AG268" s="75">
        <f t="shared" ca="1" si="47"/>
        <v>2.3120596617061162</v>
      </c>
      <c r="AH268" s="75">
        <f t="shared" ca="1" si="48"/>
        <v>146.39684850647436</v>
      </c>
      <c r="AI268" s="75">
        <f t="shared" ca="1" si="49"/>
        <v>9.213910933514792E-2</v>
      </c>
    </row>
    <row r="269" spans="32:35" x14ac:dyDescent="0.2">
      <c r="AF269" s="74">
        <f t="shared" ca="1" si="54"/>
        <v>132</v>
      </c>
      <c r="AG269" s="75">
        <f t="shared" ca="1" si="47"/>
        <v>2.3120365091589843</v>
      </c>
      <c r="AH269" s="75">
        <f t="shared" ca="1" si="48"/>
        <v>146.39610560443998</v>
      </c>
      <c r="AI269" s="75">
        <f t="shared" ca="1" si="49"/>
        <v>9.213910933514792E-2</v>
      </c>
    </row>
    <row r="270" spans="32:35" x14ac:dyDescent="0.2">
      <c r="AF270" s="74">
        <f t="shared" ca="1" si="54"/>
        <v>132</v>
      </c>
      <c r="AG270" s="75">
        <f t="shared" ca="1" si="47"/>
        <v>2.3120365091589843</v>
      </c>
      <c r="AH270" s="75">
        <f t="shared" ca="1" si="48"/>
        <v>146.39610560443998</v>
      </c>
      <c r="AI270" s="75">
        <f t="shared" ca="1" si="49"/>
        <v>9.213910933514792E-2</v>
      </c>
    </row>
    <row r="271" spans="32:35" x14ac:dyDescent="0.2">
      <c r="AF271" s="74">
        <f t="shared" ca="1" si="54"/>
        <v>133</v>
      </c>
      <c r="AG271" s="75">
        <f t="shared" ca="1" si="47"/>
        <v>2.3120133566118524</v>
      </c>
      <c r="AH271" s="75">
        <f t="shared" ca="1" si="48"/>
        <v>146.39536269877667</v>
      </c>
      <c r="AI271" s="75">
        <f t="shared" ca="1" si="49"/>
        <v>9.213910933514792E-2</v>
      </c>
    </row>
    <row r="272" spans="32:35" x14ac:dyDescent="0.2">
      <c r="AF272" s="74">
        <f t="shared" ca="1" si="54"/>
        <v>133</v>
      </c>
      <c r="AG272" s="75">
        <f t="shared" ca="1" si="47"/>
        <v>2.3120133566118524</v>
      </c>
      <c r="AH272" s="75">
        <f t="shared" ca="1" si="48"/>
        <v>146.39536269877667</v>
      </c>
      <c r="AI272" s="75">
        <f t="shared" ca="1" si="49"/>
        <v>9.213910933514792E-2</v>
      </c>
    </row>
    <row r="273" spans="32:35" x14ac:dyDescent="0.2">
      <c r="AF273" s="74">
        <f t="shared" ca="1" si="54"/>
        <v>134</v>
      </c>
      <c r="AG273" s="75">
        <f t="shared" ca="1" si="47"/>
        <v>2.3119902040647204</v>
      </c>
      <c r="AH273" s="75">
        <f t="shared" ca="1" si="48"/>
        <v>146.39461978948441</v>
      </c>
      <c r="AI273" s="75">
        <f t="shared" ca="1" si="49"/>
        <v>9.213910933514792E-2</v>
      </c>
    </row>
    <row r="274" spans="32:35" x14ac:dyDescent="0.2">
      <c r="AF274" s="74">
        <f t="shared" ca="1" si="54"/>
        <v>134</v>
      </c>
      <c r="AG274" s="75">
        <f t="shared" ca="1" si="47"/>
        <v>2.3119902040647204</v>
      </c>
      <c r="AH274" s="75">
        <f t="shared" ca="1" si="48"/>
        <v>146.39461978948441</v>
      </c>
      <c r="AI274" s="75">
        <f t="shared" ca="1" si="49"/>
        <v>9.213910933514792E-2</v>
      </c>
    </row>
    <row r="275" spans="32:35" x14ac:dyDescent="0.2">
      <c r="AF275" s="74">
        <f t="shared" ca="1" si="54"/>
        <v>135</v>
      </c>
      <c r="AG275" s="75">
        <f t="shared" ca="1" si="47"/>
        <v>2.3119670515175885</v>
      </c>
      <c r="AH275" s="75">
        <f t="shared" ca="1" si="48"/>
        <v>146.39387687656318</v>
      </c>
      <c r="AI275" s="75">
        <f t="shared" ca="1" si="49"/>
        <v>9.213910933514792E-2</v>
      </c>
    </row>
    <row r="276" spans="32:35" x14ac:dyDescent="0.2">
      <c r="AF276" s="74">
        <f t="shared" ca="1" si="54"/>
        <v>135</v>
      </c>
      <c r="AG276" s="75">
        <f t="shared" ca="1" si="47"/>
        <v>2.3119670515175885</v>
      </c>
      <c r="AH276" s="75">
        <f t="shared" ca="1" si="48"/>
        <v>146.39387687656318</v>
      </c>
      <c r="AI276" s="75">
        <f t="shared" ca="1" si="49"/>
        <v>9.213910933514792E-2</v>
      </c>
    </row>
    <row r="277" spans="32:35" x14ac:dyDescent="0.2">
      <c r="AF277" s="74">
        <f t="shared" ca="1" si="54"/>
        <v>136</v>
      </c>
      <c r="AG277" s="75">
        <f t="shared" ca="1" si="47"/>
        <v>2.3119438989704566</v>
      </c>
      <c r="AH277" s="75">
        <f t="shared" ca="1" si="48"/>
        <v>146.3931339600129</v>
      </c>
      <c r="AI277" s="75">
        <f t="shared" ca="1" si="49"/>
        <v>9.213910933514792E-2</v>
      </c>
    </row>
    <row r="278" spans="32:35" x14ac:dyDescent="0.2">
      <c r="AF278" s="74">
        <f t="shared" ca="1" si="54"/>
        <v>136</v>
      </c>
      <c r="AG278" s="75">
        <f t="shared" ca="1" si="47"/>
        <v>2.3119438989704566</v>
      </c>
      <c r="AH278" s="75">
        <f t="shared" ca="1" si="48"/>
        <v>146.3931339600129</v>
      </c>
      <c r="AI278" s="75">
        <f t="shared" ca="1" si="49"/>
        <v>9.213910933514792E-2</v>
      </c>
    </row>
    <row r="279" spans="32:35" x14ac:dyDescent="0.2">
      <c r="AF279" s="74">
        <f t="shared" ca="1" si="54"/>
        <v>137</v>
      </c>
      <c r="AG279" s="75">
        <f t="shared" ca="1" si="47"/>
        <v>2.3119207464233247</v>
      </c>
      <c r="AH279" s="75">
        <f t="shared" ca="1" si="48"/>
        <v>146.39239103983343</v>
      </c>
      <c r="AI279" s="75">
        <f t="shared" ca="1" si="49"/>
        <v>9.213910933514792E-2</v>
      </c>
    </row>
    <row r="280" spans="32:35" x14ac:dyDescent="0.2">
      <c r="AF280" s="74">
        <f t="shared" ca="1" si="54"/>
        <v>137</v>
      </c>
      <c r="AG280" s="75">
        <f t="shared" ca="1" si="47"/>
        <v>2.3119207464233247</v>
      </c>
      <c r="AH280" s="75">
        <f t="shared" ca="1" si="48"/>
        <v>146.39239103983343</v>
      </c>
      <c r="AI280" s="75">
        <f t="shared" ca="1" si="49"/>
        <v>9.213910933514792E-2</v>
      </c>
    </row>
    <row r="281" spans="32:35" x14ac:dyDescent="0.2">
      <c r="AF281" s="74">
        <f t="shared" ca="1" si="54"/>
        <v>138</v>
      </c>
      <c r="AG281" s="75">
        <f t="shared" ca="1" si="47"/>
        <v>2.3118975938761928</v>
      </c>
      <c r="AH281" s="75">
        <f t="shared" ca="1" si="48"/>
        <v>146.39164811602484</v>
      </c>
      <c r="AI281" s="75">
        <f t="shared" ca="1" si="49"/>
        <v>9.213910933514792E-2</v>
      </c>
    </row>
    <row r="282" spans="32:35" x14ac:dyDescent="0.2">
      <c r="AF282" s="74">
        <f t="shared" ca="1" si="54"/>
        <v>138</v>
      </c>
      <c r="AG282" s="75">
        <f t="shared" ca="1" si="47"/>
        <v>2.3118975938761928</v>
      </c>
      <c r="AH282" s="75">
        <f t="shared" ca="1" si="48"/>
        <v>146.39164811602484</v>
      </c>
      <c r="AI282" s="75">
        <f t="shared" ca="1" si="49"/>
        <v>9.213910933514792E-2</v>
      </c>
    </row>
    <row r="283" spans="32:35" x14ac:dyDescent="0.2">
      <c r="AF283" s="74">
        <f t="shared" ca="1" si="54"/>
        <v>139</v>
      </c>
      <c r="AG283" s="75">
        <f t="shared" ca="1" si="47"/>
        <v>2.3118744413290608</v>
      </c>
      <c r="AH283" s="75">
        <f t="shared" ca="1" si="48"/>
        <v>146.39090518858706</v>
      </c>
      <c r="AI283" s="75">
        <f t="shared" ca="1" si="49"/>
        <v>9.213910933514792E-2</v>
      </c>
    </row>
    <row r="284" spans="32:35" x14ac:dyDescent="0.2">
      <c r="AF284" s="74">
        <f t="shared" ca="1" si="54"/>
        <v>139</v>
      </c>
      <c r="AG284" s="75">
        <f t="shared" ca="1" si="47"/>
        <v>2.3118744413290608</v>
      </c>
      <c r="AH284" s="75">
        <f t="shared" ca="1" si="48"/>
        <v>146.39090518858706</v>
      </c>
      <c r="AI284" s="75">
        <f t="shared" ca="1" si="49"/>
        <v>9.213910933514792E-2</v>
      </c>
    </row>
    <row r="285" spans="32:35" x14ac:dyDescent="0.2">
      <c r="AF285" s="74">
        <f t="shared" ca="1" si="54"/>
        <v>140</v>
      </c>
      <c r="AG285" s="75">
        <f t="shared" ca="1" si="47"/>
        <v>2.3118512887819289</v>
      </c>
      <c r="AH285" s="75">
        <f t="shared" ca="1" si="48"/>
        <v>146.39016225751996</v>
      </c>
      <c r="AI285" s="75">
        <f t="shared" ca="1" si="49"/>
        <v>9.213910933514792E-2</v>
      </c>
    </row>
    <row r="286" spans="32:35" x14ac:dyDescent="0.2">
      <c r="AF286" s="74">
        <f t="shared" ca="1" si="54"/>
        <v>140</v>
      </c>
      <c r="AG286" s="75">
        <f t="shared" ca="1" si="47"/>
        <v>2.3118512887819289</v>
      </c>
      <c r="AH286" s="75">
        <f t="shared" ca="1" si="48"/>
        <v>146.39016225751996</v>
      </c>
      <c r="AI286" s="75">
        <f t="shared" ca="1" si="49"/>
        <v>9.213910933514792E-2</v>
      </c>
    </row>
    <row r="287" spans="32:35" x14ac:dyDescent="0.2">
      <c r="AF287" s="74">
        <f t="shared" ca="1" si="54"/>
        <v>141</v>
      </c>
      <c r="AG287" s="75">
        <f t="shared" ca="1" si="47"/>
        <v>2.311828136234797</v>
      </c>
      <c r="AH287" s="75">
        <f t="shared" ca="1" si="48"/>
        <v>146.38941932282353</v>
      </c>
      <c r="AI287" s="75">
        <f t="shared" ca="1" si="49"/>
        <v>9.213910933514792E-2</v>
      </c>
    </row>
    <row r="288" spans="32:35" x14ac:dyDescent="0.2">
      <c r="AF288" s="74">
        <f t="shared" ca="1" si="54"/>
        <v>141</v>
      </c>
      <c r="AG288" s="75">
        <f t="shared" ca="1" si="47"/>
        <v>2.311828136234797</v>
      </c>
      <c r="AH288" s="75">
        <f t="shared" ca="1" si="48"/>
        <v>146.38941932282353</v>
      </c>
      <c r="AI288" s="75">
        <f t="shared" ca="1" si="49"/>
        <v>9.213910933514792E-2</v>
      </c>
    </row>
    <row r="289" spans="32:35" x14ac:dyDescent="0.2">
      <c r="AF289" s="74">
        <f t="shared" ca="1" si="54"/>
        <v>142</v>
      </c>
      <c r="AG289" s="75">
        <f t="shared" ca="1" si="47"/>
        <v>2.3118049836876651</v>
      </c>
      <c r="AH289" s="75">
        <f t="shared" ca="1" si="48"/>
        <v>146.38867638449773</v>
      </c>
      <c r="AI289" s="75">
        <f t="shared" ca="1" si="49"/>
        <v>9.213910933514792E-2</v>
      </c>
    </row>
    <row r="290" spans="32:35" x14ac:dyDescent="0.2">
      <c r="AF290" s="74">
        <f t="shared" ca="1" si="54"/>
        <v>142</v>
      </c>
      <c r="AG290" s="75">
        <f t="shared" ca="1" si="47"/>
        <v>2.3118049836876651</v>
      </c>
      <c r="AH290" s="75">
        <f t="shared" ca="1" si="48"/>
        <v>146.38867638449773</v>
      </c>
      <c r="AI290" s="75">
        <f t="shared" ca="1" si="49"/>
        <v>9.213910933514792E-2</v>
      </c>
    </row>
    <row r="291" spans="32:35" x14ac:dyDescent="0.2">
      <c r="AF291" s="74">
        <f t="shared" ca="1" si="54"/>
        <v>143</v>
      </c>
      <c r="AG291" s="75">
        <f t="shared" ca="1" si="47"/>
        <v>2.3117818311405331</v>
      </c>
      <c r="AH291" s="75">
        <f t="shared" ca="1" si="48"/>
        <v>146.38793344254248</v>
      </c>
      <c r="AI291" s="75">
        <f t="shared" ca="1" si="49"/>
        <v>9.213910933514792E-2</v>
      </c>
    </row>
    <row r="292" spans="32:35" x14ac:dyDescent="0.2">
      <c r="AF292" s="74">
        <f t="shared" ca="1" si="54"/>
        <v>143</v>
      </c>
      <c r="AG292" s="75">
        <f t="shared" ca="1" si="47"/>
        <v>2.3117818311405331</v>
      </c>
      <c r="AH292" s="75">
        <f t="shared" ca="1" si="48"/>
        <v>146.38793344254248</v>
      </c>
      <c r="AI292" s="75">
        <f t="shared" ca="1" si="49"/>
        <v>9.213910933514792E-2</v>
      </c>
    </row>
    <row r="293" spans="32:35" x14ac:dyDescent="0.2">
      <c r="AF293" s="74">
        <f t="shared" ca="1" si="54"/>
        <v>144</v>
      </c>
      <c r="AG293" s="75">
        <f t="shared" ca="1" si="47"/>
        <v>2.3117586785934012</v>
      </c>
      <c r="AH293" s="75">
        <f t="shared" ca="1" si="48"/>
        <v>146.38719049695771</v>
      </c>
      <c r="AI293" s="75">
        <f t="shared" ca="1" si="49"/>
        <v>9.213910933514792E-2</v>
      </c>
    </row>
    <row r="294" spans="32:35" x14ac:dyDescent="0.2">
      <c r="AF294" s="74">
        <f t="shared" ca="1" si="54"/>
        <v>144</v>
      </c>
      <c r="AG294" s="75">
        <f t="shared" ca="1" si="47"/>
        <v>2.3117586785934012</v>
      </c>
      <c r="AH294" s="75">
        <f t="shared" ca="1" si="48"/>
        <v>146.38719049695771</v>
      </c>
      <c r="AI294" s="75">
        <f t="shared" ca="1" si="49"/>
        <v>9.213910933514792E-2</v>
      </c>
    </row>
    <row r="295" spans="32:35" x14ac:dyDescent="0.2">
      <c r="AF295" s="74">
        <f t="shared" ca="1" si="54"/>
        <v>145</v>
      </c>
      <c r="AG295" s="75">
        <f t="shared" ca="1" si="47"/>
        <v>2.3117355260462693</v>
      </c>
      <c r="AH295" s="75">
        <f t="shared" ca="1" si="48"/>
        <v>146.38644754774342</v>
      </c>
      <c r="AI295" s="75">
        <f t="shared" ca="1" si="49"/>
        <v>9.213910933514792E-2</v>
      </c>
    </row>
    <row r="296" spans="32:35" x14ac:dyDescent="0.2">
      <c r="AF296" s="74">
        <f t="shared" ca="1" si="54"/>
        <v>145</v>
      </c>
      <c r="AG296" s="75">
        <f t="shared" ca="1" si="47"/>
        <v>2.3117355260462693</v>
      </c>
      <c r="AH296" s="75">
        <f t="shared" ca="1" si="48"/>
        <v>146.38644754774342</v>
      </c>
      <c r="AI296" s="75">
        <f t="shared" ca="1" si="49"/>
        <v>9.213910933514792E-2</v>
      </c>
    </row>
    <row r="297" spans="32:35" x14ac:dyDescent="0.2">
      <c r="AF297" s="74">
        <f t="shared" ca="1" si="54"/>
        <v>146</v>
      </c>
      <c r="AG297" s="75">
        <f t="shared" ca="1" si="47"/>
        <v>2.3117123734991374</v>
      </c>
      <c r="AH297" s="75">
        <f t="shared" ca="1" si="48"/>
        <v>146.38570459489952</v>
      </c>
      <c r="AI297" s="75">
        <f t="shared" ca="1" si="49"/>
        <v>9.213910933514792E-2</v>
      </c>
    </row>
    <row r="298" spans="32:35" x14ac:dyDescent="0.2">
      <c r="AF298" s="74">
        <f t="shared" ca="1" si="54"/>
        <v>146</v>
      </c>
      <c r="AG298" s="75">
        <f t="shared" ca="1" si="47"/>
        <v>2.3117123734991374</v>
      </c>
      <c r="AH298" s="75">
        <f t="shared" ca="1" si="48"/>
        <v>146.38570459489952</v>
      </c>
      <c r="AI298" s="75">
        <f t="shared" ca="1" si="49"/>
        <v>9.213910933514792E-2</v>
      </c>
    </row>
    <row r="299" spans="32:35" x14ac:dyDescent="0.2">
      <c r="AF299" s="74">
        <f t="shared" ca="1" si="54"/>
        <v>147</v>
      </c>
      <c r="AG299" s="75">
        <f t="shared" ca="1" si="47"/>
        <v>2.3116892209520055</v>
      </c>
      <c r="AH299" s="75">
        <f t="shared" ca="1" si="48"/>
        <v>146.38496163842595</v>
      </c>
      <c r="AI299" s="75">
        <f t="shared" ca="1" si="49"/>
        <v>9.213910933514792E-2</v>
      </c>
    </row>
    <row r="300" spans="32:35" x14ac:dyDescent="0.2">
      <c r="AF300" s="74">
        <f t="shared" ca="1" si="54"/>
        <v>147</v>
      </c>
      <c r="AG300" s="75">
        <f t="shared" ca="1" si="47"/>
        <v>2.3116892209520055</v>
      </c>
      <c r="AH300" s="75">
        <f t="shared" ca="1" si="48"/>
        <v>146.38496163842595</v>
      </c>
      <c r="AI300" s="75">
        <f t="shared" ca="1" si="49"/>
        <v>9.213910933514792E-2</v>
      </c>
    </row>
    <row r="301" spans="32:35" x14ac:dyDescent="0.2">
      <c r="AF301" s="74">
        <f t="shared" ca="1" si="54"/>
        <v>148</v>
      </c>
      <c r="AG301" s="75">
        <f t="shared" ca="1" si="47"/>
        <v>2.3116660684048735</v>
      </c>
      <c r="AH301" s="75">
        <f t="shared" ca="1" si="48"/>
        <v>146.38421867832264</v>
      </c>
      <c r="AI301" s="75">
        <f t="shared" ca="1" si="49"/>
        <v>9.213910933514792E-2</v>
      </c>
    </row>
    <row r="302" spans="32:35" x14ac:dyDescent="0.2">
      <c r="AF302" s="74">
        <f t="shared" ca="1" si="54"/>
        <v>148</v>
      </c>
      <c r="AG302" s="75">
        <f t="shared" ca="1" si="47"/>
        <v>2.3116660684048735</v>
      </c>
      <c r="AH302" s="75">
        <f t="shared" ca="1" si="48"/>
        <v>146.38421867832264</v>
      </c>
      <c r="AI302" s="75">
        <f t="shared" ca="1" si="49"/>
        <v>9.213910933514792E-2</v>
      </c>
    </row>
    <row r="303" spans="32:35" x14ac:dyDescent="0.2">
      <c r="AF303" s="74">
        <f t="shared" ca="1" si="54"/>
        <v>149</v>
      </c>
      <c r="AG303" s="75">
        <f t="shared" ca="1" si="47"/>
        <v>2.3116429158577416</v>
      </c>
      <c r="AH303" s="75">
        <f t="shared" ca="1" si="48"/>
        <v>146.38347571458959</v>
      </c>
      <c r="AI303" s="75">
        <f t="shared" ca="1" si="49"/>
        <v>9.213910933514792E-2</v>
      </c>
    </row>
    <row r="304" spans="32:35" x14ac:dyDescent="0.2">
      <c r="AF304" s="74">
        <f t="shared" ca="1" si="54"/>
        <v>149</v>
      </c>
      <c r="AG304" s="75">
        <f t="shared" ca="1" si="47"/>
        <v>2.3116429158577416</v>
      </c>
      <c r="AH304" s="75">
        <f t="shared" ca="1" si="48"/>
        <v>146.38347571458959</v>
      </c>
      <c r="AI304" s="75">
        <f t="shared" ca="1" si="49"/>
        <v>9.213910933514792E-2</v>
      </c>
    </row>
    <row r="305" spans="32:35" x14ac:dyDescent="0.2">
      <c r="AF305" s="74">
        <f t="shared" ca="1" si="54"/>
        <v>150</v>
      </c>
      <c r="AG305" s="75">
        <f t="shared" ca="1" si="47"/>
        <v>2.3116197633106097</v>
      </c>
      <c r="AH305" s="75">
        <f t="shared" ca="1" si="48"/>
        <v>146.38273274722675</v>
      </c>
      <c r="AI305" s="75">
        <f t="shared" ca="1" si="49"/>
        <v>9.213910933514792E-2</v>
      </c>
    </row>
    <row r="306" spans="32:35" x14ac:dyDescent="0.2">
      <c r="AF306" s="74">
        <f t="shared" ca="1" si="54"/>
        <v>150</v>
      </c>
      <c r="AG306" s="75">
        <f t="shared" ca="1" si="47"/>
        <v>2.3116197633106097</v>
      </c>
      <c r="AH306" s="75">
        <f t="shared" ca="1" si="48"/>
        <v>146.38273274722675</v>
      </c>
      <c r="AI306" s="75">
        <f t="shared" ca="1" si="49"/>
        <v>9.213910933514792E-2</v>
      </c>
    </row>
    <row r="307" spans="32:35" x14ac:dyDescent="0.2">
      <c r="AF307" s="74">
        <f t="shared" ca="1" si="54"/>
        <v>151</v>
      </c>
      <c r="AG307" s="75">
        <f t="shared" ca="1" si="47"/>
        <v>2.3115966107634778</v>
      </c>
      <c r="AH307" s="75">
        <f t="shared" ca="1" si="48"/>
        <v>146.38198977623401</v>
      </c>
      <c r="AI307" s="75">
        <f t="shared" ca="1" si="49"/>
        <v>9.213910933514792E-2</v>
      </c>
    </row>
    <row r="308" spans="32:35" x14ac:dyDescent="0.2">
      <c r="AF308" s="74">
        <f t="shared" ca="1" si="54"/>
        <v>151</v>
      </c>
      <c r="AG308" s="75">
        <f t="shared" ca="1" si="47"/>
        <v>2.3115966107634778</v>
      </c>
      <c r="AH308" s="75">
        <f t="shared" ca="1" si="48"/>
        <v>146.38198977623401</v>
      </c>
      <c r="AI308" s="75">
        <f t="shared" ca="1" si="49"/>
        <v>9.213910933514792E-2</v>
      </c>
    </row>
    <row r="309" spans="32:35" x14ac:dyDescent="0.2">
      <c r="AF309" s="74">
        <f t="shared" ca="1" si="54"/>
        <v>152</v>
      </c>
      <c r="AG309" s="75">
        <f t="shared" ref="AG309:AG372" ca="1" si="55">OFFSET(AB$7,(ROW()-ROW(AB$7))/2,0)</f>
        <v>2.3115734582163459</v>
      </c>
      <c r="AH309" s="75">
        <f t="shared" ref="AH309:AH372" ca="1" si="56">OFFSET(AC$7,(ROW()-ROW(AC$7))/2,0)</f>
        <v>146.38124680161135</v>
      </c>
      <c r="AI309" s="75">
        <f t="shared" ref="AI309:AI372" ca="1" si="57">IF(OFFSET(AD$7,(ROW()-ROW(AD$7))/2,0)&lt;=0,MAX(OFFSET(AC$7,0,0,$L$3))/150,OFFSET(AD$7,(ROW()-ROW(AD$7))/2,0))</f>
        <v>9.213910933514792E-2</v>
      </c>
    </row>
    <row r="310" spans="32:35" x14ac:dyDescent="0.2">
      <c r="AF310" s="74">
        <f t="shared" ca="1" si="54"/>
        <v>152</v>
      </c>
      <c r="AG310" s="75">
        <f t="shared" ca="1" si="55"/>
        <v>2.3115734582163459</v>
      </c>
      <c r="AH310" s="75">
        <f t="shared" ca="1" si="56"/>
        <v>146.38124680161135</v>
      </c>
      <c r="AI310" s="75">
        <f t="shared" ca="1" si="57"/>
        <v>9.213910933514792E-2</v>
      </c>
    </row>
    <row r="311" spans="32:35" x14ac:dyDescent="0.2">
      <c r="AF311" s="74">
        <f t="shared" ca="1" si="54"/>
        <v>153</v>
      </c>
      <c r="AG311" s="75">
        <f t="shared" ca="1" si="55"/>
        <v>2.3115503056692139</v>
      </c>
      <c r="AH311" s="75">
        <f t="shared" ca="1" si="56"/>
        <v>146.38050382335871</v>
      </c>
      <c r="AI311" s="75">
        <f t="shared" ca="1" si="57"/>
        <v>9.213910933514792E-2</v>
      </c>
    </row>
    <row r="312" spans="32:35" x14ac:dyDescent="0.2">
      <c r="AF312" s="74">
        <f t="shared" ca="1" si="54"/>
        <v>153</v>
      </c>
      <c r="AG312" s="75">
        <f t="shared" ca="1" si="55"/>
        <v>2.3115503056692139</v>
      </c>
      <c r="AH312" s="75">
        <f t="shared" ca="1" si="56"/>
        <v>146.38050382335871</v>
      </c>
      <c r="AI312" s="75">
        <f t="shared" ca="1" si="57"/>
        <v>9.213910933514792E-2</v>
      </c>
    </row>
    <row r="313" spans="32:35" x14ac:dyDescent="0.2">
      <c r="AF313" s="74">
        <f t="shared" ca="1" si="54"/>
        <v>154</v>
      </c>
      <c r="AG313" s="75">
        <f t="shared" ca="1" si="55"/>
        <v>2.311527153122082</v>
      </c>
      <c r="AH313" s="75">
        <f t="shared" ca="1" si="56"/>
        <v>146.37976084147601</v>
      </c>
      <c r="AI313" s="75">
        <f t="shared" ca="1" si="57"/>
        <v>9.213910933514792E-2</v>
      </c>
    </row>
    <row r="314" spans="32:35" x14ac:dyDescent="0.2">
      <c r="AF314" s="74">
        <f t="shared" ca="1" si="54"/>
        <v>154</v>
      </c>
      <c r="AG314" s="75">
        <f t="shared" ca="1" si="55"/>
        <v>2.311527153122082</v>
      </c>
      <c r="AH314" s="75">
        <f t="shared" ca="1" si="56"/>
        <v>146.37976084147601</v>
      </c>
      <c r="AI314" s="75">
        <f t="shared" ca="1" si="57"/>
        <v>9.213910933514792E-2</v>
      </c>
    </row>
    <row r="315" spans="32:35" x14ac:dyDescent="0.2">
      <c r="AF315" s="74">
        <f t="shared" ca="1" si="54"/>
        <v>155</v>
      </c>
      <c r="AG315" s="75">
        <f t="shared" ca="1" si="55"/>
        <v>2.3115040005749501</v>
      </c>
      <c r="AH315" s="75">
        <f t="shared" ca="1" si="56"/>
        <v>146.37901785596321</v>
      </c>
      <c r="AI315" s="75">
        <f t="shared" ca="1" si="57"/>
        <v>9.213910933514792E-2</v>
      </c>
    </row>
    <row r="316" spans="32:35" x14ac:dyDescent="0.2">
      <c r="AF316" s="74">
        <f t="shared" ca="1" si="54"/>
        <v>155</v>
      </c>
      <c r="AG316" s="75">
        <f t="shared" ca="1" si="55"/>
        <v>2.3115040005749501</v>
      </c>
      <c r="AH316" s="75">
        <f t="shared" ca="1" si="56"/>
        <v>146.37901785596321</v>
      </c>
      <c r="AI316" s="75">
        <f t="shared" ca="1" si="57"/>
        <v>9.213910933514792E-2</v>
      </c>
    </row>
    <row r="317" spans="32:35" x14ac:dyDescent="0.2">
      <c r="AF317" s="74">
        <f t="shared" ca="1" si="54"/>
        <v>156</v>
      </c>
      <c r="AG317" s="75">
        <f t="shared" ca="1" si="55"/>
        <v>2.3114808480278182</v>
      </c>
      <c r="AH317" s="75">
        <f t="shared" ca="1" si="56"/>
        <v>146.37827486682025</v>
      </c>
      <c r="AI317" s="75">
        <f t="shared" ca="1" si="57"/>
        <v>9.213910933514792E-2</v>
      </c>
    </row>
    <row r="318" spans="32:35" x14ac:dyDescent="0.2">
      <c r="AF318" s="74">
        <f t="shared" ca="1" si="54"/>
        <v>156</v>
      </c>
      <c r="AG318" s="75">
        <f t="shared" ca="1" si="55"/>
        <v>2.3114808480278182</v>
      </c>
      <c r="AH318" s="75">
        <f t="shared" ca="1" si="56"/>
        <v>146.37827486682025</v>
      </c>
      <c r="AI318" s="75">
        <f t="shared" ca="1" si="57"/>
        <v>9.213910933514792E-2</v>
      </c>
    </row>
    <row r="319" spans="32:35" x14ac:dyDescent="0.2">
      <c r="AF319" s="74">
        <f t="shared" ca="1" si="54"/>
        <v>157</v>
      </c>
      <c r="AG319" s="75">
        <f t="shared" ca="1" si="55"/>
        <v>2.3114576954806862</v>
      </c>
      <c r="AH319" s="75">
        <f t="shared" ca="1" si="56"/>
        <v>146.37753187404712</v>
      </c>
      <c r="AI319" s="75">
        <f t="shared" ca="1" si="57"/>
        <v>9.213910933514792E-2</v>
      </c>
    </row>
    <row r="320" spans="32:35" x14ac:dyDescent="0.2">
      <c r="AF320" s="74">
        <f t="shared" ca="1" si="54"/>
        <v>157</v>
      </c>
      <c r="AG320" s="75">
        <f t="shared" ca="1" si="55"/>
        <v>2.3114576954806862</v>
      </c>
      <c r="AH320" s="75">
        <f t="shared" ca="1" si="56"/>
        <v>146.37753187404712</v>
      </c>
      <c r="AI320" s="75">
        <f t="shared" ca="1" si="57"/>
        <v>9.213910933514792E-2</v>
      </c>
    </row>
    <row r="321" spans="32:35" x14ac:dyDescent="0.2">
      <c r="AF321" s="74">
        <f t="shared" ca="1" si="54"/>
        <v>158</v>
      </c>
      <c r="AG321" s="75">
        <f t="shared" ca="1" si="55"/>
        <v>2.3114345429335543</v>
      </c>
      <c r="AH321" s="75">
        <f t="shared" ca="1" si="56"/>
        <v>146.37678887764372</v>
      </c>
      <c r="AI321" s="75">
        <f t="shared" ca="1" si="57"/>
        <v>9.213910933514792E-2</v>
      </c>
    </row>
    <row r="322" spans="32:35" x14ac:dyDescent="0.2">
      <c r="AF322" s="74">
        <f t="shared" ca="1" si="54"/>
        <v>158</v>
      </c>
      <c r="AG322" s="75">
        <f t="shared" ca="1" si="55"/>
        <v>2.3114345429335543</v>
      </c>
      <c r="AH322" s="75">
        <f t="shared" ca="1" si="56"/>
        <v>146.37678887764372</v>
      </c>
      <c r="AI322" s="75">
        <f t="shared" ca="1" si="57"/>
        <v>9.213910933514792E-2</v>
      </c>
    </row>
    <row r="323" spans="32:35" x14ac:dyDescent="0.2">
      <c r="AF323" s="74">
        <f t="shared" ca="1" si="54"/>
        <v>159</v>
      </c>
      <c r="AG323" s="75">
        <f t="shared" ca="1" si="55"/>
        <v>2.3114113903864224</v>
      </c>
      <c r="AH323" s="75">
        <f t="shared" ca="1" si="56"/>
        <v>146.37604587760998</v>
      </c>
      <c r="AI323" s="75">
        <f t="shared" ca="1" si="57"/>
        <v>9.213910933514792E-2</v>
      </c>
    </row>
    <row r="324" spans="32:35" x14ac:dyDescent="0.2">
      <c r="AF324" s="74">
        <f t="shared" ca="1" si="54"/>
        <v>159</v>
      </c>
      <c r="AG324" s="75">
        <f t="shared" ca="1" si="55"/>
        <v>2.3114113903864224</v>
      </c>
      <c r="AH324" s="75">
        <f t="shared" ca="1" si="56"/>
        <v>146.37604587760998</v>
      </c>
      <c r="AI324" s="75">
        <f t="shared" ca="1" si="57"/>
        <v>9.213910933514792E-2</v>
      </c>
    </row>
    <row r="325" spans="32:35" x14ac:dyDescent="0.2">
      <c r="AF325" s="74">
        <f t="shared" ca="1" si="54"/>
        <v>160</v>
      </c>
      <c r="AG325" s="75">
        <f t="shared" ca="1" si="55"/>
        <v>2.3113882378392905</v>
      </c>
      <c r="AH325" s="75">
        <f t="shared" ca="1" si="56"/>
        <v>146.37530287394591</v>
      </c>
      <c r="AI325" s="75">
        <f t="shared" ca="1" si="57"/>
        <v>9.213910933514792E-2</v>
      </c>
    </row>
    <row r="326" spans="32:35" x14ac:dyDescent="0.2">
      <c r="AF326" s="74">
        <f t="shared" ca="1" si="54"/>
        <v>160</v>
      </c>
      <c r="AG326" s="75">
        <f t="shared" ca="1" si="55"/>
        <v>2.3113882378392905</v>
      </c>
      <c r="AH326" s="75">
        <f t="shared" ca="1" si="56"/>
        <v>146.37530287394591</v>
      </c>
      <c r="AI326" s="75">
        <f t="shared" ca="1" si="57"/>
        <v>9.213910933514792E-2</v>
      </c>
    </row>
    <row r="327" spans="32:35" x14ac:dyDescent="0.2">
      <c r="AF327" s="74">
        <f t="shared" ca="1" si="54"/>
        <v>161</v>
      </c>
      <c r="AG327" s="75">
        <f t="shared" ca="1" si="55"/>
        <v>2.3113650852921586</v>
      </c>
      <c r="AH327" s="75">
        <f t="shared" ca="1" si="56"/>
        <v>146.3745598666514</v>
      </c>
      <c r="AI327" s="75">
        <f t="shared" ca="1" si="57"/>
        <v>9.213910933514792E-2</v>
      </c>
    </row>
    <row r="328" spans="32:35" x14ac:dyDescent="0.2">
      <c r="AF328" s="74">
        <f t="shared" ca="1" si="54"/>
        <v>161</v>
      </c>
      <c r="AG328" s="75">
        <f t="shared" ca="1" si="55"/>
        <v>2.3113650852921586</v>
      </c>
      <c r="AH328" s="75">
        <f t="shared" ca="1" si="56"/>
        <v>146.3745598666514</v>
      </c>
      <c r="AI328" s="75">
        <f t="shared" ca="1" si="57"/>
        <v>9.213910933514792E-2</v>
      </c>
    </row>
    <row r="329" spans="32:35" x14ac:dyDescent="0.2">
      <c r="AF329" s="74">
        <f t="shared" ref="AF329:AF392" ca="1" si="58">0.5+INT((ROW()-ROW(AF$6))/2)-IF($AG330&lt;&gt;$AG329,0.5,0)+IF($AG328&lt;&gt;$AG329,0.5,0)</f>
        <v>162</v>
      </c>
      <c r="AG329" s="75">
        <f t="shared" ca="1" si="55"/>
        <v>2.3113419327450266</v>
      </c>
      <c r="AH329" s="75">
        <f t="shared" ca="1" si="56"/>
        <v>146.37381685572646</v>
      </c>
      <c r="AI329" s="75">
        <f t="shared" ca="1" si="57"/>
        <v>9.213910933514792E-2</v>
      </c>
    </row>
    <row r="330" spans="32:35" x14ac:dyDescent="0.2">
      <c r="AF330" s="74">
        <f t="shared" ca="1" si="58"/>
        <v>162</v>
      </c>
      <c r="AG330" s="75">
        <f t="shared" ca="1" si="55"/>
        <v>2.3113419327450266</v>
      </c>
      <c r="AH330" s="75">
        <f t="shared" ca="1" si="56"/>
        <v>146.37381685572646</v>
      </c>
      <c r="AI330" s="75">
        <f t="shared" ca="1" si="57"/>
        <v>9.213910933514792E-2</v>
      </c>
    </row>
    <row r="331" spans="32:35" x14ac:dyDescent="0.2">
      <c r="AF331" s="74">
        <f t="shared" ca="1" si="58"/>
        <v>163</v>
      </c>
      <c r="AG331" s="75">
        <f t="shared" ca="1" si="55"/>
        <v>2.3113187801978947</v>
      </c>
      <c r="AH331" s="75">
        <f t="shared" ca="1" si="56"/>
        <v>146.37307384117096</v>
      </c>
      <c r="AI331" s="75">
        <f t="shared" ca="1" si="57"/>
        <v>9.213910933514792E-2</v>
      </c>
    </row>
    <row r="332" spans="32:35" x14ac:dyDescent="0.2">
      <c r="AF332" s="74">
        <f t="shared" ca="1" si="58"/>
        <v>163</v>
      </c>
      <c r="AG332" s="75">
        <f t="shared" ca="1" si="55"/>
        <v>2.3113187801978947</v>
      </c>
      <c r="AH332" s="75">
        <f t="shared" ca="1" si="56"/>
        <v>146.37307384117096</v>
      </c>
      <c r="AI332" s="75">
        <f t="shared" ca="1" si="57"/>
        <v>9.213910933514792E-2</v>
      </c>
    </row>
    <row r="333" spans="32:35" x14ac:dyDescent="0.2">
      <c r="AF333" s="74">
        <f t="shared" ca="1" si="58"/>
        <v>164</v>
      </c>
      <c r="AG333" s="75">
        <f t="shared" ca="1" si="55"/>
        <v>2.3112956276507628</v>
      </c>
      <c r="AH333" s="75">
        <f t="shared" ca="1" si="56"/>
        <v>146.37233082298485</v>
      </c>
      <c r="AI333" s="75">
        <f t="shared" ca="1" si="57"/>
        <v>9.213910933514792E-2</v>
      </c>
    </row>
    <row r="334" spans="32:35" x14ac:dyDescent="0.2">
      <c r="AF334" s="74">
        <f t="shared" ca="1" si="58"/>
        <v>164</v>
      </c>
      <c r="AG334" s="75">
        <f t="shared" ca="1" si="55"/>
        <v>2.3112956276507628</v>
      </c>
      <c r="AH334" s="75">
        <f t="shared" ca="1" si="56"/>
        <v>146.37233082298485</v>
      </c>
      <c r="AI334" s="75">
        <f t="shared" ca="1" si="57"/>
        <v>9.213910933514792E-2</v>
      </c>
    </row>
    <row r="335" spans="32:35" x14ac:dyDescent="0.2">
      <c r="AF335" s="74">
        <f t="shared" ca="1" si="58"/>
        <v>165</v>
      </c>
      <c r="AG335" s="75">
        <f t="shared" ca="1" si="55"/>
        <v>2.3112724751036309</v>
      </c>
      <c r="AH335" s="75">
        <f t="shared" ca="1" si="56"/>
        <v>146.37158780116815</v>
      </c>
      <c r="AI335" s="75">
        <f t="shared" ca="1" si="57"/>
        <v>9.213910933514792E-2</v>
      </c>
    </row>
    <row r="336" spans="32:35" x14ac:dyDescent="0.2">
      <c r="AF336" s="74">
        <f t="shared" ca="1" si="58"/>
        <v>165</v>
      </c>
      <c r="AG336" s="75">
        <f t="shared" ca="1" si="55"/>
        <v>2.3112724751036309</v>
      </c>
      <c r="AH336" s="75">
        <f t="shared" ca="1" si="56"/>
        <v>146.37158780116815</v>
      </c>
      <c r="AI336" s="75">
        <f t="shared" ca="1" si="57"/>
        <v>9.213910933514792E-2</v>
      </c>
    </row>
    <row r="337" spans="32:35" x14ac:dyDescent="0.2">
      <c r="AF337" s="74">
        <f t="shared" ca="1" si="58"/>
        <v>166</v>
      </c>
      <c r="AG337" s="75">
        <f t="shared" ca="1" si="55"/>
        <v>2.311249322556499</v>
      </c>
      <c r="AH337" s="75">
        <f t="shared" ca="1" si="56"/>
        <v>146.37084477572071</v>
      </c>
      <c r="AI337" s="75">
        <f t="shared" ca="1" si="57"/>
        <v>9.213910933514792E-2</v>
      </c>
    </row>
    <row r="338" spans="32:35" x14ac:dyDescent="0.2">
      <c r="AF338" s="74">
        <f t="shared" ca="1" si="58"/>
        <v>166</v>
      </c>
      <c r="AG338" s="75">
        <f t="shared" ca="1" si="55"/>
        <v>2.311249322556499</v>
      </c>
      <c r="AH338" s="75">
        <f t="shared" ca="1" si="56"/>
        <v>146.37084477572071</v>
      </c>
      <c r="AI338" s="75">
        <f t="shared" ca="1" si="57"/>
        <v>9.213910933514792E-2</v>
      </c>
    </row>
    <row r="339" spans="32:35" x14ac:dyDescent="0.2">
      <c r="AF339" s="74">
        <f t="shared" ca="1" si="58"/>
        <v>167</v>
      </c>
      <c r="AG339" s="75">
        <f t="shared" ca="1" si="55"/>
        <v>2.311226170009367</v>
      </c>
      <c r="AH339" s="75">
        <f t="shared" ca="1" si="56"/>
        <v>146.37010174664255</v>
      </c>
      <c r="AI339" s="75">
        <f t="shared" ca="1" si="57"/>
        <v>9.213910933514792E-2</v>
      </c>
    </row>
    <row r="340" spans="32:35" x14ac:dyDescent="0.2">
      <c r="AF340" s="74">
        <f t="shared" ca="1" si="58"/>
        <v>167</v>
      </c>
      <c r="AG340" s="75">
        <f t="shared" ca="1" si="55"/>
        <v>2.311226170009367</v>
      </c>
      <c r="AH340" s="75">
        <f t="shared" ca="1" si="56"/>
        <v>146.37010174664255</v>
      </c>
      <c r="AI340" s="75">
        <f t="shared" ca="1" si="57"/>
        <v>9.213910933514792E-2</v>
      </c>
    </row>
    <row r="341" spans="32:35" x14ac:dyDescent="0.2">
      <c r="AF341" s="74">
        <f t="shared" ca="1" si="58"/>
        <v>168</v>
      </c>
      <c r="AG341" s="75">
        <f t="shared" ca="1" si="55"/>
        <v>2.3112030174622351</v>
      </c>
      <c r="AH341" s="75">
        <f t="shared" ca="1" si="56"/>
        <v>146.36935871393359</v>
      </c>
      <c r="AI341" s="75">
        <f t="shared" ca="1" si="57"/>
        <v>9.213910933514792E-2</v>
      </c>
    </row>
    <row r="342" spans="32:35" x14ac:dyDescent="0.2">
      <c r="AF342" s="74">
        <f t="shared" ca="1" si="58"/>
        <v>168</v>
      </c>
      <c r="AG342" s="75">
        <f t="shared" ca="1" si="55"/>
        <v>2.3112030174622351</v>
      </c>
      <c r="AH342" s="75">
        <f t="shared" ca="1" si="56"/>
        <v>146.36935871393359</v>
      </c>
      <c r="AI342" s="75">
        <f t="shared" ca="1" si="57"/>
        <v>9.213910933514792E-2</v>
      </c>
    </row>
    <row r="343" spans="32:35" x14ac:dyDescent="0.2">
      <c r="AF343" s="74">
        <f t="shared" ca="1" si="58"/>
        <v>169</v>
      </c>
      <c r="AG343" s="75">
        <f t="shared" ca="1" si="55"/>
        <v>2.3111798649151032</v>
      </c>
      <c r="AH343" s="75">
        <f t="shared" ca="1" si="56"/>
        <v>146.36861567759374</v>
      </c>
      <c r="AI343" s="75">
        <f t="shared" ca="1" si="57"/>
        <v>9.213910933514792E-2</v>
      </c>
    </row>
    <row r="344" spans="32:35" x14ac:dyDescent="0.2">
      <c r="AF344" s="74">
        <f t="shared" ca="1" si="58"/>
        <v>169</v>
      </c>
      <c r="AG344" s="75">
        <f t="shared" ca="1" si="55"/>
        <v>2.3111798649151032</v>
      </c>
      <c r="AH344" s="75">
        <f t="shared" ca="1" si="56"/>
        <v>146.36861567759374</v>
      </c>
      <c r="AI344" s="75">
        <f t="shared" ca="1" si="57"/>
        <v>9.213910933514792E-2</v>
      </c>
    </row>
    <row r="345" spans="32:35" x14ac:dyDescent="0.2">
      <c r="AF345" s="74">
        <f t="shared" ca="1" si="58"/>
        <v>170</v>
      </c>
      <c r="AG345" s="75">
        <f t="shared" ca="1" si="55"/>
        <v>2.3111567123679713</v>
      </c>
      <c r="AH345" s="75">
        <f t="shared" ca="1" si="56"/>
        <v>146.36787263762301</v>
      </c>
      <c r="AI345" s="75">
        <f t="shared" ca="1" si="57"/>
        <v>9.213910933514792E-2</v>
      </c>
    </row>
    <row r="346" spans="32:35" x14ac:dyDescent="0.2">
      <c r="AF346" s="74">
        <f t="shared" ca="1" si="58"/>
        <v>170</v>
      </c>
      <c r="AG346" s="75">
        <f t="shared" ca="1" si="55"/>
        <v>2.3111567123679713</v>
      </c>
      <c r="AH346" s="75">
        <f t="shared" ca="1" si="56"/>
        <v>146.36787263762301</v>
      </c>
      <c r="AI346" s="75">
        <f t="shared" ca="1" si="57"/>
        <v>9.213910933514792E-2</v>
      </c>
    </row>
    <row r="347" spans="32:35" x14ac:dyDescent="0.2">
      <c r="AF347" s="74">
        <f t="shared" ca="1" si="58"/>
        <v>171</v>
      </c>
      <c r="AG347" s="75">
        <f t="shared" ca="1" si="55"/>
        <v>2.3111335598208393</v>
      </c>
      <c r="AH347" s="75">
        <f t="shared" ca="1" si="56"/>
        <v>146.36712959402129</v>
      </c>
      <c r="AI347" s="75">
        <f t="shared" ca="1" si="57"/>
        <v>9.213910933514792E-2</v>
      </c>
    </row>
    <row r="348" spans="32:35" x14ac:dyDescent="0.2">
      <c r="AF348" s="74">
        <f t="shared" ca="1" si="58"/>
        <v>171</v>
      </c>
      <c r="AG348" s="75">
        <f t="shared" ca="1" si="55"/>
        <v>2.3111335598208393</v>
      </c>
      <c r="AH348" s="75">
        <f t="shared" ca="1" si="56"/>
        <v>146.36712959402129</v>
      </c>
      <c r="AI348" s="75">
        <f t="shared" ca="1" si="57"/>
        <v>9.213910933514792E-2</v>
      </c>
    </row>
    <row r="349" spans="32:35" x14ac:dyDescent="0.2">
      <c r="AF349" s="74">
        <f t="shared" ca="1" si="58"/>
        <v>172</v>
      </c>
      <c r="AG349" s="75">
        <f t="shared" ca="1" si="55"/>
        <v>2.3111104072737074</v>
      </c>
      <c r="AH349" s="75">
        <f t="shared" ca="1" si="56"/>
        <v>146.36638654678859</v>
      </c>
      <c r="AI349" s="75">
        <f t="shared" ca="1" si="57"/>
        <v>9.213910933514792E-2</v>
      </c>
    </row>
    <row r="350" spans="32:35" x14ac:dyDescent="0.2">
      <c r="AF350" s="74">
        <f t="shared" ca="1" si="58"/>
        <v>172</v>
      </c>
      <c r="AG350" s="75">
        <f t="shared" ca="1" si="55"/>
        <v>2.3111104072737074</v>
      </c>
      <c r="AH350" s="75">
        <f t="shared" ca="1" si="56"/>
        <v>146.36638654678859</v>
      </c>
      <c r="AI350" s="75">
        <f t="shared" ca="1" si="57"/>
        <v>9.213910933514792E-2</v>
      </c>
    </row>
    <row r="351" spans="32:35" x14ac:dyDescent="0.2">
      <c r="AF351" s="74">
        <f t="shared" ca="1" si="58"/>
        <v>173</v>
      </c>
      <c r="AG351" s="75">
        <f t="shared" ca="1" si="55"/>
        <v>2.3110872547265755</v>
      </c>
      <c r="AH351" s="75">
        <f t="shared" ca="1" si="56"/>
        <v>146.36564349592479</v>
      </c>
      <c r="AI351" s="75">
        <f t="shared" ca="1" si="57"/>
        <v>9.213910933514792E-2</v>
      </c>
    </row>
    <row r="352" spans="32:35" x14ac:dyDescent="0.2">
      <c r="AF352" s="74">
        <f t="shared" ca="1" si="58"/>
        <v>173</v>
      </c>
      <c r="AG352" s="75">
        <f t="shared" ca="1" si="55"/>
        <v>2.3110872547265755</v>
      </c>
      <c r="AH352" s="75">
        <f t="shared" ca="1" si="56"/>
        <v>146.36564349592479</v>
      </c>
      <c r="AI352" s="75">
        <f t="shared" ca="1" si="57"/>
        <v>9.213910933514792E-2</v>
      </c>
    </row>
    <row r="353" spans="32:35" x14ac:dyDescent="0.2">
      <c r="AF353" s="74">
        <f t="shared" ca="1" si="58"/>
        <v>174</v>
      </c>
      <c r="AG353" s="75">
        <f t="shared" ca="1" si="55"/>
        <v>2.3110641021794436</v>
      </c>
      <c r="AH353" s="75">
        <f t="shared" ca="1" si="56"/>
        <v>146.36490044142988</v>
      </c>
      <c r="AI353" s="75">
        <f t="shared" ca="1" si="57"/>
        <v>9.213910933514792E-2</v>
      </c>
    </row>
    <row r="354" spans="32:35" x14ac:dyDescent="0.2">
      <c r="AF354" s="74">
        <f t="shared" ca="1" si="58"/>
        <v>174</v>
      </c>
      <c r="AG354" s="75">
        <f t="shared" ca="1" si="55"/>
        <v>2.3110641021794436</v>
      </c>
      <c r="AH354" s="75">
        <f t="shared" ca="1" si="56"/>
        <v>146.36490044142988</v>
      </c>
      <c r="AI354" s="75">
        <f t="shared" ca="1" si="57"/>
        <v>9.213910933514792E-2</v>
      </c>
    </row>
    <row r="355" spans="32:35" x14ac:dyDescent="0.2">
      <c r="AF355" s="74">
        <f t="shared" ca="1" si="58"/>
        <v>175</v>
      </c>
      <c r="AG355" s="75">
        <f t="shared" ca="1" si="55"/>
        <v>2.3110409496323117</v>
      </c>
      <c r="AH355" s="75">
        <f t="shared" ca="1" si="56"/>
        <v>146.36415738330376</v>
      </c>
      <c r="AI355" s="75">
        <f t="shared" ca="1" si="57"/>
        <v>9.213910933514792E-2</v>
      </c>
    </row>
    <row r="356" spans="32:35" x14ac:dyDescent="0.2">
      <c r="AF356" s="74">
        <f t="shared" ca="1" si="58"/>
        <v>175</v>
      </c>
      <c r="AG356" s="75">
        <f t="shared" ca="1" si="55"/>
        <v>2.3110409496323117</v>
      </c>
      <c r="AH356" s="75">
        <f t="shared" ca="1" si="56"/>
        <v>146.36415738330376</v>
      </c>
      <c r="AI356" s="75">
        <f t="shared" ca="1" si="57"/>
        <v>9.213910933514792E-2</v>
      </c>
    </row>
    <row r="357" spans="32:35" x14ac:dyDescent="0.2">
      <c r="AF357" s="74">
        <f t="shared" ca="1" si="58"/>
        <v>176</v>
      </c>
      <c r="AG357" s="75">
        <f t="shared" ca="1" si="55"/>
        <v>2.3110177970851797</v>
      </c>
      <c r="AH357" s="75">
        <f t="shared" ca="1" si="56"/>
        <v>146.36341432154646</v>
      </c>
      <c r="AI357" s="75">
        <f t="shared" ca="1" si="57"/>
        <v>9.213910933514792E-2</v>
      </c>
    </row>
    <row r="358" spans="32:35" x14ac:dyDescent="0.2">
      <c r="AF358" s="74">
        <f t="shared" ca="1" si="58"/>
        <v>176</v>
      </c>
      <c r="AG358" s="75">
        <f t="shared" ca="1" si="55"/>
        <v>2.3110177970851797</v>
      </c>
      <c r="AH358" s="75">
        <f t="shared" ca="1" si="56"/>
        <v>146.36341432154646</v>
      </c>
      <c r="AI358" s="75">
        <f t="shared" ca="1" si="57"/>
        <v>9.213910933514792E-2</v>
      </c>
    </row>
    <row r="359" spans="32:35" x14ac:dyDescent="0.2">
      <c r="AF359" s="74">
        <f t="shared" ca="1" si="58"/>
        <v>177</v>
      </c>
      <c r="AG359" s="75">
        <f t="shared" ca="1" si="55"/>
        <v>2.3109946445380478</v>
      </c>
      <c r="AH359" s="75">
        <f t="shared" ca="1" si="56"/>
        <v>146.36267125615782</v>
      </c>
      <c r="AI359" s="75">
        <f t="shared" ca="1" si="57"/>
        <v>9.213910933514792E-2</v>
      </c>
    </row>
    <row r="360" spans="32:35" x14ac:dyDescent="0.2">
      <c r="AF360" s="74">
        <f t="shared" ca="1" si="58"/>
        <v>177</v>
      </c>
      <c r="AG360" s="75">
        <f t="shared" ca="1" si="55"/>
        <v>2.3109946445380478</v>
      </c>
      <c r="AH360" s="75">
        <f t="shared" ca="1" si="56"/>
        <v>146.36267125615782</v>
      </c>
      <c r="AI360" s="75">
        <f t="shared" ca="1" si="57"/>
        <v>9.213910933514792E-2</v>
      </c>
    </row>
    <row r="361" spans="32:35" x14ac:dyDescent="0.2">
      <c r="AF361" s="74">
        <f t="shared" ca="1" si="58"/>
        <v>178</v>
      </c>
      <c r="AG361" s="75">
        <f t="shared" ca="1" si="55"/>
        <v>2.3109714919909159</v>
      </c>
      <c r="AH361" s="75">
        <f t="shared" ca="1" si="56"/>
        <v>146.36192818713783</v>
      </c>
      <c r="AI361" s="75">
        <f t="shared" ca="1" si="57"/>
        <v>9.213910933514792E-2</v>
      </c>
    </row>
    <row r="362" spans="32:35" x14ac:dyDescent="0.2">
      <c r="AF362" s="74">
        <f t="shared" ca="1" si="58"/>
        <v>178</v>
      </c>
      <c r="AG362" s="75">
        <f t="shared" ca="1" si="55"/>
        <v>2.3109714919909159</v>
      </c>
      <c r="AH362" s="75">
        <f t="shared" ca="1" si="56"/>
        <v>146.36192818713783</v>
      </c>
      <c r="AI362" s="75">
        <f t="shared" ca="1" si="57"/>
        <v>9.213910933514792E-2</v>
      </c>
    </row>
    <row r="363" spans="32:35" x14ac:dyDescent="0.2">
      <c r="AF363" s="74">
        <f t="shared" ca="1" si="58"/>
        <v>179</v>
      </c>
      <c r="AG363" s="75">
        <f t="shared" ca="1" si="55"/>
        <v>2.310948339443784</v>
      </c>
      <c r="AH363" s="75">
        <f t="shared" ca="1" si="56"/>
        <v>146.36118511448646</v>
      </c>
      <c r="AI363" s="75">
        <f t="shared" ca="1" si="57"/>
        <v>9.213910933514792E-2</v>
      </c>
    </row>
    <row r="364" spans="32:35" x14ac:dyDescent="0.2">
      <c r="AF364" s="74">
        <f t="shared" ca="1" si="58"/>
        <v>179</v>
      </c>
      <c r="AG364" s="75">
        <f t="shared" ca="1" si="55"/>
        <v>2.310948339443784</v>
      </c>
      <c r="AH364" s="75">
        <f t="shared" ca="1" si="56"/>
        <v>146.36118511448646</v>
      </c>
      <c r="AI364" s="75">
        <f t="shared" ca="1" si="57"/>
        <v>9.213910933514792E-2</v>
      </c>
    </row>
    <row r="365" spans="32:35" x14ac:dyDescent="0.2">
      <c r="AF365" s="74">
        <f t="shared" ca="1" si="58"/>
        <v>180</v>
      </c>
      <c r="AG365" s="75">
        <f t="shared" ca="1" si="55"/>
        <v>2.3109251868966521</v>
      </c>
      <c r="AH365" s="75">
        <f t="shared" ca="1" si="56"/>
        <v>146.36044203820362</v>
      </c>
      <c r="AI365" s="75">
        <f t="shared" ca="1" si="57"/>
        <v>9.213910933514792E-2</v>
      </c>
    </row>
    <row r="366" spans="32:35" x14ac:dyDescent="0.2">
      <c r="AF366" s="74">
        <f t="shared" ca="1" si="58"/>
        <v>180</v>
      </c>
      <c r="AG366" s="75">
        <f t="shared" ca="1" si="55"/>
        <v>2.3109251868966521</v>
      </c>
      <c r="AH366" s="75">
        <f t="shared" ca="1" si="56"/>
        <v>146.36044203820362</v>
      </c>
      <c r="AI366" s="75">
        <f t="shared" ca="1" si="57"/>
        <v>9.213910933514792E-2</v>
      </c>
    </row>
    <row r="367" spans="32:35" x14ac:dyDescent="0.2">
      <c r="AF367" s="74">
        <f t="shared" ca="1" si="58"/>
        <v>181</v>
      </c>
      <c r="AG367" s="75">
        <f t="shared" ca="1" si="55"/>
        <v>2.3109020343495201</v>
      </c>
      <c r="AH367" s="75">
        <f t="shared" ca="1" si="56"/>
        <v>146.35969895828924</v>
      </c>
      <c r="AI367" s="75">
        <f t="shared" ca="1" si="57"/>
        <v>9.213910933514792E-2</v>
      </c>
    </row>
    <row r="368" spans="32:35" x14ac:dyDescent="0.2">
      <c r="AF368" s="74">
        <f t="shared" ca="1" si="58"/>
        <v>181</v>
      </c>
      <c r="AG368" s="75">
        <f t="shared" ca="1" si="55"/>
        <v>2.3109020343495201</v>
      </c>
      <c r="AH368" s="75">
        <f t="shared" ca="1" si="56"/>
        <v>146.35969895828924</v>
      </c>
      <c r="AI368" s="75">
        <f t="shared" ca="1" si="57"/>
        <v>9.213910933514792E-2</v>
      </c>
    </row>
    <row r="369" spans="32:35" x14ac:dyDescent="0.2">
      <c r="AF369" s="74">
        <f t="shared" ca="1" si="58"/>
        <v>182</v>
      </c>
      <c r="AG369" s="75">
        <f t="shared" ca="1" si="55"/>
        <v>2.3108788818023882</v>
      </c>
      <c r="AH369" s="75">
        <f t="shared" ca="1" si="56"/>
        <v>146.35895587474337</v>
      </c>
      <c r="AI369" s="75">
        <f t="shared" ca="1" si="57"/>
        <v>9.213910933514792E-2</v>
      </c>
    </row>
    <row r="370" spans="32:35" x14ac:dyDescent="0.2">
      <c r="AF370" s="74">
        <f t="shared" ca="1" si="58"/>
        <v>182</v>
      </c>
      <c r="AG370" s="75">
        <f t="shared" ca="1" si="55"/>
        <v>2.3108788818023882</v>
      </c>
      <c r="AH370" s="75">
        <f t="shared" ca="1" si="56"/>
        <v>146.35895587474337</v>
      </c>
      <c r="AI370" s="75">
        <f t="shared" ca="1" si="57"/>
        <v>9.213910933514792E-2</v>
      </c>
    </row>
    <row r="371" spans="32:35" x14ac:dyDescent="0.2">
      <c r="AF371" s="74">
        <f t="shared" ca="1" si="58"/>
        <v>183</v>
      </c>
      <c r="AG371" s="75">
        <f t="shared" ca="1" si="55"/>
        <v>2.3108557292552563</v>
      </c>
      <c r="AH371" s="75">
        <f t="shared" ca="1" si="56"/>
        <v>146.35821278756583</v>
      </c>
      <c r="AI371" s="75">
        <f t="shared" ca="1" si="57"/>
        <v>9.213910933514792E-2</v>
      </c>
    </row>
    <row r="372" spans="32:35" x14ac:dyDescent="0.2">
      <c r="AF372" s="74">
        <f t="shared" ca="1" si="58"/>
        <v>183</v>
      </c>
      <c r="AG372" s="75">
        <f t="shared" ca="1" si="55"/>
        <v>2.3108557292552563</v>
      </c>
      <c r="AH372" s="75">
        <f t="shared" ca="1" si="56"/>
        <v>146.35821278756583</v>
      </c>
      <c r="AI372" s="75">
        <f t="shared" ca="1" si="57"/>
        <v>9.213910933514792E-2</v>
      </c>
    </row>
    <row r="373" spans="32:35" x14ac:dyDescent="0.2">
      <c r="AF373" s="74">
        <f t="shared" ca="1" si="58"/>
        <v>184</v>
      </c>
      <c r="AG373" s="75">
        <f t="shared" ref="AG373:AG436" ca="1" si="59">OFFSET(AB$7,(ROW()-ROW(AB$7))/2,0)</f>
        <v>2.3108325767081244</v>
      </c>
      <c r="AH373" s="75">
        <f t="shared" ref="AH373:AH436" ca="1" si="60">OFFSET(AC$7,(ROW()-ROW(AC$7))/2,0)</f>
        <v>146.35746969675662</v>
      </c>
      <c r="AI373" s="75">
        <f t="shared" ref="AI373:AI436" ca="1" si="61">IF(OFFSET(AD$7,(ROW()-ROW(AD$7))/2,0)&lt;=0,MAX(OFFSET(AC$7,0,0,$L$3))/150,OFFSET(AD$7,(ROW()-ROW(AD$7))/2,0))</f>
        <v>9.213910933514792E-2</v>
      </c>
    </row>
    <row r="374" spans="32:35" x14ac:dyDescent="0.2">
      <c r="AF374" s="74">
        <f t="shared" ca="1" si="58"/>
        <v>184</v>
      </c>
      <c r="AG374" s="75">
        <f t="shared" ca="1" si="59"/>
        <v>2.3108325767081244</v>
      </c>
      <c r="AH374" s="75">
        <f t="shared" ca="1" si="60"/>
        <v>146.35746969675662</v>
      </c>
      <c r="AI374" s="75">
        <f t="shared" ca="1" si="61"/>
        <v>9.213910933514792E-2</v>
      </c>
    </row>
    <row r="375" spans="32:35" x14ac:dyDescent="0.2">
      <c r="AF375" s="74">
        <f t="shared" ca="1" si="58"/>
        <v>185</v>
      </c>
      <c r="AG375" s="75">
        <f t="shared" ca="1" si="59"/>
        <v>2.3108094241609924</v>
      </c>
      <c r="AH375" s="75">
        <f t="shared" ca="1" si="60"/>
        <v>146.35672660231575</v>
      </c>
      <c r="AI375" s="75">
        <f t="shared" ca="1" si="61"/>
        <v>9.213910933514792E-2</v>
      </c>
    </row>
    <row r="376" spans="32:35" x14ac:dyDescent="0.2">
      <c r="AF376" s="74">
        <f t="shared" ca="1" si="58"/>
        <v>185</v>
      </c>
      <c r="AG376" s="75">
        <f t="shared" ca="1" si="59"/>
        <v>2.3108094241609924</v>
      </c>
      <c r="AH376" s="75">
        <f t="shared" ca="1" si="60"/>
        <v>146.35672660231575</v>
      </c>
      <c r="AI376" s="75">
        <f t="shared" ca="1" si="61"/>
        <v>9.213910933514792E-2</v>
      </c>
    </row>
    <row r="377" spans="32:35" x14ac:dyDescent="0.2">
      <c r="AF377" s="74">
        <f t="shared" ca="1" si="58"/>
        <v>186</v>
      </c>
      <c r="AG377" s="75">
        <f t="shared" ca="1" si="59"/>
        <v>2.3107862716138605</v>
      </c>
      <c r="AH377" s="75">
        <f t="shared" ca="1" si="60"/>
        <v>146.35598350424303</v>
      </c>
      <c r="AI377" s="75">
        <f t="shared" ca="1" si="61"/>
        <v>9.213910933514792E-2</v>
      </c>
    </row>
    <row r="378" spans="32:35" x14ac:dyDescent="0.2">
      <c r="AF378" s="74">
        <f t="shared" ca="1" si="58"/>
        <v>186</v>
      </c>
      <c r="AG378" s="75">
        <f t="shared" ca="1" si="59"/>
        <v>2.3107862716138605</v>
      </c>
      <c r="AH378" s="75">
        <f t="shared" ca="1" si="60"/>
        <v>146.35598350424303</v>
      </c>
      <c r="AI378" s="75">
        <f t="shared" ca="1" si="61"/>
        <v>9.213910933514792E-2</v>
      </c>
    </row>
    <row r="379" spans="32:35" x14ac:dyDescent="0.2">
      <c r="AF379" s="74">
        <f t="shared" ca="1" si="58"/>
        <v>187</v>
      </c>
      <c r="AG379" s="75">
        <f t="shared" ca="1" si="59"/>
        <v>2.3107631190667286</v>
      </c>
      <c r="AH379" s="75">
        <f t="shared" ca="1" si="60"/>
        <v>146.35524040253847</v>
      </c>
      <c r="AI379" s="75">
        <f t="shared" ca="1" si="61"/>
        <v>9.213910933514792E-2</v>
      </c>
    </row>
    <row r="380" spans="32:35" x14ac:dyDescent="0.2">
      <c r="AF380" s="74">
        <f t="shared" ca="1" si="58"/>
        <v>187</v>
      </c>
      <c r="AG380" s="75">
        <f t="shared" ca="1" si="59"/>
        <v>2.3107631190667286</v>
      </c>
      <c r="AH380" s="75">
        <f t="shared" ca="1" si="60"/>
        <v>146.35524040253847</v>
      </c>
      <c r="AI380" s="75">
        <f t="shared" ca="1" si="61"/>
        <v>9.213910933514792E-2</v>
      </c>
    </row>
    <row r="381" spans="32:35" x14ac:dyDescent="0.2">
      <c r="AF381" s="74">
        <f t="shared" ca="1" si="58"/>
        <v>188</v>
      </c>
      <c r="AG381" s="75">
        <f t="shared" ca="1" si="59"/>
        <v>2.3107399665195967</v>
      </c>
      <c r="AH381" s="75">
        <f t="shared" ca="1" si="60"/>
        <v>146.35449729720207</v>
      </c>
      <c r="AI381" s="75">
        <f t="shared" ca="1" si="61"/>
        <v>9.213910933514792E-2</v>
      </c>
    </row>
    <row r="382" spans="32:35" x14ac:dyDescent="0.2">
      <c r="AF382" s="74">
        <f t="shared" ca="1" si="58"/>
        <v>188</v>
      </c>
      <c r="AG382" s="75">
        <f t="shared" ca="1" si="59"/>
        <v>2.3107399665195967</v>
      </c>
      <c r="AH382" s="75">
        <f t="shared" ca="1" si="60"/>
        <v>146.35449729720207</v>
      </c>
      <c r="AI382" s="75">
        <f t="shared" ca="1" si="61"/>
        <v>9.213910933514792E-2</v>
      </c>
    </row>
    <row r="383" spans="32:35" x14ac:dyDescent="0.2">
      <c r="AF383" s="74">
        <f t="shared" ca="1" si="58"/>
        <v>189</v>
      </c>
      <c r="AG383" s="75">
        <f t="shared" ca="1" si="59"/>
        <v>2.3107168139724648</v>
      </c>
      <c r="AH383" s="75">
        <f t="shared" ca="1" si="60"/>
        <v>146.35375418823367</v>
      </c>
      <c r="AI383" s="75">
        <f t="shared" ca="1" si="61"/>
        <v>9.213910933514792E-2</v>
      </c>
    </row>
    <row r="384" spans="32:35" x14ac:dyDescent="0.2">
      <c r="AF384" s="74">
        <f t="shared" ca="1" si="58"/>
        <v>189</v>
      </c>
      <c r="AG384" s="75">
        <f t="shared" ca="1" si="59"/>
        <v>2.3107168139724648</v>
      </c>
      <c r="AH384" s="75">
        <f t="shared" ca="1" si="60"/>
        <v>146.35375418823367</v>
      </c>
      <c r="AI384" s="75">
        <f t="shared" ca="1" si="61"/>
        <v>9.213910933514792E-2</v>
      </c>
    </row>
    <row r="385" spans="32:35" x14ac:dyDescent="0.2">
      <c r="AF385" s="74">
        <f t="shared" ca="1" si="58"/>
        <v>190</v>
      </c>
      <c r="AG385" s="75">
        <f t="shared" ca="1" si="59"/>
        <v>2.3106936614253328</v>
      </c>
      <c r="AH385" s="75">
        <f t="shared" ca="1" si="60"/>
        <v>146.35301107563328</v>
      </c>
      <c r="AI385" s="75">
        <f t="shared" ca="1" si="61"/>
        <v>9.213910933514792E-2</v>
      </c>
    </row>
    <row r="386" spans="32:35" x14ac:dyDescent="0.2">
      <c r="AF386" s="74">
        <f t="shared" ca="1" si="58"/>
        <v>190</v>
      </c>
      <c r="AG386" s="75">
        <f t="shared" ca="1" si="59"/>
        <v>2.3106936614253328</v>
      </c>
      <c r="AH386" s="75">
        <f t="shared" ca="1" si="60"/>
        <v>146.35301107563328</v>
      </c>
      <c r="AI386" s="75">
        <f t="shared" ca="1" si="61"/>
        <v>9.213910933514792E-2</v>
      </c>
    </row>
    <row r="387" spans="32:35" x14ac:dyDescent="0.2">
      <c r="AF387" s="74">
        <f t="shared" ca="1" si="58"/>
        <v>191</v>
      </c>
      <c r="AG387" s="75">
        <f t="shared" ca="1" si="59"/>
        <v>2.3106705088782009</v>
      </c>
      <c r="AH387" s="75">
        <f t="shared" ca="1" si="60"/>
        <v>146.35226795940085</v>
      </c>
      <c r="AI387" s="75">
        <f t="shared" ca="1" si="61"/>
        <v>9.213910933514792E-2</v>
      </c>
    </row>
    <row r="388" spans="32:35" x14ac:dyDescent="0.2">
      <c r="AF388" s="74">
        <f t="shared" ca="1" si="58"/>
        <v>191</v>
      </c>
      <c r="AG388" s="75">
        <f t="shared" ca="1" si="59"/>
        <v>2.3106705088782009</v>
      </c>
      <c r="AH388" s="75">
        <f t="shared" ca="1" si="60"/>
        <v>146.35226795940085</v>
      </c>
      <c r="AI388" s="75">
        <f t="shared" ca="1" si="61"/>
        <v>9.213910933514792E-2</v>
      </c>
    </row>
    <row r="389" spans="32:35" x14ac:dyDescent="0.2">
      <c r="AF389" s="74">
        <f t="shared" ca="1" si="58"/>
        <v>192</v>
      </c>
      <c r="AG389" s="75">
        <f t="shared" ca="1" si="59"/>
        <v>2.310647356331069</v>
      </c>
      <c r="AH389" s="75">
        <f t="shared" ca="1" si="60"/>
        <v>146.3515248395363</v>
      </c>
      <c r="AI389" s="75">
        <f t="shared" ca="1" si="61"/>
        <v>9.213910933514792E-2</v>
      </c>
    </row>
    <row r="390" spans="32:35" x14ac:dyDescent="0.2">
      <c r="AF390" s="74">
        <f t="shared" ca="1" si="58"/>
        <v>192</v>
      </c>
      <c r="AG390" s="75">
        <f t="shared" ca="1" si="59"/>
        <v>2.310647356331069</v>
      </c>
      <c r="AH390" s="75">
        <f t="shared" ca="1" si="60"/>
        <v>146.3515248395363</v>
      </c>
      <c r="AI390" s="75">
        <f t="shared" ca="1" si="61"/>
        <v>9.213910933514792E-2</v>
      </c>
    </row>
    <row r="391" spans="32:35" x14ac:dyDescent="0.2">
      <c r="AF391" s="74">
        <f t="shared" ca="1" si="58"/>
        <v>193</v>
      </c>
      <c r="AG391" s="75">
        <f t="shared" ca="1" si="59"/>
        <v>2.3106242037839371</v>
      </c>
      <c r="AH391" s="75">
        <f t="shared" ca="1" si="60"/>
        <v>146.35078171603959</v>
      </c>
      <c r="AI391" s="75">
        <f t="shared" ca="1" si="61"/>
        <v>9.213910933514792E-2</v>
      </c>
    </row>
    <row r="392" spans="32:35" x14ac:dyDescent="0.2">
      <c r="AF392" s="74">
        <f t="shared" ca="1" si="58"/>
        <v>193</v>
      </c>
      <c r="AG392" s="75">
        <f t="shared" ca="1" si="59"/>
        <v>2.3106242037839371</v>
      </c>
      <c r="AH392" s="75">
        <f t="shared" ca="1" si="60"/>
        <v>146.35078171603959</v>
      </c>
      <c r="AI392" s="75">
        <f t="shared" ca="1" si="61"/>
        <v>9.213910933514792E-2</v>
      </c>
    </row>
    <row r="393" spans="32:35" x14ac:dyDescent="0.2">
      <c r="AF393" s="74">
        <f t="shared" ref="AF393:AF456" ca="1" si="62">0.5+INT((ROW()-ROW(AF$6))/2)-IF($AG394&lt;&gt;$AG393,0.5,0)+IF($AG392&lt;&gt;$AG393,0.5,0)</f>
        <v>194</v>
      </c>
      <c r="AG393" s="75">
        <f t="shared" ca="1" si="59"/>
        <v>2.3106010512368051</v>
      </c>
      <c r="AH393" s="75">
        <f t="shared" ca="1" si="60"/>
        <v>146.35003858891068</v>
      </c>
      <c r="AI393" s="75">
        <f t="shared" ca="1" si="61"/>
        <v>9.213910933514792E-2</v>
      </c>
    </row>
    <row r="394" spans="32:35" x14ac:dyDescent="0.2">
      <c r="AF394" s="74">
        <f t="shared" ca="1" si="62"/>
        <v>194</v>
      </c>
      <c r="AG394" s="75">
        <f t="shared" ca="1" si="59"/>
        <v>2.3106010512368051</v>
      </c>
      <c r="AH394" s="75">
        <f t="shared" ca="1" si="60"/>
        <v>146.35003858891068</v>
      </c>
      <c r="AI394" s="75">
        <f t="shared" ca="1" si="61"/>
        <v>9.213910933514792E-2</v>
      </c>
    </row>
    <row r="395" spans="32:35" x14ac:dyDescent="0.2">
      <c r="AF395" s="74">
        <f t="shared" ca="1" si="62"/>
        <v>195</v>
      </c>
      <c r="AG395" s="75">
        <f t="shared" ca="1" si="59"/>
        <v>2.3105778986896732</v>
      </c>
      <c r="AH395" s="75">
        <f t="shared" ca="1" si="60"/>
        <v>146.3492954581495</v>
      </c>
      <c r="AI395" s="75">
        <f t="shared" ca="1" si="61"/>
        <v>9.213910933514792E-2</v>
      </c>
    </row>
    <row r="396" spans="32:35" x14ac:dyDescent="0.2">
      <c r="AF396" s="74">
        <f t="shared" ca="1" si="62"/>
        <v>195</v>
      </c>
      <c r="AG396" s="75">
        <f t="shared" ca="1" si="59"/>
        <v>2.3105778986896732</v>
      </c>
      <c r="AH396" s="75">
        <f t="shared" ca="1" si="60"/>
        <v>146.3492954581495</v>
      </c>
      <c r="AI396" s="75">
        <f t="shared" ca="1" si="61"/>
        <v>9.213910933514792E-2</v>
      </c>
    </row>
    <row r="397" spans="32:35" x14ac:dyDescent="0.2">
      <c r="AF397" s="74">
        <f t="shared" ca="1" si="62"/>
        <v>196</v>
      </c>
      <c r="AG397" s="75">
        <f t="shared" ca="1" si="59"/>
        <v>2.3105547461425413</v>
      </c>
      <c r="AH397" s="75">
        <f t="shared" ca="1" si="60"/>
        <v>146.348552323756</v>
      </c>
      <c r="AI397" s="75">
        <f t="shared" ca="1" si="61"/>
        <v>9.213910933514792E-2</v>
      </c>
    </row>
    <row r="398" spans="32:35" x14ac:dyDescent="0.2">
      <c r="AF398" s="74">
        <f t="shared" ca="1" si="62"/>
        <v>196</v>
      </c>
      <c r="AG398" s="75">
        <f t="shared" ca="1" si="59"/>
        <v>2.3105547461425413</v>
      </c>
      <c r="AH398" s="75">
        <f t="shared" ca="1" si="60"/>
        <v>146.348552323756</v>
      </c>
      <c r="AI398" s="75">
        <f t="shared" ca="1" si="61"/>
        <v>9.213910933514792E-2</v>
      </c>
    </row>
    <row r="399" spans="32:35" x14ac:dyDescent="0.2">
      <c r="AF399" s="74">
        <f t="shared" ca="1" si="62"/>
        <v>197</v>
      </c>
      <c r="AG399" s="75">
        <f t="shared" ca="1" si="59"/>
        <v>2.3105315935954094</v>
      </c>
      <c r="AH399" s="75">
        <f t="shared" ca="1" si="60"/>
        <v>146.34780918573009</v>
      </c>
      <c r="AI399" s="75">
        <f t="shared" ca="1" si="61"/>
        <v>9.213910933514792E-2</v>
      </c>
    </row>
    <row r="400" spans="32:35" x14ac:dyDescent="0.2">
      <c r="AF400" s="74">
        <f t="shared" ca="1" si="62"/>
        <v>197</v>
      </c>
      <c r="AG400" s="75">
        <f t="shared" ca="1" si="59"/>
        <v>2.3105315935954094</v>
      </c>
      <c r="AH400" s="75">
        <f t="shared" ca="1" si="60"/>
        <v>146.34780918573009</v>
      </c>
      <c r="AI400" s="75">
        <f t="shared" ca="1" si="61"/>
        <v>9.213910933514792E-2</v>
      </c>
    </row>
    <row r="401" spans="32:35" x14ac:dyDescent="0.2">
      <c r="AF401" s="74">
        <f t="shared" ca="1" si="62"/>
        <v>198</v>
      </c>
      <c r="AG401" s="75">
        <f t="shared" ca="1" si="59"/>
        <v>2.3105084410482775</v>
      </c>
      <c r="AH401" s="75">
        <f t="shared" ca="1" si="60"/>
        <v>146.34706604407177</v>
      </c>
      <c r="AI401" s="75">
        <f t="shared" ca="1" si="61"/>
        <v>9.213910933514792E-2</v>
      </c>
    </row>
    <row r="402" spans="32:35" x14ac:dyDescent="0.2">
      <c r="AF402" s="74">
        <f t="shared" ca="1" si="62"/>
        <v>198</v>
      </c>
      <c r="AG402" s="75">
        <f t="shared" ca="1" si="59"/>
        <v>2.3105084410482775</v>
      </c>
      <c r="AH402" s="75">
        <f t="shared" ca="1" si="60"/>
        <v>146.34706604407177</v>
      </c>
      <c r="AI402" s="75">
        <f t="shared" ca="1" si="61"/>
        <v>9.213910933514792E-2</v>
      </c>
    </row>
    <row r="403" spans="32:35" x14ac:dyDescent="0.2">
      <c r="AF403" s="74">
        <f t="shared" ca="1" si="62"/>
        <v>199</v>
      </c>
      <c r="AG403" s="75">
        <f t="shared" ca="1" si="59"/>
        <v>2.3104852885011455</v>
      </c>
      <c r="AH403" s="75">
        <f t="shared" ca="1" si="60"/>
        <v>146.34632289878095</v>
      </c>
      <c r="AI403" s="75">
        <f t="shared" ca="1" si="61"/>
        <v>9.213910933514792E-2</v>
      </c>
    </row>
    <row r="404" spans="32:35" x14ac:dyDescent="0.2">
      <c r="AF404" s="74">
        <f t="shared" ca="1" si="62"/>
        <v>199</v>
      </c>
      <c r="AG404" s="75">
        <f t="shared" ca="1" si="59"/>
        <v>2.3104852885011455</v>
      </c>
      <c r="AH404" s="75">
        <f t="shared" ca="1" si="60"/>
        <v>146.34632289878095</v>
      </c>
      <c r="AI404" s="75">
        <f t="shared" ca="1" si="61"/>
        <v>9.213910933514792E-2</v>
      </c>
    </row>
    <row r="405" spans="32:35" x14ac:dyDescent="0.2">
      <c r="AF405" s="74">
        <f t="shared" ca="1" si="62"/>
        <v>200</v>
      </c>
      <c r="AG405" s="75">
        <f t="shared" ca="1" si="59"/>
        <v>2.3104621359540136</v>
      </c>
      <c r="AH405" s="75">
        <f t="shared" ca="1" si="60"/>
        <v>146.34557974985756</v>
      </c>
      <c r="AI405" s="75">
        <f t="shared" ca="1" si="61"/>
        <v>9.213910933514792E-2</v>
      </c>
    </row>
    <row r="406" spans="32:35" x14ac:dyDescent="0.2">
      <c r="AF406" s="74">
        <f t="shared" ca="1" si="62"/>
        <v>200</v>
      </c>
      <c r="AG406" s="75">
        <f t="shared" ca="1" si="59"/>
        <v>2.3104621359540136</v>
      </c>
      <c r="AH406" s="75">
        <f t="shared" ca="1" si="60"/>
        <v>146.34557974985756</v>
      </c>
      <c r="AI406" s="75">
        <f t="shared" ca="1" si="61"/>
        <v>9.213910933514792E-2</v>
      </c>
    </row>
    <row r="407" spans="32:35" x14ac:dyDescent="0.2">
      <c r="AF407" s="74">
        <f t="shared" ca="1" si="62"/>
        <v>201</v>
      </c>
      <c r="AG407" s="75">
        <f t="shared" ca="1" si="59"/>
        <v>2.3104389834068817</v>
      </c>
      <c r="AH407" s="75">
        <f t="shared" ca="1" si="60"/>
        <v>146.34483659730157</v>
      </c>
      <c r="AI407" s="75">
        <f t="shared" ca="1" si="61"/>
        <v>9.213910933514792E-2</v>
      </c>
    </row>
    <row r="408" spans="32:35" x14ac:dyDescent="0.2">
      <c r="AF408" s="74">
        <f t="shared" ca="1" si="62"/>
        <v>201</v>
      </c>
      <c r="AG408" s="75">
        <f t="shared" ca="1" si="59"/>
        <v>2.3104389834068817</v>
      </c>
      <c r="AH408" s="75">
        <f t="shared" ca="1" si="60"/>
        <v>146.34483659730157</v>
      </c>
      <c r="AI408" s="75">
        <f t="shared" ca="1" si="61"/>
        <v>9.213910933514792E-2</v>
      </c>
    </row>
    <row r="409" spans="32:35" x14ac:dyDescent="0.2">
      <c r="AF409" s="74">
        <f t="shared" ca="1" si="62"/>
        <v>202</v>
      </c>
      <c r="AG409" s="75">
        <f t="shared" ca="1" si="59"/>
        <v>2.3104158308597498</v>
      </c>
      <c r="AH409" s="75">
        <f t="shared" ca="1" si="60"/>
        <v>146.34409344111296</v>
      </c>
      <c r="AI409" s="75">
        <f t="shared" ca="1" si="61"/>
        <v>9.213910933514792E-2</v>
      </c>
    </row>
    <row r="410" spans="32:35" x14ac:dyDescent="0.2">
      <c r="AF410" s="74">
        <f t="shared" ca="1" si="62"/>
        <v>202</v>
      </c>
      <c r="AG410" s="75">
        <f t="shared" ca="1" si="59"/>
        <v>2.3104158308597498</v>
      </c>
      <c r="AH410" s="75">
        <f t="shared" ca="1" si="60"/>
        <v>146.34409344111296</v>
      </c>
      <c r="AI410" s="75">
        <f t="shared" ca="1" si="61"/>
        <v>9.213910933514792E-2</v>
      </c>
    </row>
    <row r="411" spans="32:35" x14ac:dyDescent="0.2">
      <c r="AF411" s="74">
        <f t="shared" ca="1" si="62"/>
        <v>203</v>
      </c>
      <c r="AG411" s="75">
        <f t="shared" ca="1" si="59"/>
        <v>2.3103926783126179</v>
      </c>
      <c r="AH411" s="75">
        <f t="shared" ca="1" si="60"/>
        <v>146.34335028129163</v>
      </c>
      <c r="AI411" s="75">
        <f t="shared" ca="1" si="61"/>
        <v>9.213910933514792E-2</v>
      </c>
    </row>
    <row r="412" spans="32:35" x14ac:dyDescent="0.2">
      <c r="AF412" s="74">
        <f t="shared" ca="1" si="62"/>
        <v>203</v>
      </c>
      <c r="AG412" s="75">
        <f t="shared" ca="1" si="59"/>
        <v>2.3103926783126179</v>
      </c>
      <c r="AH412" s="75">
        <f t="shared" ca="1" si="60"/>
        <v>146.34335028129163</v>
      </c>
      <c r="AI412" s="75">
        <f t="shared" ca="1" si="61"/>
        <v>9.213910933514792E-2</v>
      </c>
    </row>
    <row r="413" spans="32:35" x14ac:dyDescent="0.2">
      <c r="AF413" s="74">
        <f t="shared" ca="1" si="62"/>
        <v>204</v>
      </c>
      <c r="AG413" s="75">
        <f t="shared" ca="1" si="59"/>
        <v>2.3103695257654859</v>
      </c>
      <c r="AH413" s="75">
        <f t="shared" ca="1" si="60"/>
        <v>146.34260711783756</v>
      </c>
      <c r="AI413" s="75">
        <f t="shared" ca="1" si="61"/>
        <v>9.213910933514792E-2</v>
      </c>
    </row>
    <row r="414" spans="32:35" x14ac:dyDescent="0.2">
      <c r="AF414" s="74">
        <f t="shared" ca="1" si="62"/>
        <v>204</v>
      </c>
      <c r="AG414" s="75">
        <f t="shared" ca="1" si="59"/>
        <v>2.3103695257654859</v>
      </c>
      <c r="AH414" s="75">
        <f t="shared" ca="1" si="60"/>
        <v>146.34260711783756</v>
      </c>
      <c r="AI414" s="75">
        <f t="shared" ca="1" si="61"/>
        <v>9.213910933514792E-2</v>
      </c>
    </row>
    <row r="415" spans="32:35" x14ac:dyDescent="0.2">
      <c r="AF415" s="74">
        <f t="shared" ca="1" si="62"/>
        <v>205</v>
      </c>
      <c r="AG415" s="75">
        <f t="shared" ca="1" si="59"/>
        <v>2.310346373218354</v>
      </c>
      <c r="AH415" s="75">
        <f t="shared" ca="1" si="60"/>
        <v>146.34186395075065</v>
      </c>
      <c r="AI415" s="75">
        <f t="shared" ca="1" si="61"/>
        <v>9.213910933514792E-2</v>
      </c>
    </row>
    <row r="416" spans="32:35" x14ac:dyDescent="0.2">
      <c r="AF416" s="74">
        <f t="shared" ca="1" si="62"/>
        <v>205</v>
      </c>
      <c r="AG416" s="75">
        <f t="shared" ca="1" si="59"/>
        <v>2.310346373218354</v>
      </c>
      <c r="AH416" s="75">
        <f t="shared" ca="1" si="60"/>
        <v>146.34186395075065</v>
      </c>
      <c r="AI416" s="75">
        <f t="shared" ca="1" si="61"/>
        <v>9.213910933514792E-2</v>
      </c>
    </row>
    <row r="417" spans="32:35" x14ac:dyDescent="0.2">
      <c r="AF417" s="74">
        <f t="shared" ca="1" si="62"/>
        <v>206</v>
      </c>
      <c r="AG417" s="75">
        <f t="shared" ca="1" si="59"/>
        <v>2.3103232206712221</v>
      </c>
      <c r="AH417" s="75">
        <f t="shared" ca="1" si="60"/>
        <v>146.34112078003088</v>
      </c>
      <c r="AI417" s="75">
        <f t="shared" ca="1" si="61"/>
        <v>9.213910933514792E-2</v>
      </c>
    </row>
    <row r="418" spans="32:35" x14ac:dyDescent="0.2">
      <c r="AF418" s="74">
        <f t="shared" ca="1" si="62"/>
        <v>206</v>
      </c>
      <c r="AG418" s="75">
        <f t="shared" ca="1" si="59"/>
        <v>2.3103232206712221</v>
      </c>
      <c r="AH418" s="75">
        <f t="shared" ca="1" si="60"/>
        <v>146.34112078003088</v>
      </c>
      <c r="AI418" s="75">
        <f t="shared" ca="1" si="61"/>
        <v>9.213910933514792E-2</v>
      </c>
    </row>
    <row r="419" spans="32:35" x14ac:dyDescent="0.2">
      <c r="AF419" s="74">
        <f t="shared" ca="1" si="62"/>
        <v>207</v>
      </c>
      <c r="AG419" s="75">
        <f t="shared" ca="1" si="59"/>
        <v>2.3103000681240902</v>
      </c>
      <c r="AH419" s="75">
        <f t="shared" ca="1" si="60"/>
        <v>146.34037760567819</v>
      </c>
      <c r="AI419" s="75">
        <f t="shared" ca="1" si="61"/>
        <v>9.213910933514792E-2</v>
      </c>
    </row>
    <row r="420" spans="32:35" x14ac:dyDescent="0.2">
      <c r="AF420" s="74">
        <f t="shared" ca="1" si="62"/>
        <v>207</v>
      </c>
      <c r="AG420" s="75">
        <f t="shared" ca="1" si="59"/>
        <v>2.3103000681240902</v>
      </c>
      <c r="AH420" s="75">
        <f t="shared" ca="1" si="60"/>
        <v>146.34037760567819</v>
      </c>
      <c r="AI420" s="75">
        <f t="shared" ca="1" si="61"/>
        <v>9.213910933514792E-2</v>
      </c>
    </row>
    <row r="421" spans="32:35" x14ac:dyDescent="0.2">
      <c r="AF421" s="74">
        <f t="shared" ca="1" si="62"/>
        <v>208</v>
      </c>
      <c r="AG421" s="75">
        <f t="shared" ca="1" si="59"/>
        <v>2.3102769155769582</v>
      </c>
      <c r="AH421" s="75">
        <f t="shared" ca="1" si="60"/>
        <v>146.33963442769249</v>
      </c>
      <c r="AI421" s="75">
        <f t="shared" ca="1" si="61"/>
        <v>9.213910933514792E-2</v>
      </c>
    </row>
    <row r="422" spans="32:35" x14ac:dyDescent="0.2">
      <c r="AF422" s="74">
        <f t="shared" ca="1" si="62"/>
        <v>208</v>
      </c>
      <c r="AG422" s="75">
        <f t="shared" ca="1" si="59"/>
        <v>2.3102769155769582</v>
      </c>
      <c r="AH422" s="75">
        <f t="shared" ca="1" si="60"/>
        <v>146.33963442769249</v>
      </c>
      <c r="AI422" s="75">
        <f t="shared" ca="1" si="61"/>
        <v>9.213910933514792E-2</v>
      </c>
    </row>
    <row r="423" spans="32:35" x14ac:dyDescent="0.2">
      <c r="AF423" s="74">
        <f t="shared" ca="1" si="62"/>
        <v>209</v>
      </c>
      <c r="AG423" s="75">
        <f t="shared" ca="1" si="59"/>
        <v>2.3102537630298263</v>
      </c>
      <c r="AH423" s="75">
        <f t="shared" ca="1" si="60"/>
        <v>146.33889124607379</v>
      </c>
      <c r="AI423" s="75">
        <f t="shared" ca="1" si="61"/>
        <v>9.213910933514792E-2</v>
      </c>
    </row>
    <row r="424" spans="32:35" x14ac:dyDescent="0.2">
      <c r="AF424" s="74">
        <f t="shared" ca="1" si="62"/>
        <v>209</v>
      </c>
      <c r="AG424" s="75">
        <f t="shared" ca="1" si="59"/>
        <v>2.3102537630298263</v>
      </c>
      <c r="AH424" s="75">
        <f t="shared" ca="1" si="60"/>
        <v>146.33889124607379</v>
      </c>
      <c r="AI424" s="75">
        <f t="shared" ca="1" si="61"/>
        <v>9.213910933514792E-2</v>
      </c>
    </row>
    <row r="425" spans="32:35" x14ac:dyDescent="0.2">
      <c r="AF425" s="74">
        <f t="shared" ca="1" si="62"/>
        <v>210</v>
      </c>
      <c r="AG425" s="75">
        <f t="shared" ca="1" si="59"/>
        <v>2.3102306104826944</v>
      </c>
      <c r="AH425" s="75">
        <f t="shared" ca="1" si="60"/>
        <v>146.33814806082199</v>
      </c>
      <c r="AI425" s="75">
        <f t="shared" ca="1" si="61"/>
        <v>9.213910933514792E-2</v>
      </c>
    </row>
    <row r="426" spans="32:35" x14ac:dyDescent="0.2">
      <c r="AF426" s="74">
        <f t="shared" ca="1" si="62"/>
        <v>210</v>
      </c>
      <c r="AG426" s="75">
        <f t="shared" ca="1" si="59"/>
        <v>2.3102306104826944</v>
      </c>
      <c r="AH426" s="75">
        <f t="shared" ca="1" si="60"/>
        <v>146.33814806082199</v>
      </c>
      <c r="AI426" s="75">
        <f t="shared" ca="1" si="61"/>
        <v>9.213910933514792E-2</v>
      </c>
    </row>
    <row r="427" spans="32:35" x14ac:dyDescent="0.2">
      <c r="AF427" s="74">
        <f t="shared" ca="1" si="62"/>
        <v>211</v>
      </c>
      <c r="AG427" s="75">
        <f t="shared" ca="1" si="59"/>
        <v>2.3102074579355625</v>
      </c>
      <c r="AH427" s="75">
        <f t="shared" ca="1" si="60"/>
        <v>146.33740487193703</v>
      </c>
      <c r="AI427" s="75">
        <f t="shared" ca="1" si="61"/>
        <v>9.213910933514792E-2</v>
      </c>
    </row>
    <row r="428" spans="32:35" x14ac:dyDescent="0.2">
      <c r="AF428" s="74">
        <f t="shared" ca="1" si="62"/>
        <v>211</v>
      </c>
      <c r="AG428" s="75">
        <f t="shared" ca="1" si="59"/>
        <v>2.3102074579355625</v>
      </c>
      <c r="AH428" s="75">
        <f t="shared" ca="1" si="60"/>
        <v>146.33740487193703</v>
      </c>
      <c r="AI428" s="75">
        <f t="shared" ca="1" si="61"/>
        <v>9.213910933514792E-2</v>
      </c>
    </row>
    <row r="429" spans="32:35" x14ac:dyDescent="0.2">
      <c r="AF429" s="74">
        <f t="shared" ca="1" si="62"/>
        <v>212</v>
      </c>
      <c r="AG429" s="75">
        <f t="shared" ca="1" si="59"/>
        <v>2.3101843053884306</v>
      </c>
      <c r="AH429" s="75">
        <f t="shared" ca="1" si="60"/>
        <v>146.33666167941888</v>
      </c>
      <c r="AI429" s="75">
        <f t="shared" ca="1" si="61"/>
        <v>9.213910933514792E-2</v>
      </c>
    </row>
    <row r="430" spans="32:35" x14ac:dyDescent="0.2">
      <c r="AF430" s="74">
        <f t="shared" ca="1" si="62"/>
        <v>212</v>
      </c>
      <c r="AG430" s="75">
        <f t="shared" ca="1" si="59"/>
        <v>2.3101843053884306</v>
      </c>
      <c r="AH430" s="75">
        <f t="shared" ca="1" si="60"/>
        <v>146.33666167941888</v>
      </c>
      <c r="AI430" s="75">
        <f t="shared" ca="1" si="61"/>
        <v>9.213910933514792E-2</v>
      </c>
    </row>
    <row r="431" spans="32:35" x14ac:dyDescent="0.2">
      <c r="AF431" s="74">
        <f t="shared" ca="1" si="62"/>
        <v>213</v>
      </c>
      <c r="AG431" s="75">
        <f t="shared" ca="1" si="59"/>
        <v>2.3101611528412986</v>
      </c>
      <c r="AH431" s="75">
        <f t="shared" ca="1" si="60"/>
        <v>146.33591848326751</v>
      </c>
      <c r="AI431" s="75">
        <f t="shared" ca="1" si="61"/>
        <v>9.213910933514792E-2</v>
      </c>
    </row>
    <row r="432" spans="32:35" x14ac:dyDescent="0.2">
      <c r="AF432" s="74">
        <f t="shared" ca="1" si="62"/>
        <v>213</v>
      </c>
      <c r="AG432" s="75">
        <f t="shared" ca="1" si="59"/>
        <v>2.3101611528412986</v>
      </c>
      <c r="AH432" s="75">
        <f t="shared" ca="1" si="60"/>
        <v>146.33591848326751</v>
      </c>
      <c r="AI432" s="75">
        <f t="shared" ca="1" si="61"/>
        <v>9.213910933514792E-2</v>
      </c>
    </row>
    <row r="433" spans="32:35" x14ac:dyDescent="0.2">
      <c r="AF433" s="74">
        <f t="shared" ca="1" si="62"/>
        <v>214</v>
      </c>
      <c r="AG433" s="75">
        <f t="shared" ca="1" si="59"/>
        <v>2.3101380002941667</v>
      </c>
      <c r="AH433" s="75">
        <f t="shared" ca="1" si="60"/>
        <v>146.33517528348278</v>
      </c>
      <c r="AI433" s="75">
        <f t="shared" ca="1" si="61"/>
        <v>9.213910933514792E-2</v>
      </c>
    </row>
    <row r="434" spans="32:35" x14ac:dyDescent="0.2">
      <c r="AF434" s="74">
        <f t="shared" ca="1" si="62"/>
        <v>214</v>
      </c>
      <c r="AG434" s="75">
        <f t="shared" ca="1" si="59"/>
        <v>2.3101380002941667</v>
      </c>
      <c r="AH434" s="75">
        <f t="shared" ca="1" si="60"/>
        <v>146.33517528348278</v>
      </c>
      <c r="AI434" s="75">
        <f t="shared" ca="1" si="61"/>
        <v>9.213910933514792E-2</v>
      </c>
    </row>
    <row r="435" spans="32:35" x14ac:dyDescent="0.2">
      <c r="AF435" s="74">
        <f t="shared" ca="1" si="62"/>
        <v>215</v>
      </c>
      <c r="AG435" s="75">
        <f t="shared" ca="1" si="59"/>
        <v>2.3101148477470348</v>
      </c>
      <c r="AH435" s="75">
        <f t="shared" ca="1" si="60"/>
        <v>146.33443208006472</v>
      </c>
      <c r="AI435" s="75">
        <f t="shared" ca="1" si="61"/>
        <v>9.213910933514792E-2</v>
      </c>
    </row>
    <row r="436" spans="32:35" x14ac:dyDescent="0.2">
      <c r="AF436" s="74">
        <f t="shared" ca="1" si="62"/>
        <v>215</v>
      </c>
      <c r="AG436" s="75">
        <f t="shared" ca="1" si="59"/>
        <v>2.3101148477470348</v>
      </c>
      <c r="AH436" s="75">
        <f t="shared" ca="1" si="60"/>
        <v>146.33443208006472</v>
      </c>
      <c r="AI436" s="75">
        <f t="shared" ca="1" si="61"/>
        <v>9.213910933514792E-2</v>
      </c>
    </row>
    <row r="437" spans="32:35" x14ac:dyDescent="0.2">
      <c r="AF437" s="74">
        <f t="shared" ca="1" si="62"/>
        <v>216</v>
      </c>
      <c r="AG437" s="75">
        <f t="shared" ref="AG437:AG500" ca="1" si="63">OFFSET(AB$7,(ROW()-ROW(AB$7))/2,0)</f>
        <v>2.3100916951999029</v>
      </c>
      <c r="AH437" s="75">
        <f t="shared" ref="AH437:AH500" ca="1" si="64">OFFSET(AC$7,(ROW()-ROW(AC$7))/2,0)</f>
        <v>146.33368887301322</v>
      </c>
      <c r="AI437" s="75">
        <f t="shared" ref="AI437:AI500" ca="1" si="65">IF(OFFSET(AD$7,(ROW()-ROW(AD$7))/2,0)&lt;=0,MAX(OFFSET(AC$7,0,0,$L$3))/150,OFFSET(AD$7,(ROW()-ROW(AD$7))/2,0))</f>
        <v>9.213910933514792E-2</v>
      </c>
    </row>
    <row r="438" spans="32:35" x14ac:dyDescent="0.2">
      <c r="AF438" s="74">
        <f t="shared" ca="1" si="62"/>
        <v>216</v>
      </c>
      <c r="AG438" s="75">
        <f t="shared" ca="1" si="63"/>
        <v>2.3100916951999029</v>
      </c>
      <c r="AH438" s="75">
        <f t="shared" ca="1" si="64"/>
        <v>146.33368887301322</v>
      </c>
      <c r="AI438" s="75">
        <f t="shared" ca="1" si="65"/>
        <v>9.213910933514792E-2</v>
      </c>
    </row>
    <row r="439" spans="32:35" x14ac:dyDescent="0.2">
      <c r="AF439" s="74">
        <f t="shared" ca="1" si="62"/>
        <v>217</v>
      </c>
      <c r="AG439" s="75">
        <f t="shared" ca="1" si="63"/>
        <v>2.310068542652771</v>
      </c>
      <c r="AH439" s="75">
        <f t="shared" ca="1" si="64"/>
        <v>146.33294566232829</v>
      </c>
      <c r="AI439" s="75">
        <f t="shared" ca="1" si="65"/>
        <v>9.213910933514792E-2</v>
      </c>
    </row>
    <row r="440" spans="32:35" x14ac:dyDescent="0.2">
      <c r="AF440" s="74">
        <f t="shared" ca="1" si="62"/>
        <v>217</v>
      </c>
      <c r="AG440" s="75">
        <f t="shared" ca="1" si="63"/>
        <v>2.310068542652771</v>
      </c>
      <c r="AH440" s="75">
        <f t="shared" ca="1" si="64"/>
        <v>146.33294566232829</v>
      </c>
      <c r="AI440" s="75">
        <f t="shared" ca="1" si="65"/>
        <v>9.213910933514792E-2</v>
      </c>
    </row>
    <row r="441" spans="32:35" x14ac:dyDescent="0.2">
      <c r="AF441" s="74">
        <f t="shared" ca="1" si="62"/>
        <v>218</v>
      </c>
      <c r="AG441" s="75">
        <f t="shared" ca="1" si="63"/>
        <v>2.310045390105639</v>
      </c>
      <c r="AH441" s="75">
        <f t="shared" ca="1" si="64"/>
        <v>146.33220244800981</v>
      </c>
      <c r="AI441" s="75">
        <f t="shared" ca="1" si="65"/>
        <v>9.213910933514792E-2</v>
      </c>
    </row>
    <row r="442" spans="32:35" x14ac:dyDescent="0.2">
      <c r="AF442" s="74">
        <f t="shared" ca="1" si="62"/>
        <v>218</v>
      </c>
      <c r="AG442" s="75">
        <f t="shared" ca="1" si="63"/>
        <v>2.310045390105639</v>
      </c>
      <c r="AH442" s="75">
        <f t="shared" ca="1" si="64"/>
        <v>146.33220244800981</v>
      </c>
      <c r="AI442" s="75">
        <f t="shared" ca="1" si="65"/>
        <v>9.213910933514792E-2</v>
      </c>
    </row>
    <row r="443" spans="32:35" x14ac:dyDescent="0.2">
      <c r="AF443" s="74">
        <f t="shared" ca="1" si="62"/>
        <v>219</v>
      </c>
      <c r="AG443" s="75">
        <f t="shared" ca="1" si="63"/>
        <v>2.3100222375585071</v>
      </c>
      <c r="AH443" s="75">
        <f t="shared" ca="1" si="64"/>
        <v>146.33145923005776</v>
      </c>
      <c r="AI443" s="75">
        <f t="shared" ca="1" si="65"/>
        <v>9.213910933514792E-2</v>
      </c>
    </row>
    <row r="444" spans="32:35" x14ac:dyDescent="0.2">
      <c r="AF444" s="74">
        <f t="shared" ca="1" si="62"/>
        <v>219</v>
      </c>
      <c r="AG444" s="75">
        <f t="shared" ca="1" si="63"/>
        <v>2.3100222375585071</v>
      </c>
      <c r="AH444" s="75">
        <f t="shared" ca="1" si="64"/>
        <v>146.33145923005776</v>
      </c>
      <c r="AI444" s="75">
        <f t="shared" ca="1" si="65"/>
        <v>9.213910933514792E-2</v>
      </c>
    </row>
    <row r="445" spans="32:35" x14ac:dyDescent="0.2">
      <c r="AF445" s="74">
        <f t="shared" ca="1" si="62"/>
        <v>220</v>
      </c>
      <c r="AG445" s="75">
        <f t="shared" ca="1" si="63"/>
        <v>2.3099990850113752</v>
      </c>
      <c r="AH445" s="75">
        <f t="shared" ca="1" si="64"/>
        <v>146.33071600847208</v>
      </c>
      <c r="AI445" s="75">
        <f t="shared" ca="1" si="65"/>
        <v>9.213910933514792E-2</v>
      </c>
    </row>
    <row r="446" spans="32:35" x14ac:dyDescent="0.2">
      <c r="AF446" s="74">
        <f t="shared" ca="1" si="62"/>
        <v>220</v>
      </c>
      <c r="AG446" s="75">
        <f t="shared" ca="1" si="63"/>
        <v>2.3099990850113752</v>
      </c>
      <c r="AH446" s="75">
        <f t="shared" ca="1" si="64"/>
        <v>146.33071600847208</v>
      </c>
      <c r="AI446" s="75">
        <f t="shared" ca="1" si="65"/>
        <v>9.213910933514792E-2</v>
      </c>
    </row>
    <row r="447" spans="32:35" x14ac:dyDescent="0.2">
      <c r="AF447" s="74">
        <f t="shared" ca="1" si="62"/>
        <v>221</v>
      </c>
      <c r="AG447" s="75">
        <f t="shared" ca="1" si="63"/>
        <v>2.3099759324642433</v>
      </c>
      <c r="AH447" s="75">
        <f t="shared" ca="1" si="64"/>
        <v>146.32997278325271</v>
      </c>
      <c r="AI447" s="75">
        <f t="shared" ca="1" si="65"/>
        <v>9.213910933514792E-2</v>
      </c>
    </row>
    <row r="448" spans="32:35" x14ac:dyDescent="0.2">
      <c r="AF448" s="74">
        <f t="shared" ca="1" si="62"/>
        <v>221</v>
      </c>
      <c r="AG448" s="75">
        <f t="shared" ca="1" si="63"/>
        <v>2.3099759324642433</v>
      </c>
      <c r="AH448" s="75">
        <f t="shared" ca="1" si="64"/>
        <v>146.32997278325271</v>
      </c>
      <c r="AI448" s="75">
        <f t="shared" ca="1" si="65"/>
        <v>9.213910933514792E-2</v>
      </c>
    </row>
    <row r="449" spans="32:35" x14ac:dyDescent="0.2">
      <c r="AF449" s="74">
        <f t="shared" ca="1" si="62"/>
        <v>222</v>
      </c>
      <c r="AG449" s="75">
        <f t="shared" ca="1" si="63"/>
        <v>2.3099527799171113</v>
      </c>
      <c r="AH449" s="75">
        <f t="shared" ca="1" si="64"/>
        <v>146.32922955439955</v>
      </c>
      <c r="AI449" s="75">
        <f t="shared" ca="1" si="65"/>
        <v>9.213910933514792E-2</v>
      </c>
    </row>
    <row r="450" spans="32:35" x14ac:dyDescent="0.2">
      <c r="AF450" s="74">
        <f t="shared" ca="1" si="62"/>
        <v>222</v>
      </c>
      <c r="AG450" s="75">
        <f t="shared" ca="1" si="63"/>
        <v>2.3099527799171113</v>
      </c>
      <c r="AH450" s="75">
        <f t="shared" ca="1" si="64"/>
        <v>146.32922955439955</v>
      </c>
      <c r="AI450" s="75">
        <f t="shared" ca="1" si="65"/>
        <v>9.213910933514792E-2</v>
      </c>
    </row>
    <row r="451" spans="32:35" x14ac:dyDescent="0.2">
      <c r="AF451" s="74">
        <f t="shared" ca="1" si="62"/>
        <v>223</v>
      </c>
      <c r="AG451" s="75">
        <f t="shared" ca="1" si="63"/>
        <v>2.3099296273699794</v>
      </c>
      <c r="AH451" s="75">
        <f t="shared" ca="1" si="64"/>
        <v>146.32848632191264</v>
      </c>
      <c r="AI451" s="75">
        <f t="shared" ca="1" si="65"/>
        <v>9.213910933514792E-2</v>
      </c>
    </row>
    <row r="452" spans="32:35" x14ac:dyDescent="0.2">
      <c r="AF452" s="74">
        <f t="shared" ca="1" si="62"/>
        <v>223</v>
      </c>
      <c r="AG452" s="75">
        <f t="shared" ca="1" si="63"/>
        <v>2.3099296273699794</v>
      </c>
      <c r="AH452" s="75">
        <f t="shared" ca="1" si="64"/>
        <v>146.32848632191264</v>
      </c>
      <c r="AI452" s="75">
        <f t="shared" ca="1" si="65"/>
        <v>9.213910933514792E-2</v>
      </c>
    </row>
    <row r="453" spans="32:35" x14ac:dyDescent="0.2">
      <c r="AF453" s="74">
        <f t="shared" ca="1" si="62"/>
        <v>224</v>
      </c>
      <c r="AG453" s="75">
        <f t="shared" ca="1" si="63"/>
        <v>2.3099064748228475</v>
      </c>
      <c r="AH453" s="75">
        <f t="shared" ca="1" si="64"/>
        <v>146.32774308579187</v>
      </c>
      <c r="AI453" s="75">
        <f t="shared" ca="1" si="65"/>
        <v>9.213910933514792E-2</v>
      </c>
    </row>
    <row r="454" spans="32:35" x14ac:dyDescent="0.2">
      <c r="AF454" s="74">
        <f t="shared" ca="1" si="62"/>
        <v>224</v>
      </c>
      <c r="AG454" s="75">
        <f t="shared" ca="1" si="63"/>
        <v>2.3099064748228475</v>
      </c>
      <c r="AH454" s="75">
        <f t="shared" ca="1" si="64"/>
        <v>146.32774308579187</v>
      </c>
      <c r="AI454" s="75">
        <f t="shared" ca="1" si="65"/>
        <v>9.213910933514792E-2</v>
      </c>
    </row>
    <row r="455" spans="32:35" x14ac:dyDescent="0.2">
      <c r="AF455" s="74">
        <f t="shared" ca="1" si="62"/>
        <v>225</v>
      </c>
      <c r="AG455" s="75">
        <f t="shared" ca="1" si="63"/>
        <v>2.3098833222757156</v>
      </c>
      <c r="AH455" s="75">
        <f t="shared" ca="1" si="64"/>
        <v>146.32699984603721</v>
      </c>
      <c r="AI455" s="75">
        <f t="shared" ca="1" si="65"/>
        <v>9.213910933514792E-2</v>
      </c>
    </row>
    <row r="456" spans="32:35" x14ac:dyDescent="0.2">
      <c r="AF456" s="74">
        <f t="shared" ca="1" si="62"/>
        <v>225</v>
      </c>
      <c r="AG456" s="75">
        <f t="shared" ca="1" si="63"/>
        <v>2.3098833222757156</v>
      </c>
      <c r="AH456" s="75">
        <f t="shared" ca="1" si="64"/>
        <v>146.32699984603721</v>
      </c>
      <c r="AI456" s="75">
        <f t="shared" ca="1" si="65"/>
        <v>9.213910933514792E-2</v>
      </c>
    </row>
    <row r="457" spans="32:35" x14ac:dyDescent="0.2">
      <c r="AF457" s="74">
        <f t="shared" ref="AF457:AF506" ca="1" si="66">0.5+INT((ROW()-ROW(AF$6))/2)-IF($AG458&lt;&gt;$AG457,0.5,0)+IF($AG456&lt;&gt;$AG457,0.5,0)</f>
        <v>226</v>
      </c>
      <c r="AG457" s="75">
        <f t="shared" ca="1" si="63"/>
        <v>2.3098601697285837</v>
      </c>
      <c r="AH457" s="75">
        <f t="shared" ca="1" si="64"/>
        <v>146.32625660264856</v>
      </c>
      <c r="AI457" s="75">
        <f t="shared" ca="1" si="65"/>
        <v>9.213910933514792E-2</v>
      </c>
    </row>
    <row r="458" spans="32:35" x14ac:dyDescent="0.2">
      <c r="AF458" s="74">
        <f t="shared" ca="1" si="66"/>
        <v>226</v>
      </c>
      <c r="AG458" s="75">
        <f t="shared" ca="1" si="63"/>
        <v>2.3098601697285837</v>
      </c>
      <c r="AH458" s="75">
        <f t="shared" ca="1" si="64"/>
        <v>146.32625660264856</v>
      </c>
      <c r="AI458" s="75">
        <f t="shared" ca="1" si="65"/>
        <v>9.213910933514792E-2</v>
      </c>
    </row>
    <row r="459" spans="32:35" x14ac:dyDescent="0.2">
      <c r="AF459" s="74">
        <f t="shared" ca="1" si="66"/>
        <v>227</v>
      </c>
      <c r="AG459" s="75">
        <f t="shared" ca="1" si="63"/>
        <v>2.3098370171814517</v>
      </c>
      <c r="AH459" s="75">
        <f t="shared" ca="1" si="64"/>
        <v>146.3255133556259</v>
      </c>
      <c r="AI459" s="75">
        <f t="shared" ca="1" si="65"/>
        <v>9.213910933514792E-2</v>
      </c>
    </row>
    <row r="460" spans="32:35" x14ac:dyDescent="0.2">
      <c r="AF460" s="74">
        <f t="shared" ca="1" si="66"/>
        <v>227</v>
      </c>
      <c r="AG460" s="75">
        <f t="shared" ca="1" si="63"/>
        <v>2.3098370171814517</v>
      </c>
      <c r="AH460" s="75">
        <f t="shared" ca="1" si="64"/>
        <v>146.3255133556259</v>
      </c>
      <c r="AI460" s="75">
        <f t="shared" ca="1" si="65"/>
        <v>9.213910933514792E-2</v>
      </c>
    </row>
    <row r="461" spans="32:35" x14ac:dyDescent="0.2">
      <c r="AF461" s="74">
        <f t="shared" ca="1" si="66"/>
        <v>228</v>
      </c>
      <c r="AG461" s="75">
        <f t="shared" ca="1" si="63"/>
        <v>2.3098138646343198</v>
      </c>
      <c r="AH461" s="75">
        <f t="shared" ca="1" si="64"/>
        <v>146.32477010496919</v>
      </c>
      <c r="AI461" s="75">
        <f t="shared" ca="1" si="65"/>
        <v>9.213910933514792E-2</v>
      </c>
    </row>
    <row r="462" spans="32:35" x14ac:dyDescent="0.2">
      <c r="AF462" s="74">
        <f t="shared" ca="1" si="66"/>
        <v>228</v>
      </c>
      <c r="AG462" s="75">
        <f t="shared" ca="1" si="63"/>
        <v>2.3098138646343198</v>
      </c>
      <c r="AH462" s="75">
        <f t="shared" ca="1" si="64"/>
        <v>146.32477010496919</v>
      </c>
      <c r="AI462" s="75">
        <f t="shared" ca="1" si="65"/>
        <v>9.213910933514792E-2</v>
      </c>
    </row>
    <row r="463" spans="32:35" x14ac:dyDescent="0.2">
      <c r="AF463" s="74">
        <f t="shared" ca="1" si="66"/>
        <v>229</v>
      </c>
      <c r="AG463" s="75">
        <f t="shared" ca="1" si="63"/>
        <v>2.3097907120871879</v>
      </c>
      <c r="AH463" s="75">
        <f t="shared" ca="1" si="64"/>
        <v>146.32402685067834</v>
      </c>
      <c r="AI463" s="75">
        <f t="shared" ca="1" si="65"/>
        <v>9.213910933514792E-2</v>
      </c>
    </row>
    <row r="464" spans="32:35" x14ac:dyDescent="0.2">
      <c r="AF464" s="74">
        <f t="shared" ca="1" si="66"/>
        <v>229</v>
      </c>
      <c r="AG464" s="75">
        <f t="shared" ca="1" si="63"/>
        <v>2.3097907120871879</v>
      </c>
      <c r="AH464" s="75">
        <f t="shared" ca="1" si="64"/>
        <v>146.32402685067834</v>
      </c>
      <c r="AI464" s="75">
        <f t="shared" ca="1" si="65"/>
        <v>9.213910933514792E-2</v>
      </c>
    </row>
    <row r="465" spans="32:35" x14ac:dyDescent="0.2">
      <c r="AF465" s="74">
        <f t="shared" ca="1" si="66"/>
        <v>230</v>
      </c>
      <c r="AG465" s="75">
        <f t="shared" ca="1" si="63"/>
        <v>2.309767559540056</v>
      </c>
      <c r="AH465" s="75">
        <f t="shared" ca="1" si="64"/>
        <v>146.32328359275331</v>
      </c>
      <c r="AI465" s="75">
        <f t="shared" ca="1" si="65"/>
        <v>9.213910933514792E-2</v>
      </c>
    </row>
    <row r="466" spans="32:35" x14ac:dyDescent="0.2">
      <c r="AF466" s="74">
        <f t="shared" ca="1" si="66"/>
        <v>230</v>
      </c>
      <c r="AG466" s="75">
        <f t="shared" ca="1" si="63"/>
        <v>2.309767559540056</v>
      </c>
      <c r="AH466" s="75">
        <f t="shared" ca="1" si="64"/>
        <v>146.32328359275331</v>
      </c>
      <c r="AI466" s="75">
        <f t="shared" ca="1" si="65"/>
        <v>9.213910933514792E-2</v>
      </c>
    </row>
    <row r="467" spans="32:35" x14ac:dyDescent="0.2">
      <c r="AF467" s="74">
        <f t="shared" ca="1" si="66"/>
        <v>231</v>
      </c>
      <c r="AG467" s="75">
        <f t="shared" ca="1" si="63"/>
        <v>2.309744406992924</v>
      </c>
      <c r="AH467" s="75">
        <f t="shared" ca="1" si="64"/>
        <v>146.32254033119409</v>
      </c>
      <c r="AI467" s="75">
        <f t="shared" ca="1" si="65"/>
        <v>9.213910933514792E-2</v>
      </c>
    </row>
    <row r="468" spans="32:35" x14ac:dyDescent="0.2">
      <c r="AF468" s="74">
        <f t="shared" ca="1" si="66"/>
        <v>231</v>
      </c>
      <c r="AG468" s="75">
        <f t="shared" ca="1" si="63"/>
        <v>2.309744406992924</v>
      </c>
      <c r="AH468" s="75">
        <f t="shared" ca="1" si="64"/>
        <v>146.32254033119409</v>
      </c>
      <c r="AI468" s="75">
        <f t="shared" ca="1" si="65"/>
        <v>9.213910933514792E-2</v>
      </c>
    </row>
    <row r="469" spans="32:35" x14ac:dyDescent="0.2">
      <c r="AF469" s="74">
        <f t="shared" ca="1" si="66"/>
        <v>232</v>
      </c>
      <c r="AG469" s="75">
        <f t="shared" ca="1" si="63"/>
        <v>2.3097212544457921</v>
      </c>
      <c r="AH469" s="75">
        <f t="shared" ca="1" si="64"/>
        <v>146.3217970660005</v>
      </c>
      <c r="AI469" s="75">
        <f t="shared" ca="1" si="65"/>
        <v>9.213910933514792E-2</v>
      </c>
    </row>
    <row r="470" spans="32:35" x14ac:dyDescent="0.2">
      <c r="AF470" s="74">
        <f t="shared" ca="1" si="66"/>
        <v>232</v>
      </c>
      <c r="AG470" s="75">
        <f t="shared" ca="1" si="63"/>
        <v>2.3097212544457921</v>
      </c>
      <c r="AH470" s="75">
        <f t="shared" ca="1" si="64"/>
        <v>146.3217970660005</v>
      </c>
      <c r="AI470" s="75">
        <f t="shared" ca="1" si="65"/>
        <v>9.213910933514792E-2</v>
      </c>
    </row>
    <row r="471" spans="32:35" x14ac:dyDescent="0.2">
      <c r="AF471" s="74">
        <f t="shared" ca="1" si="66"/>
        <v>233</v>
      </c>
      <c r="AG471" s="75">
        <f t="shared" ca="1" si="63"/>
        <v>2.3096981018986602</v>
      </c>
      <c r="AH471" s="75">
        <f t="shared" ca="1" si="64"/>
        <v>146.3210537971726</v>
      </c>
      <c r="AI471" s="75">
        <f t="shared" ca="1" si="65"/>
        <v>9.213910933514792E-2</v>
      </c>
    </row>
    <row r="472" spans="32:35" x14ac:dyDescent="0.2">
      <c r="AF472" s="74">
        <f t="shared" ca="1" si="66"/>
        <v>233</v>
      </c>
      <c r="AG472" s="75">
        <f t="shared" ca="1" si="63"/>
        <v>2.3096981018986602</v>
      </c>
      <c r="AH472" s="75">
        <f t="shared" ca="1" si="64"/>
        <v>146.3210537971726</v>
      </c>
      <c r="AI472" s="75">
        <f t="shared" ca="1" si="65"/>
        <v>9.213910933514792E-2</v>
      </c>
    </row>
    <row r="473" spans="32:35" x14ac:dyDescent="0.2">
      <c r="AF473" s="74">
        <f t="shared" ca="1" si="66"/>
        <v>234</v>
      </c>
      <c r="AG473" s="75">
        <f t="shared" ca="1" si="63"/>
        <v>2.3096749493515283</v>
      </c>
      <c r="AH473" s="75">
        <f t="shared" ca="1" si="64"/>
        <v>146.32031052471032</v>
      </c>
      <c r="AI473" s="75">
        <f t="shared" ca="1" si="65"/>
        <v>9.213910933514792E-2</v>
      </c>
    </row>
    <row r="474" spans="32:35" x14ac:dyDescent="0.2">
      <c r="AF474" s="74">
        <f t="shared" ca="1" si="66"/>
        <v>234</v>
      </c>
      <c r="AG474" s="75">
        <f t="shared" ca="1" si="63"/>
        <v>2.3096749493515283</v>
      </c>
      <c r="AH474" s="75">
        <f t="shared" ca="1" si="64"/>
        <v>146.32031052471032</v>
      </c>
      <c r="AI474" s="75">
        <f t="shared" ca="1" si="65"/>
        <v>9.213910933514792E-2</v>
      </c>
    </row>
    <row r="475" spans="32:35" x14ac:dyDescent="0.2">
      <c r="AF475" s="74">
        <f t="shared" ca="1" si="66"/>
        <v>235</v>
      </c>
      <c r="AG475" s="75">
        <f t="shared" ca="1" si="63"/>
        <v>2.3096517968043964</v>
      </c>
      <c r="AH475" s="75">
        <f t="shared" ca="1" si="64"/>
        <v>146.31956724861357</v>
      </c>
      <c r="AI475" s="75">
        <f t="shared" ca="1" si="65"/>
        <v>9.213910933514792E-2</v>
      </c>
    </row>
    <row r="476" spans="32:35" x14ac:dyDescent="0.2">
      <c r="AF476" s="74">
        <f t="shared" ca="1" si="66"/>
        <v>235</v>
      </c>
      <c r="AG476" s="75">
        <f t="shared" ca="1" si="63"/>
        <v>2.3096517968043964</v>
      </c>
      <c r="AH476" s="75">
        <f t="shared" ca="1" si="64"/>
        <v>146.31956724861357</v>
      </c>
      <c r="AI476" s="75">
        <f t="shared" ca="1" si="65"/>
        <v>9.213910933514792E-2</v>
      </c>
    </row>
    <row r="477" spans="32:35" x14ac:dyDescent="0.2">
      <c r="AF477" s="74">
        <f t="shared" ca="1" si="66"/>
        <v>236</v>
      </c>
      <c r="AG477" s="75">
        <f t="shared" ca="1" si="63"/>
        <v>2.3096286442572644</v>
      </c>
      <c r="AH477" s="75">
        <f t="shared" ca="1" si="64"/>
        <v>146.31882396888233</v>
      </c>
      <c r="AI477" s="75">
        <f t="shared" ca="1" si="65"/>
        <v>9.213910933514792E-2</v>
      </c>
    </row>
    <row r="478" spans="32:35" x14ac:dyDescent="0.2">
      <c r="AF478" s="74">
        <f t="shared" ca="1" si="66"/>
        <v>236</v>
      </c>
      <c r="AG478" s="75">
        <f t="shared" ca="1" si="63"/>
        <v>2.3096286442572644</v>
      </c>
      <c r="AH478" s="75">
        <f t="shared" ca="1" si="64"/>
        <v>146.31882396888233</v>
      </c>
      <c r="AI478" s="75">
        <f t="shared" ca="1" si="65"/>
        <v>9.213910933514792E-2</v>
      </c>
    </row>
    <row r="479" spans="32:35" x14ac:dyDescent="0.2">
      <c r="AF479" s="74">
        <f t="shared" ca="1" si="66"/>
        <v>237</v>
      </c>
      <c r="AG479" s="75">
        <f t="shared" ca="1" si="63"/>
        <v>2.3096054917101325</v>
      </c>
      <c r="AH479" s="75">
        <f t="shared" ca="1" si="64"/>
        <v>146.31808068551655</v>
      </c>
      <c r="AI479" s="75">
        <f t="shared" ca="1" si="65"/>
        <v>9.213910933514792E-2</v>
      </c>
    </row>
    <row r="480" spans="32:35" x14ac:dyDescent="0.2">
      <c r="AF480" s="74">
        <f t="shared" ca="1" si="66"/>
        <v>237</v>
      </c>
      <c r="AG480" s="75">
        <f t="shared" ca="1" si="63"/>
        <v>2.3096054917101325</v>
      </c>
      <c r="AH480" s="75">
        <f t="shared" ca="1" si="64"/>
        <v>146.31808068551655</v>
      </c>
      <c r="AI480" s="75">
        <f t="shared" ca="1" si="65"/>
        <v>9.213910933514792E-2</v>
      </c>
    </row>
    <row r="481" spans="32:35" x14ac:dyDescent="0.2">
      <c r="AF481" s="74">
        <f t="shared" ca="1" si="66"/>
        <v>238</v>
      </c>
      <c r="AG481" s="75">
        <f t="shared" ca="1" si="63"/>
        <v>2.3095823391630006</v>
      </c>
      <c r="AH481" s="75">
        <f t="shared" ca="1" si="64"/>
        <v>146.31733739851612</v>
      </c>
      <c r="AI481" s="75">
        <f t="shared" ca="1" si="65"/>
        <v>9.213910933514792E-2</v>
      </c>
    </row>
    <row r="482" spans="32:35" x14ac:dyDescent="0.2">
      <c r="AF482" s="74">
        <f t="shared" ca="1" si="66"/>
        <v>238</v>
      </c>
      <c r="AG482" s="75">
        <f t="shared" ca="1" si="63"/>
        <v>2.3095823391630006</v>
      </c>
      <c r="AH482" s="75">
        <f t="shared" ca="1" si="64"/>
        <v>146.31733739851612</v>
      </c>
      <c r="AI482" s="75">
        <f t="shared" ca="1" si="65"/>
        <v>9.213910933514792E-2</v>
      </c>
    </row>
    <row r="483" spans="32:35" x14ac:dyDescent="0.2">
      <c r="AF483" s="74">
        <f t="shared" ca="1" si="66"/>
        <v>239</v>
      </c>
      <c r="AG483" s="75">
        <f t="shared" ca="1" si="63"/>
        <v>2.3095591866158687</v>
      </c>
      <c r="AH483" s="75">
        <f t="shared" ca="1" si="64"/>
        <v>146.31659410788103</v>
      </c>
      <c r="AI483" s="75">
        <f t="shared" ca="1" si="65"/>
        <v>9.213910933514792E-2</v>
      </c>
    </row>
    <row r="484" spans="32:35" x14ac:dyDescent="0.2">
      <c r="AF484" s="74">
        <f t="shared" ca="1" si="66"/>
        <v>239</v>
      </c>
      <c r="AG484" s="75">
        <f t="shared" ca="1" si="63"/>
        <v>2.3095591866158687</v>
      </c>
      <c r="AH484" s="75">
        <f t="shared" ca="1" si="64"/>
        <v>146.31659410788103</v>
      </c>
      <c r="AI484" s="75">
        <f t="shared" ca="1" si="65"/>
        <v>9.213910933514792E-2</v>
      </c>
    </row>
    <row r="485" spans="32:35" x14ac:dyDescent="0.2">
      <c r="AF485" s="74">
        <f t="shared" ca="1" si="66"/>
        <v>240</v>
      </c>
      <c r="AG485" s="75">
        <f t="shared" ca="1" si="63"/>
        <v>2.3095360340687368</v>
      </c>
      <c r="AH485" s="75">
        <f t="shared" ca="1" si="64"/>
        <v>146.31585081361121</v>
      </c>
      <c r="AI485" s="75">
        <f t="shared" ca="1" si="65"/>
        <v>9.213910933514792E-2</v>
      </c>
    </row>
    <row r="486" spans="32:35" x14ac:dyDescent="0.2">
      <c r="AF486" s="74">
        <f t="shared" ca="1" si="66"/>
        <v>240</v>
      </c>
      <c r="AG486" s="75">
        <f t="shared" ca="1" si="63"/>
        <v>2.3095360340687368</v>
      </c>
      <c r="AH486" s="75">
        <f t="shared" ca="1" si="64"/>
        <v>146.31585081361121</v>
      </c>
      <c r="AI486" s="75">
        <f t="shared" ca="1" si="65"/>
        <v>9.213910933514792E-2</v>
      </c>
    </row>
    <row r="487" spans="32:35" x14ac:dyDescent="0.2">
      <c r="AF487" s="74">
        <f t="shared" ca="1" si="66"/>
        <v>241</v>
      </c>
      <c r="AG487" s="75">
        <f t="shared" ca="1" si="63"/>
        <v>2.3095128815216048</v>
      </c>
      <c r="AH487" s="75">
        <f t="shared" ca="1" si="64"/>
        <v>146.31510751570661</v>
      </c>
      <c r="AI487" s="75">
        <f t="shared" ca="1" si="65"/>
        <v>9.213910933514792E-2</v>
      </c>
    </row>
    <row r="488" spans="32:35" x14ac:dyDescent="0.2">
      <c r="AF488" s="74">
        <f t="shared" ca="1" si="66"/>
        <v>241</v>
      </c>
      <c r="AG488" s="75">
        <f t="shared" ca="1" si="63"/>
        <v>2.3095128815216048</v>
      </c>
      <c r="AH488" s="75">
        <f t="shared" ca="1" si="64"/>
        <v>146.31510751570661</v>
      </c>
      <c r="AI488" s="75">
        <f t="shared" ca="1" si="65"/>
        <v>9.213910933514792E-2</v>
      </c>
    </row>
    <row r="489" spans="32:35" x14ac:dyDescent="0.2">
      <c r="AF489" s="74">
        <f t="shared" ca="1" si="66"/>
        <v>242</v>
      </c>
      <c r="AG489" s="75">
        <f t="shared" ca="1" si="63"/>
        <v>2.3094897289744729</v>
      </c>
      <c r="AH489" s="75">
        <f t="shared" ca="1" si="64"/>
        <v>146.3143642141672</v>
      </c>
      <c r="AI489" s="75">
        <f t="shared" ca="1" si="65"/>
        <v>9.213910933514792E-2</v>
      </c>
    </row>
    <row r="490" spans="32:35" x14ac:dyDescent="0.2">
      <c r="AF490" s="74">
        <f t="shared" ca="1" si="66"/>
        <v>242</v>
      </c>
      <c r="AG490" s="75">
        <f t="shared" ca="1" si="63"/>
        <v>2.3094897289744729</v>
      </c>
      <c r="AH490" s="75">
        <f t="shared" ca="1" si="64"/>
        <v>146.3143642141672</v>
      </c>
      <c r="AI490" s="75">
        <f t="shared" ca="1" si="65"/>
        <v>9.213910933514792E-2</v>
      </c>
    </row>
    <row r="491" spans="32:35" x14ac:dyDescent="0.2">
      <c r="AF491" s="74">
        <f t="shared" ca="1" si="66"/>
        <v>243</v>
      </c>
      <c r="AG491" s="75">
        <f t="shared" ca="1" si="63"/>
        <v>2.309466576427341</v>
      </c>
      <c r="AH491" s="75">
        <f t="shared" ca="1" si="64"/>
        <v>146.3136209089929</v>
      </c>
      <c r="AI491" s="75">
        <f t="shared" ca="1" si="65"/>
        <v>9.213910933514792E-2</v>
      </c>
    </row>
    <row r="492" spans="32:35" x14ac:dyDescent="0.2">
      <c r="AF492" s="74">
        <f t="shared" ca="1" si="66"/>
        <v>243</v>
      </c>
      <c r="AG492" s="75">
        <f t="shared" ca="1" si="63"/>
        <v>2.309466576427341</v>
      </c>
      <c r="AH492" s="75">
        <f t="shared" ca="1" si="64"/>
        <v>146.3136209089929</v>
      </c>
      <c r="AI492" s="75">
        <f t="shared" ca="1" si="65"/>
        <v>9.213910933514792E-2</v>
      </c>
    </row>
    <row r="493" spans="32:35" x14ac:dyDescent="0.2">
      <c r="AF493" s="74">
        <f t="shared" ca="1" si="66"/>
        <v>244</v>
      </c>
      <c r="AG493" s="75">
        <f t="shared" ca="1" si="63"/>
        <v>2.3094434238802091</v>
      </c>
      <c r="AH493" s="75">
        <f t="shared" ca="1" si="64"/>
        <v>146.31287760018361</v>
      </c>
      <c r="AI493" s="75">
        <f t="shared" ca="1" si="65"/>
        <v>9.213910933514792E-2</v>
      </c>
    </row>
    <row r="494" spans="32:35" x14ac:dyDescent="0.2">
      <c r="AF494" s="74">
        <f t="shared" ca="1" si="66"/>
        <v>244</v>
      </c>
      <c r="AG494" s="75">
        <f t="shared" ca="1" si="63"/>
        <v>2.3094434238802091</v>
      </c>
      <c r="AH494" s="75">
        <f t="shared" ca="1" si="64"/>
        <v>146.31287760018361</v>
      </c>
      <c r="AI494" s="75">
        <f t="shared" ca="1" si="65"/>
        <v>9.213910933514792E-2</v>
      </c>
    </row>
    <row r="495" spans="32:35" x14ac:dyDescent="0.2">
      <c r="AF495" s="74">
        <f t="shared" ca="1" si="66"/>
        <v>245</v>
      </c>
      <c r="AG495" s="75">
        <f t="shared" ca="1" si="63"/>
        <v>2.3094202713330771</v>
      </c>
      <c r="AH495" s="75">
        <f t="shared" ca="1" si="64"/>
        <v>146.31213428773935</v>
      </c>
      <c r="AI495" s="75">
        <f t="shared" ca="1" si="65"/>
        <v>9.213910933514792E-2</v>
      </c>
    </row>
    <row r="496" spans="32:35" x14ac:dyDescent="0.2">
      <c r="AF496" s="74">
        <f t="shared" ca="1" si="66"/>
        <v>245</v>
      </c>
      <c r="AG496" s="75">
        <f t="shared" ca="1" si="63"/>
        <v>2.3094202713330771</v>
      </c>
      <c r="AH496" s="75">
        <f t="shared" ca="1" si="64"/>
        <v>146.31213428773935</v>
      </c>
      <c r="AI496" s="75">
        <f t="shared" ca="1" si="65"/>
        <v>9.213910933514792E-2</v>
      </c>
    </row>
    <row r="497" spans="32:35" x14ac:dyDescent="0.2">
      <c r="AF497" s="74">
        <f t="shared" ca="1" si="66"/>
        <v>246</v>
      </c>
      <c r="AG497" s="75">
        <f t="shared" ca="1" si="63"/>
        <v>2.3093971187859452</v>
      </c>
      <c r="AH497" s="75">
        <f t="shared" ca="1" si="64"/>
        <v>146.31139097166007</v>
      </c>
      <c r="AI497" s="75">
        <f t="shared" ca="1" si="65"/>
        <v>9.213910933514792E-2</v>
      </c>
    </row>
    <row r="498" spans="32:35" x14ac:dyDescent="0.2">
      <c r="AF498" s="74">
        <f t="shared" ca="1" si="66"/>
        <v>246</v>
      </c>
      <c r="AG498" s="75">
        <f t="shared" ca="1" si="63"/>
        <v>2.3093971187859452</v>
      </c>
      <c r="AH498" s="75">
        <f t="shared" ca="1" si="64"/>
        <v>146.31139097166007</v>
      </c>
      <c r="AI498" s="75">
        <f t="shared" ca="1" si="65"/>
        <v>9.213910933514792E-2</v>
      </c>
    </row>
    <row r="499" spans="32:35" x14ac:dyDescent="0.2">
      <c r="AF499" s="74">
        <f t="shared" ca="1" si="66"/>
        <v>247</v>
      </c>
      <c r="AG499" s="75">
        <f t="shared" ca="1" si="63"/>
        <v>2.3093739662388133</v>
      </c>
      <c r="AH499" s="75">
        <f t="shared" ca="1" si="64"/>
        <v>146.31064765194566</v>
      </c>
      <c r="AI499" s="75">
        <f t="shared" ca="1" si="65"/>
        <v>9.213910933514792E-2</v>
      </c>
    </row>
    <row r="500" spans="32:35" x14ac:dyDescent="0.2">
      <c r="AF500" s="74">
        <f t="shared" ca="1" si="66"/>
        <v>247</v>
      </c>
      <c r="AG500" s="75">
        <f t="shared" ca="1" si="63"/>
        <v>2.3093739662388133</v>
      </c>
      <c r="AH500" s="75">
        <f t="shared" ca="1" si="64"/>
        <v>146.31064765194566</v>
      </c>
      <c r="AI500" s="75">
        <f t="shared" ca="1" si="65"/>
        <v>9.213910933514792E-2</v>
      </c>
    </row>
    <row r="501" spans="32:35" x14ac:dyDescent="0.2">
      <c r="AF501" s="74">
        <f t="shared" ca="1" si="66"/>
        <v>248</v>
      </c>
      <c r="AG501" s="75">
        <f t="shared" ref="AG501:AH506" ca="1" si="67">OFFSET(AB$7,(ROW()-ROW(AB$7))/2,0)</f>
        <v>2.3093508136916814</v>
      </c>
      <c r="AH501" s="75">
        <f t="shared" ca="1" si="67"/>
        <v>146.30990432859608</v>
      </c>
      <c r="AI501" s="75">
        <f t="shared" ref="AI501:AI506" ca="1" si="68">IF(OFFSET(AD$7,(ROW()-ROW(AD$7))/2,0)&lt;=0,MAX(OFFSET(AC$7,0,0,$L$3))/150,OFFSET(AD$7,(ROW()-ROW(AD$7))/2,0))</f>
        <v>9.213910933514792E-2</v>
      </c>
    </row>
    <row r="502" spans="32:35" x14ac:dyDescent="0.2">
      <c r="AF502" s="74">
        <f t="shared" ca="1" si="66"/>
        <v>248</v>
      </c>
      <c r="AG502" s="75">
        <f t="shared" ca="1" si="67"/>
        <v>2.3093508136916814</v>
      </c>
      <c r="AH502" s="75">
        <f t="shared" ca="1" si="67"/>
        <v>146.30990432859608</v>
      </c>
      <c r="AI502" s="75">
        <f t="shared" ca="1" si="68"/>
        <v>9.213910933514792E-2</v>
      </c>
    </row>
    <row r="503" spans="32:35" x14ac:dyDescent="0.2">
      <c r="AF503" s="74">
        <f t="shared" ca="1" si="66"/>
        <v>249</v>
      </c>
      <c r="AG503" s="75">
        <f t="shared" ca="1" si="67"/>
        <v>2.3093276611445495</v>
      </c>
      <c r="AH503" s="75">
        <f t="shared" ca="1" si="67"/>
        <v>146.3091610016113</v>
      </c>
      <c r="AI503" s="75">
        <f t="shared" ca="1" si="68"/>
        <v>9.213910933514792E-2</v>
      </c>
    </row>
    <row r="504" spans="32:35" x14ac:dyDescent="0.2">
      <c r="AF504" s="74">
        <f t="shared" ca="1" si="66"/>
        <v>249.5</v>
      </c>
      <c r="AG504" s="75">
        <f t="shared" ca="1" si="67"/>
        <v>2.3093276611445495</v>
      </c>
      <c r="AH504" s="75">
        <f t="shared" ca="1" si="67"/>
        <v>146.3091610016113</v>
      </c>
      <c r="AI504" s="75">
        <f t="shared" ca="1" si="68"/>
        <v>9.213910933514792E-2</v>
      </c>
    </row>
    <row r="505" spans="32:35" x14ac:dyDescent="0.2">
      <c r="AF505" s="74">
        <f t="shared" ca="1" si="66"/>
        <v>249.5</v>
      </c>
      <c r="AG505" s="75">
        <f t="shared" ca="1" si="67"/>
        <v>2.3093276611445495</v>
      </c>
      <c r="AH505" s="75">
        <f t="shared" ca="1" si="67"/>
        <v>146.3091610016113</v>
      </c>
      <c r="AI505" s="75">
        <f t="shared" ca="1" si="68"/>
        <v>9.213910933514792E-2</v>
      </c>
    </row>
    <row r="506" spans="32:35" x14ac:dyDescent="0.2">
      <c r="AF506" s="74">
        <f t="shared" ca="1" si="66"/>
        <v>250</v>
      </c>
      <c r="AG506" s="75">
        <f t="shared" ca="1" si="67"/>
        <v>2.3093276611445495</v>
      </c>
      <c r="AH506" s="75">
        <f t="shared" ca="1" si="67"/>
        <v>146.3091610016113</v>
      </c>
      <c r="AI506" s="75">
        <f t="shared" ca="1" si="68"/>
        <v>9.213910933514792E-2</v>
      </c>
    </row>
  </sheetData>
  <sheetProtection selectLockedCells="1"/>
  <dataConsolidate function="varp"/>
  <mergeCells count="36">
    <mergeCell ref="AG5:AG6"/>
    <mergeCell ref="B5:B6"/>
    <mergeCell ref="AI5:AI6"/>
    <mergeCell ref="B1:H1"/>
    <mergeCell ref="AC5:AC6"/>
    <mergeCell ref="AD5:AD6"/>
    <mergeCell ref="AB5:AB6"/>
    <mergeCell ref="AA5:AA6"/>
    <mergeCell ref="R5:R6"/>
    <mergeCell ref="AF5:AF6"/>
    <mergeCell ref="B3:H3"/>
    <mergeCell ref="F5:F6"/>
    <mergeCell ref="B4:H4"/>
    <mergeCell ref="AH5:AH6"/>
    <mergeCell ref="D5:D6"/>
    <mergeCell ref="C5:C6"/>
    <mergeCell ref="Z5:Z6"/>
    <mergeCell ref="X5:X6"/>
    <mergeCell ref="Y5:Y6"/>
    <mergeCell ref="K25:N26"/>
    <mergeCell ref="K20:N20"/>
    <mergeCell ref="K12:N12"/>
    <mergeCell ref="K16:N16"/>
    <mergeCell ref="V5:V6"/>
    <mergeCell ref="S5:S6"/>
    <mergeCell ref="T5:T6"/>
    <mergeCell ref="U5:U6"/>
    <mergeCell ref="G5:G6"/>
    <mergeCell ref="J5:O6"/>
    <mergeCell ref="K27:N27"/>
    <mergeCell ref="K13:N14"/>
    <mergeCell ref="K8:N8"/>
    <mergeCell ref="K9:N10"/>
    <mergeCell ref="K17:N18"/>
    <mergeCell ref="K21:N22"/>
    <mergeCell ref="K24:N24"/>
  </mergeCells>
  <phoneticPr fontId="2" type="noConversion"/>
  <conditionalFormatting sqref="G7:G18">
    <cfRule type="cellIs" dxfId="0" priority="1" stopIfTrue="1" operator="equal">
      <formula>"Transition"</formula>
    </cfRule>
  </conditionalFormatting>
  <dataValidations disablePrompts="1" count="1">
    <dataValidation type="list" showInputMessage="1" showErrorMessage="1" promptTitle="Include n's in x-axis labels?" sqref="H6" xr:uid="{00000000-0002-0000-0100-000000000000}">
      <formula1>"YES,NO"</formula1>
    </dataValidation>
  </dataValidations>
  <pageMargins left="0.75" right="0.75" top="1" bottom="1" header="0.5" footer="0.5"/>
  <pageSetup scale="78"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5CA478D-DB7C-4571-9F04-F04D5752700B}">
  <ds:schemaRefs>
    <ds:schemaRef ds:uri="http://schemas.microsoft.com/sharepoint/v3/contenttype/forms"/>
  </ds:schemaRefs>
</ds:datastoreItem>
</file>

<file path=customXml/itemProps2.xml><?xml version="1.0" encoding="utf-8"?>
<ds:datastoreItem xmlns:ds="http://schemas.openxmlformats.org/officeDocument/2006/customXml" ds:itemID="{0BC9E96C-DEC8-43F4-99D4-DEE85CFFF050}">
  <ds:schemaRefs>
    <ds:schemaRef ds:uri="http://schemas.microsoft.com/sharepoint/events"/>
  </ds:schemaRefs>
</ds:datastoreItem>
</file>

<file path=customXml/itemProps3.xml><?xml version="1.0" encoding="utf-8"?>
<ds:datastoreItem xmlns:ds="http://schemas.openxmlformats.org/officeDocument/2006/customXml" ds:itemID="{AF9020C7-ADDF-4222-A60B-E06AD5BD7D6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1A1BD5C8-77E7-40AE-B844-8AB6D2B3F567}"/>
</file>

<file path=customXml/itemProps5.xml><?xml version="1.0" encoding="utf-8"?>
<ds:datastoreItem xmlns:ds="http://schemas.openxmlformats.org/officeDocument/2006/customXml" ds:itemID="{E95AC48F-254C-4237-A70A-844695161D3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Annotation</vt:lpstr>
      <vt:lpstr>Data</vt:lpstr>
      <vt:lpstr>P-Chart</vt:lpstr>
      <vt:lpstr>Data!Print_Titles</vt:lpstr>
    </vt:vector>
  </TitlesOfParts>
  <Company>CCHMC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PChartCCSBSI.xls</dc:title>
  <dc:creator>T. Arthur Wheeler</dc:creator>
  <cp:keywords>CMS,NQI,PChart</cp:keywords>
  <cp:lastModifiedBy>westj</cp:lastModifiedBy>
  <cp:lastPrinted>2007-01-10T16:18:20Z</cp:lastPrinted>
  <dcterms:created xsi:type="dcterms:W3CDTF">2006-08-18T15:59:51Z</dcterms:created>
  <dcterms:modified xsi:type="dcterms:W3CDTF">2020-11-10T04:50:19Z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display_urn:schemas-microsoft-com:office:office#Author">
    <vt:lpwstr>John SS01. Trapper</vt:lpwstr>
  </property>
  <property fmtid="{D5CDD505-2E9C-101B-9397-08002B2CF9AE}" pid="9" name="_SourceUrl">
    <vt:lpwstr/>
  </property>
  <property fmtid="{D5CDD505-2E9C-101B-9397-08002B2CF9AE}" pid="10" name="ContentType">
    <vt:lpwstr>DHCS Document</vt:lpwstr>
  </property>
  <property fmtid="{D5CDD505-2E9C-101B-9397-08002B2CF9AE}" pid="11" name="display_urn">
    <vt:lpwstr>System Account</vt:lpwstr>
  </property>
  <property fmtid="{D5CDD505-2E9C-101B-9397-08002B2CF9AE}" pid="12" name="_SharedFileIndex">
    <vt:lpwstr/>
  </property>
  <property fmtid="{D5CDD505-2E9C-101B-9397-08002B2CF9AE}" pid="13" name="_dlc_DocId">
    <vt:lpwstr>DHCSDOC-1611347156-4</vt:lpwstr>
  </property>
  <property fmtid="{D5CDD505-2E9C-101B-9397-08002B2CF9AE}" pid="14" name="_dlc_DocIdItemGuid">
    <vt:lpwstr>dbbdb3e8-0ab6-46bf-bb2c-18671a8a5ca0</vt:lpwstr>
  </property>
  <property fmtid="{D5CDD505-2E9C-101B-9397-08002B2CF9AE}" pid="15" name="_dlc_DocIdUrl">
    <vt:lpwstr>http://dhcs2016prod:88/provgovpart/initiatives/nqi/_layouts/15/DocIdRedir.aspx?ID=DHCSDOC-1611347156-4, DHCSDOC-1611347156-4</vt:lpwstr>
  </property>
  <property fmtid="{D5CDD505-2E9C-101B-9397-08002B2CF9AE}" pid="16" name="ContentTypeId">
    <vt:lpwstr>0x0101000DD778A44A894D44A57135C48A267F0A</vt:lpwstr>
  </property>
</Properties>
</file>